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xlsBook"/>
  <bookViews>
    <workbookView xWindow="3510" yWindow="0" windowWidth="14820" windowHeight="9795" tabRatio="916"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r:id="rId20"/>
    <sheet name="Форма 4.2.2 | Т-ТН" sheetId="627"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r:id="rId26"/>
    <sheet name="Форма 4.2.3 | Т-гор.вода" sheetId="628"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4.8" sheetId="610" state="veryHidden" r:id="rId34"/>
    <sheet name="Форма 1.0.2" sheetId="550" state="veryHidden" r:id="rId35"/>
    <sheet name="Форма 1.0.1 | Форма 4.8" sheetId="646" state="veryHidden" r:id="rId36"/>
    <sheet name="Сведения об изменении" sheetId="568"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тарифов'!$F$20:$F$42</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Т-гор.вода'!$M$26</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Территории!$D$21:$L$21</definedName>
    <definedName name="checkCell_List02">'Перечень тарифов'!$E$20:$W$42</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потр'!$M$18:$W$96</definedName>
    <definedName name="checkCell_List06_13_double_date">'Форма 4.2.1 | Т-ТЭ | потр'!$X$18:$X$96</definedName>
    <definedName name="checkCell_List06_13_unique_t">'Форма 4.2.1 | Т-ТЭ | потр'!$M$18:$M$96</definedName>
    <definedName name="checkCell_List06_13_unique_t1">'Форма 4.2.1 | Т-ТЭ | потр'!$Y$18:$Y$96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Т-ТН'!$M$18:$W$28</definedName>
    <definedName name="checkCell_List06_4_double_date">'Форма 4.2.2 | Т-ТН'!$X$18:$X$28</definedName>
    <definedName name="checkCell_List06_4_unique_t">'Форма 4.2.2 | Т-ТН'!$M$18:$M$28</definedName>
    <definedName name="checkCell_List06_4_unique_t1">'Форма 4.2.2 | Т-ТН'!$Y$18:$Y$28</definedName>
    <definedName name="checkCell_List06_5">'Форма 4.2.3 | Т-гор.вода'!$M$18:$AB$39</definedName>
    <definedName name="checkCell_List06_5_double_date">'Форма 4.2.3 | Т-гор.вода'!$AC$18:$AC$39</definedName>
    <definedName name="checkCell_List06_5_unique_t">'Форма 4.2.3 | Т-гор.вода'!$M$18:$M$39</definedName>
    <definedName name="checkCell_List06_5_unique_t1">'Форма 4.2.3 | Т-гор.вода'!$AD$18:$AD$39</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4.7'!$D$10:$G$28</definedName>
    <definedName name="checkCells_List05_1">'Форма 1.0.1 | Т-ТЭ | &gt;=25МВт'!$F$7:$I$17</definedName>
    <definedName name="checkCells_List05_10">'Форма 1.0.1 | Т-подкл'!$F$7:$I$17</definedName>
    <definedName name="checkCells_List05_11">'Форма 1.0.1 | Форма 4.7'!$F$7:$I$37</definedName>
    <definedName name="checkCells_List05_13">'Форма 1.0.1 | Т-ТЭ | потр'!$F$7:$I$25</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Т-ТН'!$F$7:$I$13</definedName>
    <definedName name="checkCells_List05_5">'Форма 1.0.1 | Т-гор.вода'!$F$7:$I$13</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nnection_flag">Титульный!$F$38</definedName>
    <definedName name="CURRENT_DATE">TEHSHEET!$H$29</definedName>
    <definedName name="data_List11">'Форма 4.7'!$F$12:$G$28</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et_union_hor!$M$167</definedName>
    <definedName name="default_val_5">'Форма 4.2.3 | Т-гор.вода'!$M$24</definedName>
    <definedName name="default_val_6">et_union_hor!$M$108</definedName>
    <definedName name="DESCRIPTION_TERRITORY">REESTR_DS!$B$2:$B$5</definedName>
    <definedName name="et_add_POST_5">et_union_hor!$M$111</definedName>
    <definedName name="et_Comm">et_union_hor!$4:$4</definedName>
    <definedName name="et_Component_comp">et_union_hor!$O$109</definedName>
    <definedName name="et_Component_comp_p">et_union_hor!$O$119</definedName>
    <definedName name="et_DS_range">et_union_hor!$Y$206</definedName>
    <definedName name="et_List00_00">et_union_hor!$271:$287</definedName>
    <definedName name="et_List00_01">et_union_hor!$271:$273</definedName>
    <definedName name="et_List00_02">et_union_hor!$275:$277</definedName>
    <definedName name="et_List00_03">et_union_hor!$279:$281</definedName>
    <definedName name="et_List00_04">et_union_hor!$283:$287</definedName>
    <definedName name="et_List01_0">et_union_hor!$296:$297</definedName>
    <definedName name="et_List01_1">et_union_hor!$301:$302</definedName>
    <definedName name="et_List01_2">et_union_hor!$306:$306</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et_union_hor!$291:$291</definedName>
    <definedName name="et_List05_1">et_union_hor!$341:$341</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et_union_hor!$340:$342</definedName>
    <definedName name="et_List05_2_FormulaVD">'Форма 1.0.1 | Т-ТЭ | ТСО'!$H$9</definedName>
    <definedName name="et_List05_3">et_union_hor!$338:$343</definedName>
    <definedName name="et_List05_3_FormulaVD">'Форма 1.0.1 | Т-ТЭ | предел'!$H$9</definedName>
    <definedName name="et_List05_3_i_FormulaVD">'Форма 1.0.1 | Т-ТЭ | индикат'!$H$9</definedName>
    <definedName name="et_List05_4">et_union_hor!$336:$344</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et_union_hor!$H$337</definedName>
    <definedName name="et_List06">et_union_hor!$259:$259</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et_union_hor!$196:$199</definedName>
    <definedName name="et_List06_10_1_K">et_union_hor!$N$210:$Y$213</definedName>
    <definedName name="et_List06_10_2">et_union_hor!$196:$197</definedName>
    <definedName name="et_List06_10_3">et_union_hor!$196:$198</definedName>
    <definedName name="et_List06_10_4">et_union_hor!$195:$200</definedName>
    <definedName name="et_List06_10_5">et_union_hor!$194:$201</definedName>
    <definedName name="et_List06_10_6">et_union_hor!$193:$202</definedName>
    <definedName name="et_List06_10_7">et_union_hor!$192:$203</definedName>
    <definedName name="et_List06_10_8">et_union_hor!$196:$196</definedName>
    <definedName name="et_List06_10_MC">et_union_hor!$M$192:$M$203</definedName>
    <definedName name="et_List06_10_MC2">et_union_hor!$M$192:$M$196</definedName>
    <definedName name="et_List06_10_MC3">et_union_hor!$N$192:$AF$195</definedName>
    <definedName name="et_List06_10_MC4">et_union_hor!$Y$196:$AE$197</definedName>
    <definedName name="et_List06_10_Period">et_union_hor!$Z$192:$AE$203</definedName>
    <definedName name="et_List06_13">et_union_hor!$238:$250</definedName>
    <definedName name="et_List06_13_1">et_union_hor!$243:$243</definedName>
    <definedName name="et_List06_13_2">et_union_hor!$242:$245</definedName>
    <definedName name="et_List06_13_3">et_union_hor!$241:$246</definedName>
    <definedName name="et_List06_13_4">et_union_hor!$240:$247</definedName>
    <definedName name="et_List06_13_5">et_union_hor!$239:$248</definedName>
    <definedName name="et_List06_13_6">et_union_hor!$238:$249</definedName>
    <definedName name="et_List06_13_7">et_union_hor!$237:$250</definedName>
    <definedName name="et_List06_13_MC">et_union_hor!$M$237:$M$250</definedName>
    <definedName name="et_List06_13_MC2">et_union_hor!$M$237:$M$244</definedName>
    <definedName name="et_List06_13_MC3">et_union_hor!$O$237:$V$242</definedName>
    <definedName name="et_List06_13_Period">et_union_hor!$O$237:$U$250</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et_union_hor!$220:$232</definedName>
    <definedName name="et_List06_3_i_1">et_union_hor!$225:$225</definedName>
    <definedName name="et_List06_3_i_2">et_union_hor!$224:$227</definedName>
    <definedName name="et_List06_3_i_3">et_union_hor!$223:$228</definedName>
    <definedName name="et_List06_3_i_4">et_union_hor!$222:$229</definedName>
    <definedName name="et_List06_3_i_5">et_union_hor!$221:$230</definedName>
    <definedName name="et_List06_3_i_6">et_union_hor!$220:$231</definedName>
    <definedName name="et_List06_3_i_7">et_union_hor!$219:$232</definedName>
    <definedName name="et_List06_3_i_MC">et_union_hor!$M$219:$M$232</definedName>
    <definedName name="et_List06_3_i_MC2">et_union_hor!$M$219:$M$226</definedName>
    <definedName name="et_List06_3_i_MC3">et_union_hor!$O$219:$V$224</definedName>
    <definedName name="et_List06_3_i_Period">et_union_hor!$O$219:$U$232</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et_union_hor!$104:$119</definedName>
    <definedName name="et_List06_5_0_first">et_union_hor!$119:$119</definedName>
    <definedName name="et_List06_5_1">et_union_hor!$109:$111</definedName>
    <definedName name="et_List06_5_1_changeColor">et_union_hor!$O$108:$Z$112</definedName>
    <definedName name="et_List06_5_2">et_union_hor!$108:$112</definedName>
    <definedName name="et_List06_5_3">et_union_hor!$107:$113</definedName>
    <definedName name="et_List06_5_4">et_union_hor!$106:$114</definedName>
    <definedName name="et_List06_5_5">et_union_hor!$105:$115</definedName>
    <definedName name="et_List06_5_6">et_union_hor!$104:$116</definedName>
    <definedName name="et_List06_5_7">et_union_hor!$103:$117</definedName>
    <definedName name="et_List06_5_MC">et_union_hor!$M$103:$M$117</definedName>
    <definedName name="et_List06_5_MC2">et_union_hor!$M$103:$M$110</definedName>
    <definedName name="et_List06_5_MC3">et_union_hor!$O$103:$AA$108</definedName>
    <definedName name="et_List06_5_Period">et_union_hor!$O$103:$Z$119</definedName>
    <definedName name="et_List06_6">et_union_hor!$125:$137</definedName>
    <definedName name="et_List06_6_1">et_union_hor!$130:$130</definedName>
    <definedName name="et_List06_6_2">et_union_hor!$129:$132</definedName>
    <definedName name="et_List06_6_3">et_union_hor!$128:$133</definedName>
    <definedName name="et_List06_6_4">et_union_hor!$127:$134</definedName>
    <definedName name="et_List06_6_5">et_union_hor!$126:$135</definedName>
    <definedName name="et_List06_6_6">et_union_hor!$125:$136</definedName>
    <definedName name="et_List06_6_7">et_union_hor!$124:$137</definedName>
    <definedName name="et_List06_6_MC">et_union_hor!$M$124:$M$137</definedName>
    <definedName name="et_List06_6_MC2">et_union_hor!$M$124:$M$131</definedName>
    <definedName name="et_List06_6_MC3">et_union_hor!$O$124:$V$129</definedName>
    <definedName name="et_List06_6_Period">et_union_hor!$O$124:$U$137</definedName>
    <definedName name="et_List06_7">et_union_hor!$143:$155</definedName>
    <definedName name="et_List06_7_1">et_union_hor!$148:$148</definedName>
    <definedName name="et_List06_7_2">et_union_hor!$147:$150</definedName>
    <definedName name="et_List06_7_3">et_union_hor!$146:$151</definedName>
    <definedName name="et_List06_7_4">et_union_hor!$145:$152</definedName>
    <definedName name="et_List06_7_5">et_union_hor!$144:$153</definedName>
    <definedName name="et_List06_7_6">et_union_hor!$143:$154</definedName>
    <definedName name="et_List06_7_7">et_union_hor!$142:$155</definedName>
    <definedName name="et_List06_7_MC">et_union_hor!$M$142:$M$155</definedName>
    <definedName name="et_List06_7_MC2">et_union_hor!$M$142:$M$149</definedName>
    <definedName name="et_List06_7_MC3">et_union_hor!$O$142:$V$147</definedName>
    <definedName name="et_List06_7_Period">et_union_hor!$O$142:$U$155</definedName>
    <definedName name="et_List06_8">et_union_hor!$161:$173</definedName>
    <definedName name="et_List06_8_1">et_union_hor!$166:$166</definedName>
    <definedName name="et_List06_8_2">et_union_hor!$165:$168</definedName>
    <definedName name="et_List06_8_3">et_union_hor!$164:$169</definedName>
    <definedName name="et_List06_8_4">et_union_hor!$163:$170</definedName>
    <definedName name="et_List06_8_5">et_union_hor!$162:$171</definedName>
    <definedName name="et_List06_8_6">et_union_hor!$161:$172</definedName>
    <definedName name="et_List06_8_7">et_union_hor!$160:$173</definedName>
    <definedName name="et_List06_8_MC">et_union_hor!$M$160:$M$173</definedName>
    <definedName name="et_List06_8_MC2">et_union_hor!$M$160:$M$167</definedName>
    <definedName name="et_List06_8_MC3">et_union_hor!$O$160:$V$165</definedName>
    <definedName name="et_List06_8_Period">et_union_hor!$O$160:$U$173</definedName>
    <definedName name="et_List06_9">et_union_hor!$179:$187</definedName>
    <definedName name="et_List06_9_1">et_union_hor!$182:$182</definedName>
    <definedName name="et_List06_9_4">et_union_hor!$181:$184</definedName>
    <definedName name="et_List06_9_5">et_union_hor!$180:$185</definedName>
    <definedName name="et_List06_9_6">et_union_hor!$179:$186</definedName>
    <definedName name="et_List06_9_7">et_union_hor!$178:$187</definedName>
    <definedName name="et_List06_9_MC">et_union_hor!$M$178:$M$187</definedName>
    <definedName name="et_List06_9_MC2">et_union_hor!$M$178:$M$182</definedName>
    <definedName name="et_List06_9_MC3">et_union_hor!$O$178:$W$181</definedName>
    <definedName name="et_List06_9_Period">et_union_hor!$Q$178:$V$188</definedName>
    <definedName name="et_List07">et_union_hor!$255:$255</definedName>
    <definedName name="et_List08">et_union_hor!$267:$267</definedName>
    <definedName name="et_List11_1">et_union_hor!$311:$311</definedName>
    <definedName name="et_List12_1">et_union_hor!$316:$316</definedName>
    <definedName name="et_List12_2">et_union_hor!$321:$321</definedName>
    <definedName name="et_List12_3">et_union_hor!$326:$326</definedName>
    <definedName name="et_List12_4">et_union_hor!$331:$331</definedName>
    <definedName name="et_OneRates_1">et_union_hor!$O$37</definedName>
    <definedName name="et_OneRates_13">et_union_hor!$O$243</definedName>
    <definedName name="et_OneRates_2">et_union_hor!$O$55</definedName>
    <definedName name="et_OneRates_3">et_union_hor!$O$73</definedName>
    <definedName name="et_OneRates_3_i">et_union_hor!$O$225</definedName>
    <definedName name="et_OneRates_4">et_union_hor!$O$91</definedName>
    <definedName name="et_OneRates_5">et_union_hor!$Q$109</definedName>
    <definedName name="et_OneRates_5_comp">et_union_hor!$P$109</definedName>
    <definedName name="et_OneRates_5_comp_p">et_union_hor!$P$119</definedName>
    <definedName name="et_OneRates_5_p">et_union_hor!$Q$119</definedName>
    <definedName name="et_OneRates_6">et_union_hor!$O$130</definedName>
    <definedName name="et_OneRates_7">et_union_hor!$O$148</definedName>
    <definedName name="et_pIns_List06_1_Period">et_union_hor!$V$31:$V$45</definedName>
    <definedName name="et_pIns_List06_10_Period">et_union_hor!$AF$192:$AF$203</definedName>
    <definedName name="et_pIns_List06_13_Period">et_union_hor!$V$237:$V$250</definedName>
    <definedName name="et_pIns_List06_2_Period">et_union_hor!$V$49:$V$62</definedName>
    <definedName name="et_pIns_List06_3_i_Period">et_union_hor!$V$219:$V$232</definedName>
    <definedName name="et_pIns_List06_3_Period">et_union_hor!$V$67:$V$80</definedName>
    <definedName name="et_pIns_List06_4_Period">et_union_hor!$V$85:$V$98</definedName>
    <definedName name="et_pIns_List06_5_Period">et_union_hor!$AA$103:$AA$119</definedName>
    <definedName name="et_pIns_List06_6_Period">et_union_hor!$V$124:$V$137</definedName>
    <definedName name="et_pIns_List06_7_Period">et_union_hor!$V$142:$V$155</definedName>
    <definedName name="et_pIns_List06_8_Period">et_union_hor!$V$160:$V$173</definedName>
    <definedName name="et_pIns_List06_9_Period">et_union_hor!$W$178:$W$188</definedName>
    <definedName name="et_TN_range">et_union_hor!$Q$206</definedName>
    <definedName name="et_TS_range">et_union_hor!$U$206</definedName>
    <definedName name="et_TwoRates_1">et_union_hor!$P$37:$Q$37</definedName>
    <definedName name="et_TwoRates_13">et_union_hor!$P$243:$Q$243</definedName>
    <definedName name="et_TwoRates_2">et_union_hor!$P$55:$Q$55</definedName>
    <definedName name="et_TwoRates_3">et_union_hor!$P$73:$Q$73</definedName>
    <definedName name="et_TwoRates_3_i">et_union_hor!$P$225:$Q$225</definedName>
    <definedName name="et_TwoRates_4">et_union_hor!$P$92:$Q$92</definedName>
    <definedName name="et_TwoRates_5">et_union_hor!$R$109:$S$109</definedName>
    <definedName name="et_TwoRates_5_comp">et_union_hor!$T$109:$U$109</definedName>
    <definedName name="et_TwoRates_5_comp_p">et_union_hor!$T$119:$V$119</definedName>
    <definedName name="et_TwoRates_5_p">et_union_hor!$R$119:$S$119</definedName>
    <definedName name="et_TwoRates_6">et_union_hor!$P$130:$Q$130</definedName>
    <definedName name="et_TwoRates_7">et_union_hor!$P$148:$Q$148</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тарифов'!$K$20:$K$42</definedName>
    <definedName name="flagSource">'Перечень тарифов'!$S$20:$S$42</definedName>
    <definedName name="flagST">'Перечень тарифов'!$O$20:$O$42</definedName>
    <definedName name="flagTN">'Форма 4.2.4 | Т-подкл'!$N$18:$N$31</definedName>
    <definedName name="flagTS">'Форма 4.2.4 | Т-подкл'!$R$18:$R$31</definedName>
    <definedName name="flagTwoTariff">'Перечень тарифов'!$G$20:$G$42</definedName>
    <definedName name="flagUsedTer_List01">Территории!$P$11:$P$21</definedName>
    <definedName name="group_rates">'Перечень тарифов'!$E$20:$E$42</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тарифов'!$A$20:$A$42</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TEHSHEET!$AQ$2:$AQ$9</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REESTR_MO!$A$2:$D$101</definedName>
    <definedName name="List01_CheckC">Территории!$D$11:$L$21</definedName>
    <definedName name="List01_NameCol">Территории!$K$1:$M$1</definedName>
    <definedName name="List01_REESTR_MO">Территории!$H$11:$L$21</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потр'!$O$18:$O$96</definedName>
    <definedName name="List06_13_MC2">'Форма 4.2.1 | Т-ТЭ | потр'!$V$18:$V$96</definedName>
    <definedName name="List06_13_note">'Форма 4.2.1 | Т-ТЭ | потр'!$W$18:$W$96</definedName>
    <definedName name="List06_13_Period">'Форма 4.2.1 | Т-ТЭ | потр'!$O$18:$U$96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Т-ТН'!$V$18:$V$28</definedName>
    <definedName name="List06_4_note">'Форма 4.2.2 | Т-ТН'!$W$18:$W$28</definedName>
    <definedName name="List06_4_Period">'Форма 4.2.2 | Т-ТН'!$O$18:$U$28</definedName>
    <definedName name="List06_5_DP">'Форма 4.2.3 | Т-гор.вода'!$11:$11</definedName>
    <definedName name="List06_5_MC">'Форма 4.2.3 | Т-гор.вода'!$O$18:$O$39</definedName>
    <definedName name="List06_5_MC2">'Форма 4.2.3 | Т-гор.вода'!$AA$18:$AA$39</definedName>
    <definedName name="List06_5_note">'Форма 4.2.3 | Т-гор.вода'!$AB$18:$AB$39</definedName>
    <definedName name="List06_5_Period">'Форма 4.2.3 | Т-гор.вода'!$O$18:$Z$39</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4.7'!$F$12:$F$28</definedName>
    <definedName name="List11_note">'Форма 4.7'!$G$10:$G$28</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Территории!$K$11:$K$21</definedName>
    <definedName name="MODesc">'Перечень тарифов'!$N$20:$N$42</definedName>
    <definedName name="MONTH">TEHSHEET!$E$2:$E$13</definedName>
    <definedName name="mr_List01">Территории!$H$11:$H$21</definedName>
    <definedName name="mrCopy_List01">Территории!$M$11:$M$21</definedName>
    <definedName name="mrmoCopy_List01">Территории!$R$11:$R$21</definedName>
    <definedName name="nalog">Титульный!$F$36</definedName>
    <definedName name="name_rates">'Перечень тарифов'!$J$20:$J$42</definedName>
    <definedName name="name_rates_4">TEHSHEET!$AA$2:$AA$3</definedName>
    <definedName name="name_rates_4_filter">TEHSHEET!$AB$2</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4.7'!$E$12:$E$22</definedName>
    <definedName name="pCng_List11_2">'Форма 4.7'!$E$24:$E$25</definedName>
    <definedName name="pCng_List11_3">'Форма 4.7'!$E$27:$E$28</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Комментарии!$C$11:$C$12</definedName>
    <definedName name="pDel_List01_0">Территории!$C$11:$C$21</definedName>
    <definedName name="pDel_List01_1">Территории!$F$11:$F$21</definedName>
    <definedName name="pDel_List01_2">Территории!$I$11:$I$21</definedName>
    <definedName name="pDel_List02">'Перечень тарифов'!$C$20:$C$42</definedName>
    <definedName name="pDel_List02_1">'Перечень тарифов'!$H$20:$H$42</definedName>
    <definedName name="pDel_List02_2">'Перечень тарифов'!$L$20:$L$42</definedName>
    <definedName name="pDel_List02_3">'Перечень тарифов'!$P$20:$P$42</definedName>
    <definedName name="pDel_List02_4">'Перечень тарифов'!$T$20:$T$42</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потр'!$K$18:$K$96</definedName>
    <definedName name="pDel_List06_13_2">'Форма 4.2.1 | Т-ТЭ | потр'!$J$18:$J$96</definedName>
    <definedName name="pDel_List06_13_3">'Форма 4.2.1 | Т-ТЭ | потр'!$I$18:$I$96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Т-ТН'!$K$18:$K$28</definedName>
    <definedName name="pDel_List06_4_2">'Форма 4.2.2 | Т-ТН'!$J$18:$J$28</definedName>
    <definedName name="pDel_List06_4_3">'Форма 4.2.2 | Т-ТН'!$I$18:$I$28</definedName>
    <definedName name="pDel_List06_5_1">'Форма 4.2.3 | Т-гор.вода'!$K$18:$K$39</definedName>
    <definedName name="pDel_List06_5_2">'Форма 4.2.3 | Т-гор.вода'!$J$18:$J$39</definedName>
    <definedName name="pDel_List06_5_3">'Форма 4.2.3 | Т-гор.вода'!$I$18:$I$39</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4.7'!$C$12:$C$22</definedName>
    <definedName name="pDel_List11_2">'Форма 4.7'!$C$24:$C$25</definedName>
    <definedName name="pDel_List11_3">'Форма 4.7'!$C$27:$C$28</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Комментарии!$E$12</definedName>
    <definedName name="pIns_List01_0">Территории!$E$21</definedName>
    <definedName name="pIns_List02">'Перечень тарифов'!$E$42</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потр'!$V$13:$V$96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Т-ТН'!$V$18:$V$28</definedName>
    <definedName name="pIns_List06_5_Period">'Форма 4.2.3 | Т-гор.вода'!$AA$14:$AA$39</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4.7'!$E$22</definedName>
    <definedName name="pIns_List11_2">'Форма 4.7'!$E$25</definedName>
    <definedName name="pIns_List11_3">'Форма 4.7'!$E$28</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REESTR_ORG!$A$2:$J$149</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тарифов'!$R$20:$R$42</definedName>
    <definedName name="TECH_ORG_ID">Титульный!$F$1</definedName>
    <definedName name="ter_List01">Территории!$E$11:$E$21</definedName>
    <definedName name="terCopy_List01">Территории!$Q$11:$Q$21</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et_union_hor!$M$148</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et_union_hor!$M$131</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тарифов'!$W$20:$W$42</definedName>
    <definedName name="warmSource">'Перечень тарифов'!$V$20:$V$42</definedName>
    <definedName name="year_list">TEHSHEET!$C$2:$C$6</definedName>
    <definedName name="year_list1">TEHSHEET!$B$2:$B$27</definedName>
  </definedNames>
  <calcPr calcId="144525"/>
</workbook>
</file>

<file path=xl/calcChain.xml><?xml version="1.0" encoding="utf-8"?>
<calcChain xmlns="http://schemas.openxmlformats.org/spreadsheetml/2006/main">
  <c r="O7" i="628" l="1"/>
  <c r="O8" i="628"/>
  <c r="O9" i="628"/>
  <c r="O10" i="628"/>
  <c r="O17" i="628"/>
  <c r="P17" i="628" s="1"/>
  <c r="Q17" i="628" s="1"/>
  <c r="R17" i="628" s="1"/>
  <c r="S17" i="628" s="1"/>
  <c r="T17" i="628" s="1"/>
  <c r="U17" i="628" s="1"/>
  <c r="V17" i="628" s="1"/>
  <c r="W17" i="628" s="1"/>
  <c r="X17" i="628" s="1"/>
  <c r="Z17" i="628" s="1"/>
  <c r="AB17" i="628" s="1"/>
  <c r="L18" i="628"/>
  <c r="O18" i="628"/>
  <c r="L19" i="628"/>
  <c r="O19" i="628"/>
  <c r="L20" i="628"/>
  <c r="L21" i="628"/>
  <c r="L23" i="628"/>
  <c r="AE24" i="628"/>
  <c r="AD23" i="628"/>
  <c r="L24" i="628"/>
  <c r="V24" i="628"/>
  <c r="AC24" i="628"/>
  <c r="AF25" i="628"/>
  <c r="L28" i="628"/>
  <c r="AE29" i="628"/>
  <c r="AD28" i="628"/>
  <c r="L29" i="628"/>
  <c r="V29" i="628"/>
  <c r="AC29" i="628"/>
  <c r="AF30" i="628"/>
  <c r="L33" i="628"/>
  <c r="AE34" i="628"/>
  <c r="AD33" i="628"/>
  <c r="L34" i="628"/>
  <c r="V34" i="628"/>
  <c r="AC34" i="628"/>
  <c r="AF35" i="628"/>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A214" i="612"/>
  <c r="A215" i="612"/>
  <c r="A216" i="612"/>
  <c r="A217" i="612"/>
  <c r="A218" i="612"/>
  <c r="A219" i="612"/>
  <c r="A220" i="612"/>
  <c r="A221" i="612"/>
  <c r="A222" i="612"/>
  <c r="A223" i="612"/>
  <c r="A224" i="612"/>
  <c r="A225" i="612"/>
  <c r="A226" i="612"/>
  <c r="A227" i="612"/>
  <c r="A228" i="612"/>
  <c r="A229" i="612"/>
  <c r="A230" i="612"/>
  <c r="A231" i="612"/>
  <c r="A232" i="612"/>
  <c r="A233" i="612"/>
  <c r="A234" i="612"/>
  <c r="A235" i="612"/>
  <c r="A236" i="612"/>
  <c r="A237" i="612"/>
  <c r="A238" i="612"/>
  <c r="A239" i="612"/>
  <c r="A240" i="612"/>
  <c r="A241" i="612"/>
  <c r="A242" i="612"/>
  <c r="A243" i="612"/>
  <c r="A244" i="612"/>
  <c r="A245" i="612"/>
  <c r="A246" i="612"/>
  <c r="A247" i="612"/>
  <c r="A248" i="612"/>
  <c r="A249" i="612"/>
  <c r="A250" i="612"/>
  <c r="A251" i="612"/>
  <c r="A252" i="612"/>
  <c r="A253" i="612"/>
  <c r="A254" i="612"/>
  <c r="A255" i="612"/>
  <c r="A256" i="612"/>
  <c r="A257" i="612"/>
  <c r="A258" i="612"/>
  <c r="A259" i="612"/>
  <c r="A260" i="612"/>
  <c r="A261" i="612"/>
  <c r="A262" i="612"/>
  <c r="A263" i="612"/>
  <c r="A264" i="612"/>
  <c r="A265" i="612"/>
  <c r="A266" i="612"/>
  <c r="O7" i="627"/>
  <c r="O8" i="627"/>
  <c r="O9" i="627"/>
  <c r="O10" i="627"/>
  <c r="O17" i="627"/>
  <c r="P17" i="627" s="1"/>
  <c r="Q17" i="627" s="1"/>
  <c r="R17" i="627" s="1"/>
  <c r="S17" i="627" s="1"/>
  <c r="U17" i="627" s="1"/>
  <c r="V17" i="627" s="1"/>
  <c r="W17" i="627" s="1"/>
  <c r="L18" i="627"/>
  <c r="O18" i="627"/>
  <c r="L19" i="627"/>
  <c r="O19" i="627"/>
  <c r="L20" i="627"/>
  <c r="L21" i="627"/>
  <c r="L23" i="627"/>
  <c r="Z24" i="627"/>
  <c r="Y23" i="627"/>
  <c r="L24" i="627"/>
  <c r="Q25" i="627"/>
  <c r="X24" i="627"/>
  <c r="O7" i="642"/>
  <c r="O8" i="642"/>
  <c r="O9" i="642"/>
  <c r="O10" i="642"/>
  <c r="N17" i="642"/>
  <c r="O17" i="642" s="1"/>
  <c r="P17" i="642" s="1"/>
  <c r="Q17" i="642" s="1"/>
  <c r="R17" i="642" s="1"/>
  <c r="S17" i="642" s="1"/>
  <c r="U17" i="642" s="1"/>
  <c r="V17" i="642" s="1"/>
  <c r="W17" i="642" s="1"/>
  <c r="L18" i="642"/>
  <c r="O18" i="642"/>
  <c r="Z18" i="642"/>
  <c r="L19" i="642"/>
  <c r="O19" i="642"/>
  <c r="Z19" i="642"/>
  <c r="L20" i="642"/>
  <c r="Z20" i="642"/>
  <c r="L21" i="642"/>
  <c r="Z21" i="642"/>
  <c r="L22" i="642"/>
  <c r="Z22" i="642"/>
  <c r="L23" i="642"/>
  <c r="Z23" i="642"/>
  <c r="L24" i="642"/>
  <c r="Q25" i="642"/>
  <c r="X24" i="642"/>
  <c r="Z24" i="642"/>
  <c r="Z25" i="642"/>
  <c r="Z26" i="642"/>
  <c r="Z27" i="642"/>
  <c r="L28" i="642"/>
  <c r="Z28" i="642"/>
  <c r="L29" i="642"/>
  <c r="Z29" i="642"/>
  <c r="L30" i="642"/>
  <c r="Q31" i="642"/>
  <c r="X30" i="642"/>
  <c r="Z30" i="642"/>
  <c r="Z31" i="642"/>
  <c r="Z32" i="642"/>
  <c r="L33" i="642"/>
  <c r="Z33" i="642"/>
  <c r="L34" i="642"/>
  <c r="Q35" i="642"/>
  <c r="X34" i="642"/>
  <c r="Z34" i="642"/>
  <c r="Z35" i="642"/>
  <c r="Z36" i="642"/>
  <c r="L37" i="642"/>
  <c r="Z37" i="642"/>
  <c r="L38" i="642"/>
  <c r="Q39" i="642"/>
  <c r="X38" i="642"/>
  <c r="Z38" i="642"/>
  <c r="Z39" i="642"/>
  <c r="Z40" i="642"/>
  <c r="Z41" i="642"/>
  <c r="Z42" i="642"/>
  <c r="L43" i="642"/>
  <c r="O43" i="642"/>
  <c r="Z43" i="642"/>
  <c r="L44" i="642"/>
  <c r="Z44" i="642"/>
  <c r="L45" i="642"/>
  <c r="Z45" i="642"/>
  <c r="L46" i="642"/>
  <c r="Z46" i="642"/>
  <c r="L47" i="642"/>
  <c r="Z47" i="642"/>
  <c r="L48" i="642"/>
  <c r="Q49" i="642"/>
  <c r="X48" i="642"/>
  <c r="Z48" i="642"/>
  <c r="Z49" i="642"/>
  <c r="Z50" i="642"/>
  <c r="Z51" i="642"/>
  <c r="L52" i="642"/>
  <c r="Z52" i="642"/>
  <c r="L53" i="642"/>
  <c r="Z53" i="642"/>
  <c r="L54" i="642"/>
  <c r="Q55" i="642"/>
  <c r="X54" i="642"/>
  <c r="Z54" i="642"/>
  <c r="Z55" i="642"/>
  <c r="Z56" i="642"/>
  <c r="L57" i="642"/>
  <c r="Z57" i="642"/>
  <c r="L58" i="642"/>
  <c r="Q59" i="642"/>
  <c r="X58" i="642"/>
  <c r="Z58" i="642"/>
  <c r="Z59" i="642"/>
  <c r="Z60" i="642"/>
  <c r="L61" i="642"/>
  <c r="Z61" i="642"/>
  <c r="L62" i="642"/>
  <c r="Q63" i="642"/>
  <c r="X62" i="642"/>
  <c r="Z62" i="642"/>
  <c r="Z63" i="642"/>
  <c r="Z64" i="642"/>
  <c r="Z65" i="642"/>
  <c r="Z66" i="642"/>
  <c r="L67" i="642"/>
  <c r="O67" i="642"/>
  <c r="Z67" i="642"/>
  <c r="L68" i="642"/>
  <c r="Z68" i="642"/>
  <c r="L69" i="642"/>
  <c r="Z69" i="642"/>
  <c r="L70" i="642"/>
  <c r="Z70" i="642"/>
  <c r="L71" i="642"/>
  <c r="Z71" i="642"/>
  <c r="L72" i="642"/>
  <c r="Q73" i="642"/>
  <c r="X72" i="642"/>
  <c r="Z72" i="642"/>
  <c r="Z73" i="642"/>
  <c r="Z74" i="642"/>
  <c r="Z75" i="642"/>
  <c r="L76" i="642"/>
  <c r="Z76" i="642"/>
  <c r="L77" i="642"/>
  <c r="Z77" i="642"/>
  <c r="L78" i="642"/>
  <c r="Q79" i="642"/>
  <c r="X78" i="642"/>
  <c r="Z78" i="642"/>
  <c r="Z79" i="642"/>
  <c r="Z80" i="642"/>
  <c r="L81" i="642"/>
  <c r="Z81" i="642"/>
  <c r="L82" i="642"/>
  <c r="Q83" i="642"/>
  <c r="X82" i="642"/>
  <c r="Z82" i="642"/>
  <c r="Z83" i="642"/>
  <c r="Z84" i="642"/>
  <c r="L85" i="642"/>
  <c r="Z85" i="642"/>
  <c r="L86" i="642"/>
  <c r="Q87" i="642"/>
  <c r="X86" i="642"/>
  <c r="Z86" i="642"/>
  <c r="Z87" i="642"/>
  <c r="Z88" i="642"/>
  <c r="Z89" i="642"/>
  <c r="L90" i="642"/>
  <c r="Z90" i="642"/>
  <c r="L91" i="642"/>
  <c r="Z91" i="642"/>
  <c r="L92" i="642"/>
  <c r="Q93" i="642"/>
  <c r="X92" i="642"/>
  <c r="Z92" i="642"/>
  <c r="Z93" i="642"/>
  <c r="Z94" i="642"/>
  <c r="Z95" i="642"/>
  <c r="Z96" i="642"/>
  <c r="H36" i="646"/>
  <c r="H35" i="646"/>
  <c r="H33" i="646"/>
  <c r="H32" i="646"/>
  <c r="H30" i="646"/>
  <c r="H29" i="646"/>
  <c r="H27" i="646"/>
  <c r="H26" i="646"/>
  <c r="H24" i="646"/>
  <c r="H23" i="646"/>
  <c r="H21" i="646"/>
  <c r="H20" i="646"/>
  <c r="H18" i="646"/>
  <c r="H17" i="646"/>
  <c r="H15" i="646"/>
  <c r="H14" i="646"/>
  <c r="H12" i="646"/>
  <c r="H11" i="646"/>
  <c r="H9" i="646"/>
  <c r="H8" i="646"/>
  <c r="H7" i="646"/>
  <c r="H36" i="622"/>
  <c r="H33" i="622"/>
  <c r="H32" i="622"/>
  <c r="H35" i="622"/>
  <c r="H30" i="622"/>
  <c r="H27" i="622"/>
  <c r="H26" i="622"/>
  <c r="H29" i="622"/>
  <c r="H24" i="622"/>
  <c r="H21" i="622"/>
  <c r="H20" i="622"/>
  <c r="H23" i="622"/>
  <c r="H18" i="622"/>
  <c r="H15" i="622"/>
  <c r="H14" i="622"/>
  <c r="H17" i="622"/>
  <c r="H12" i="622"/>
  <c r="H9" i="622"/>
  <c r="H8" i="622"/>
  <c r="H12" i="616"/>
  <c r="H9" i="616"/>
  <c r="H8" i="616"/>
  <c r="H12" i="637"/>
  <c r="H9" i="637"/>
  <c r="H8" i="637"/>
  <c r="H24" i="643"/>
  <c r="H21" i="643"/>
  <c r="H20" i="643"/>
  <c r="H23" i="643"/>
  <c r="H18" i="643"/>
  <c r="H15" i="643"/>
  <c r="H14" i="643"/>
  <c r="H17" i="643"/>
  <c r="H12" i="643"/>
  <c r="H9" i="643"/>
  <c r="H8" i="643"/>
  <c r="R20" i="601"/>
  <c r="H25" i="646" s="1"/>
  <c r="R19" i="601"/>
  <c r="R18" i="601"/>
  <c r="P18" i="601"/>
  <c r="R17" i="601"/>
  <c r="H19" i="646" s="1"/>
  <c r="R16" i="601"/>
  <c r="R15" i="601"/>
  <c r="P15" i="601"/>
  <c r="R14" i="601"/>
  <c r="H37" i="646" s="1"/>
  <c r="R13" i="601"/>
  <c r="R12" i="601"/>
  <c r="P12" i="601"/>
  <c r="F34" i="646"/>
  <c r="F33" i="646"/>
  <c r="F32" i="646"/>
  <c r="F31" i="646"/>
  <c r="F30" i="646"/>
  <c r="F29" i="646"/>
  <c r="F22" i="646"/>
  <c r="F21" i="646"/>
  <c r="F20" i="646"/>
  <c r="F19" i="646"/>
  <c r="F18" i="646"/>
  <c r="F17" i="646"/>
  <c r="F10" i="646"/>
  <c r="F9" i="646"/>
  <c r="F8" i="646"/>
  <c r="F37" i="646"/>
  <c r="F36" i="646"/>
  <c r="F35" i="646"/>
  <c r="F28" i="646"/>
  <c r="F27" i="646"/>
  <c r="F26" i="646"/>
  <c r="F25" i="646"/>
  <c r="F24" i="646"/>
  <c r="F23" i="646"/>
  <c r="F16" i="646"/>
  <c r="F15" i="646"/>
  <c r="F14" i="646"/>
  <c r="F13" i="646"/>
  <c r="F12" i="646"/>
  <c r="F11" i="646"/>
  <c r="F33" i="622"/>
  <c r="F35" i="622"/>
  <c r="F36" i="622"/>
  <c r="F32" i="622"/>
  <c r="F34" i="622"/>
  <c r="F37" i="622"/>
  <c r="F26" i="622"/>
  <c r="F28" i="622"/>
  <c r="F31" i="622"/>
  <c r="F27" i="622"/>
  <c r="F29" i="622"/>
  <c r="F30" i="622"/>
  <c r="F20" i="622"/>
  <c r="F22" i="622"/>
  <c r="F25" i="622"/>
  <c r="F21" i="622"/>
  <c r="F23" i="622"/>
  <c r="F24" i="622"/>
  <c r="F14" i="622"/>
  <c r="F16" i="622"/>
  <c r="F19" i="622"/>
  <c r="F15" i="622"/>
  <c r="F17" i="622"/>
  <c r="F18" i="622"/>
  <c r="F20" i="643"/>
  <c r="F22" i="643"/>
  <c r="F25" i="643"/>
  <c r="F21" i="643"/>
  <c r="F23" i="643"/>
  <c r="F24" i="643"/>
  <c r="F14" i="643"/>
  <c r="F16" i="643"/>
  <c r="F19" i="643"/>
  <c r="F15" i="643"/>
  <c r="F17" i="643"/>
  <c r="F18" i="643"/>
  <c r="M20" i="601"/>
  <c r="M19" i="601"/>
  <c r="M18" i="601"/>
  <c r="M17" i="601"/>
  <c r="M16" i="601"/>
  <c r="M15" i="601"/>
  <c r="M14" i="601"/>
  <c r="M13" i="601"/>
  <c r="M12" i="601"/>
  <c r="H19" i="643" l="1"/>
  <c r="H19" i="622"/>
  <c r="H31" i="622"/>
  <c r="H31" i="646"/>
  <c r="H13" i="643"/>
  <c r="H25" i="643"/>
  <c r="H13" i="637"/>
  <c r="H13" i="616"/>
  <c r="H13" i="622"/>
  <c r="H25" i="622"/>
  <c r="H37" i="622"/>
  <c r="H13" i="646"/>
  <c r="B2" i="525" l="1"/>
  <c r="B3" i="525"/>
  <c r="E3" i="437"/>
  <c r="O7" i="632" l="1"/>
  <c r="O8" i="632"/>
  <c r="O9" i="632"/>
  <c r="O10" i="632"/>
  <c r="O18" i="632"/>
  <c r="P18" i="632" s="1"/>
  <c r="Q18" i="632" s="1"/>
  <c r="R18" i="632" s="1"/>
  <c r="S18" i="632" s="1"/>
  <c r="T18" i="632" s="1"/>
  <c r="V18" i="632" s="1"/>
  <c r="X18" i="632" s="1"/>
  <c r="R24" i="632"/>
  <c r="L20" i="632"/>
  <c r="Y23" i="632"/>
  <c r="L22" i="632"/>
  <c r="L21" i="632"/>
  <c r="L19" i="632"/>
  <c r="L23" i="632"/>
  <c r="M12" i="550" l="1"/>
  <c r="Z250" i="471" l="1"/>
  <c r="Z249" i="471"/>
  <c r="Z248" i="471"/>
  <c r="Z247" i="471"/>
  <c r="Z246" i="471"/>
  <c r="Z245" i="471"/>
  <c r="Z244" i="471"/>
  <c r="Q244" i="471"/>
  <c r="Z243" i="471"/>
  <c r="Z242" i="471"/>
  <c r="Z241" i="471"/>
  <c r="Z240" i="471"/>
  <c r="Z239" i="471"/>
  <c r="Z238" i="471"/>
  <c r="Z237" i="471"/>
  <c r="H11" i="643"/>
  <c r="H7" i="643"/>
  <c r="L240" i="471"/>
  <c r="L241" i="471"/>
  <c r="L238" i="471"/>
  <c r="L243" i="471"/>
  <c r="X243" i="471"/>
  <c r="L237" i="471"/>
  <c r="L242" i="471"/>
  <c r="L239" i="471"/>
  <c r="F9" i="643"/>
  <c r="F8" i="643"/>
  <c r="F10" i="643"/>
  <c r="F13" i="643"/>
  <c r="F11" i="643"/>
  <c r="F12" i="643"/>
  <c r="H11" i="641" l="1"/>
  <c r="H7" i="641"/>
  <c r="Z232" i="471"/>
  <c r="Z231" i="471"/>
  <c r="Z230" i="471"/>
  <c r="Z229" i="471"/>
  <c r="Z228" i="471"/>
  <c r="Z227" i="471"/>
  <c r="Z226" i="471"/>
  <c r="Q226" i="471"/>
  <c r="Z225" i="471"/>
  <c r="Z224" i="471"/>
  <c r="Z223" i="471"/>
  <c r="Z222" i="471"/>
  <c r="Z221" i="471"/>
  <c r="Z220" i="471"/>
  <c r="Z219"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L21" i="640"/>
  <c r="L22" i="640"/>
  <c r="L23" i="640"/>
  <c r="F12" i="641"/>
  <c r="L24" i="640"/>
  <c r="L25" i="640"/>
  <c r="F10" i="641"/>
  <c r="F9" i="641"/>
  <c r="L20" i="640"/>
  <c r="F13" i="641"/>
  <c r="F8" i="641"/>
  <c r="F11" i="641"/>
  <c r="L26" i="640"/>
  <c r="X26" i="640"/>
  <c r="X225" i="471"/>
  <c r="L222" i="471"/>
  <c r="L224" i="471"/>
  <c r="L223" i="471"/>
  <c r="L219" i="471"/>
  <c r="L221" i="471"/>
  <c r="L225" i="471"/>
  <c r="L220" i="471"/>
  <c r="V19" i="640" l="1"/>
  <c r="W19" i="640" s="1"/>
  <c r="AA197" i="471" l="1"/>
  <c r="AI196" i="471"/>
  <c r="R183" i="471"/>
  <c r="V119" i="471"/>
  <c r="AF110" i="471"/>
  <c r="AE109" i="471"/>
  <c r="V109" i="471"/>
  <c r="Q149" i="471"/>
  <c r="Z148" i="471"/>
  <c r="Q131" i="471"/>
  <c r="Z130" i="471"/>
  <c r="Q92" i="471"/>
  <c r="Z91" i="471"/>
  <c r="Q167" i="471"/>
  <c r="Z166" i="471"/>
  <c r="AA165"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7" i="630"/>
  <c r="P17" i="630" s="1"/>
  <c r="Q17" i="630" s="1"/>
  <c r="R17" i="630" s="1"/>
  <c r="S17" i="630" s="1"/>
  <c r="U17" i="630" s="1"/>
  <c r="V17" i="630" s="1"/>
  <c r="O10" i="630"/>
  <c r="O9" i="630"/>
  <c r="O8" i="630"/>
  <c r="O7" i="630"/>
  <c r="O10" i="629"/>
  <c r="O9" i="629"/>
  <c r="O8" i="629"/>
  <c r="O7" i="629"/>
  <c r="F12" i="639"/>
  <c r="F8" i="639"/>
  <c r="F12" i="634"/>
  <c r="F9" i="635"/>
  <c r="F8" i="636"/>
  <c r="F8" i="638"/>
  <c r="F13" i="634"/>
  <c r="F13" i="639"/>
  <c r="F13" i="635"/>
  <c r="F11" i="638"/>
  <c r="F10" i="639"/>
  <c r="F10" i="638"/>
  <c r="F8" i="635"/>
  <c r="F13" i="636"/>
  <c r="F12" i="636"/>
  <c r="F9" i="638"/>
  <c r="F11" i="635"/>
  <c r="F13" i="638"/>
  <c r="F11" i="636"/>
  <c r="F12" i="638"/>
  <c r="F10" i="635"/>
  <c r="F10" i="636"/>
  <c r="F10" i="634"/>
  <c r="F11" i="634"/>
  <c r="F8" i="634"/>
  <c r="F9" i="636"/>
  <c r="F9" i="639"/>
  <c r="F12" i="635"/>
  <c r="F9" i="634"/>
  <c r="F11" i="639"/>
  <c r="L73" i="471"/>
  <c r="L49" i="471"/>
  <c r="L182" i="471"/>
  <c r="L119" i="471"/>
  <c r="X73" i="471"/>
  <c r="L103" i="471"/>
  <c r="L68" i="471"/>
  <c r="L148" i="471"/>
  <c r="L91" i="471"/>
  <c r="L160" i="471"/>
  <c r="L54" i="471"/>
  <c r="Y147" i="471"/>
  <c r="L87" i="471"/>
  <c r="L194" i="471"/>
  <c r="L195" i="471"/>
  <c r="L50" i="471"/>
  <c r="L192" i="471"/>
  <c r="L34" i="471"/>
  <c r="L125" i="471"/>
  <c r="X130" i="471"/>
  <c r="L88" i="471"/>
  <c r="Y182" i="471"/>
  <c r="L70" i="471"/>
  <c r="L37" i="471"/>
  <c r="X148" i="471"/>
  <c r="L86" i="471"/>
  <c r="AD108" i="471"/>
  <c r="L196" i="471"/>
  <c r="L181" i="471"/>
  <c r="L106" i="471"/>
  <c r="L147" i="471"/>
  <c r="L165" i="471"/>
  <c r="L129" i="471"/>
  <c r="X91" i="471"/>
  <c r="Y129" i="471"/>
  <c r="L105" i="471"/>
  <c r="L51" i="471"/>
  <c r="L71" i="471"/>
  <c r="L161" i="471"/>
  <c r="L126" i="471"/>
  <c r="L163" i="471"/>
  <c r="L90" i="471"/>
  <c r="L162" i="471"/>
  <c r="L32" i="471"/>
  <c r="L124" i="471"/>
  <c r="L35" i="471"/>
  <c r="L127" i="471"/>
  <c r="L144" i="471"/>
  <c r="L72" i="471"/>
  <c r="L179" i="471"/>
  <c r="L166" i="471"/>
  <c r="X166" i="471"/>
  <c r="X55" i="471"/>
  <c r="L180" i="471"/>
  <c r="L52" i="471"/>
  <c r="L33" i="471"/>
  <c r="L143" i="471"/>
  <c r="L108" i="471"/>
  <c r="X37" i="471"/>
  <c r="L109" i="471"/>
  <c r="L55" i="471"/>
  <c r="L85" i="471"/>
  <c r="L31" i="471"/>
  <c r="Y90" i="471"/>
  <c r="L104" i="471"/>
  <c r="L36" i="471"/>
  <c r="L142" i="471"/>
  <c r="AH196" i="471"/>
  <c r="Y165" i="471"/>
  <c r="L130" i="471"/>
  <c r="L145" i="471"/>
  <c r="L178" i="471"/>
  <c r="L193" i="471"/>
  <c r="L69" i="471"/>
  <c r="L164" i="471"/>
  <c r="L53" i="471"/>
  <c r="L67" i="471"/>
  <c r="AC119" i="471"/>
  <c r="AC109" i="471"/>
  <c r="F8" i="637"/>
  <c r="F13" i="637"/>
  <c r="F10" i="637"/>
  <c r="F12" i="637"/>
  <c r="F11" i="637"/>
  <c r="F9" i="637"/>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X24" i="625"/>
  <c r="L22" i="625"/>
  <c r="L18" i="624"/>
  <c r="L19" i="624"/>
  <c r="X26" i="626"/>
  <c r="L19" i="625"/>
  <c r="L24" i="626"/>
  <c r="L18" i="625"/>
  <c r="L23" i="624"/>
  <c r="L22" i="624"/>
  <c r="L20" i="624"/>
  <c r="L22" i="626"/>
  <c r="L23" i="626"/>
  <c r="L24" i="624"/>
  <c r="L21" i="625"/>
  <c r="L23" i="625"/>
  <c r="L24" i="625"/>
  <c r="L26" i="626"/>
  <c r="L21" i="626"/>
  <c r="L20" i="626"/>
  <c r="X24" i="624"/>
  <c r="L20" i="625"/>
  <c r="L21" i="624"/>
  <c r="L25"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4" i="631"/>
  <c r="L21" i="631"/>
  <c r="Y23" i="631"/>
  <c r="L20" i="630"/>
  <c r="L19" i="631"/>
  <c r="X24" i="630"/>
  <c r="L21" i="630"/>
  <c r="L22" i="631"/>
  <c r="L18" i="631"/>
  <c r="L21" i="633"/>
  <c r="L18" i="630"/>
  <c r="L23" i="630"/>
  <c r="L20" i="631"/>
  <c r="L23" i="633"/>
  <c r="L19" i="630"/>
  <c r="L24" i="630"/>
  <c r="Y23" i="630"/>
  <c r="L23" i="631"/>
  <c r="L22" i="633"/>
  <c r="AH23" i="633"/>
  <c r="L19" i="633"/>
  <c r="L20" i="633"/>
  <c r="AG18" i="633" l="1"/>
  <c r="U17" i="631"/>
  <c r="Q25" i="629"/>
  <c r="Z24" i="629"/>
  <c r="O17" i="629"/>
  <c r="P17" i="629" s="1"/>
  <c r="Q17" i="629" s="1"/>
  <c r="R17" i="629" s="1"/>
  <c r="Y23" i="629"/>
  <c r="L23" i="629"/>
  <c r="L20" i="629"/>
  <c r="L19" i="629"/>
  <c r="L21" i="629"/>
  <c r="L24" i="629"/>
  <c r="L18" i="629"/>
  <c r="X24" i="629"/>
  <c r="E2" i="437"/>
  <c r="V17" i="631" l="1"/>
  <c r="W17" i="631" s="1"/>
  <c r="S17" i="629"/>
  <c r="U17" i="629" s="1"/>
  <c r="V17" i="629" s="1"/>
  <c r="W17" i="629" s="1"/>
  <c r="M291" i="471" l="1"/>
  <c r="R306" i="471"/>
  <c r="H11" i="622"/>
  <c r="H7" i="622"/>
  <c r="P296" i="471"/>
  <c r="R301" i="471"/>
  <c r="R296" i="471"/>
  <c r="H11" i="618"/>
  <c r="H7" i="618"/>
  <c r="H11" i="617"/>
  <c r="H7" i="617"/>
  <c r="H11" i="616"/>
  <c r="H7" i="616"/>
  <c r="H11" i="614"/>
  <c r="H7" i="614"/>
  <c r="H339" i="471"/>
  <c r="E29" i="205"/>
  <c r="F29" i="205"/>
  <c r="E326" i="471"/>
  <c r="E331" i="471"/>
  <c r="F11" i="622"/>
  <c r="F12" i="614"/>
  <c r="F12" i="617"/>
  <c r="F9" i="614"/>
  <c r="F8" i="617"/>
  <c r="F13" i="622"/>
  <c r="F10" i="622"/>
  <c r="F11" i="614"/>
  <c r="F11" i="617"/>
  <c r="F8" i="614"/>
  <c r="F13" i="618"/>
  <c r="F12" i="622"/>
  <c r="F10" i="618"/>
  <c r="F8" i="622"/>
  <c r="F9" i="617"/>
  <c r="F9" i="622"/>
  <c r="F13" i="614"/>
  <c r="F10" i="617"/>
  <c r="F9" i="618"/>
  <c r="F13" i="617"/>
  <c r="F10" i="614"/>
  <c r="F8" i="618"/>
  <c r="F11" i="618"/>
  <c r="F12" i="618"/>
  <c r="F338" i="471"/>
  <c r="F13" i="616"/>
  <c r="F9" i="616"/>
  <c r="F12" i="616"/>
  <c r="F340" i="471"/>
  <c r="M306" i="471"/>
  <c r="M301" i="471"/>
  <c r="F10" i="616"/>
  <c r="F8" i="616"/>
  <c r="M296" i="471"/>
  <c r="F336" i="471"/>
  <c r="F11" i="616"/>
  <c r="F339" i="471"/>
  <c r="F341" i="471"/>
  <c r="F337" i="471"/>
</calcChain>
</file>

<file path=xl/sharedStrings.xml><?xml version="1.0" encoding="utf-8"?>
<sst xmlns="http://schemas.openxmlformats.org/spreadsheetml/2006/main" count="4005" uniqueCount="1585">
  <si>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</si>
  <si>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</si>
  <si>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</si>
  <si>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</si>
  <si>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</si>
  <si>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</si>
  <si>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</si>
  <si>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</si>
  <si>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</si>
  <si>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</si>
  <si>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</si>
  <si>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</si>
  <si>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</si>
  <si>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</si>
  <si>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</si>
  <si>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</si>
  <si>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</si>
  <si>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</si>
  <si>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</si>
  <si>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</si>
  <si>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</si>
  <si>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</si>
  <si>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</si>
  <si>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</si>
  <si>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</si>
  <si>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</si>
  <si>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</si>
  <si>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</si>
  <si>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</si>
  <si>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</si>
  <si>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</si>
  <si>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</si>
  <si>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</si>
  <si>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</si>
  <si>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</si>
  <si>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</si>
  <si>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</si>
  <si>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</si>
  <si>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</si>
  <si>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</si>
  <si>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</si>
  <si>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</si>
  <si>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</si>
  <si>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</si>
  <si>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</si>
  <si>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</si>
  <si>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</si>
  <si>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</si>
  <si>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</si>
  <si>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</si>
  <si>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</si>
  <si>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</si>
  <si>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</si>
  <si>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</si>
  <si>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</si>
  <si>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</si>
  <si>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</si>
  <si>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</si>
  <si>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</si>
  <si>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</si>
  <si>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</si>
  <si>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</si>
  <si>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</si>
  <si>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</si>
  <si>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</si>
  <si>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</si>
  <si>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</si>
  <si>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</si>
  <si>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</si>
  <si>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</si>
  <si>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</si>
  <si>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</si>
  <si>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</si>
  <si>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</si>
  <si>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</si>
  <si>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</si>
  <si>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</si>
  <si>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</si>
  <si>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</si>
  <si>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</si>
  <si>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</si>
  <si>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</si>
  <si>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</si>
  <si>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</si>
  <si>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</si>
  <si>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</si>
  <si>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</si>
  <si>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</si>
  <si>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</si>
  <si>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</si>
  <si>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</si>
  <si>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</si>
  <si>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</si>
  <si>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</si>
  <si>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</si>
  <si>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</si>
  <si>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</si>
  <si>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</si>
  <si>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</si>
  <si>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</si>
  <si>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</si>
  <si>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</si>
  <si>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</si>
  <si>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</si>
  <si>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</si>
  <si>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</si>
  <si>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</si>
  <si>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</si>
  <si>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</si>
  <si>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</si>
  <si>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</si>
  <si>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</si>
  <si>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</si>
  <si>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</si>
  <si>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</si>
  <si>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</si>
  <si>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</si>
  <si>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</si>
  <si>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</si>
  <si>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</si>
  <si>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</si>
  <si>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</si>
  <si>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</si>
  <si>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</si>
  <si>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</si>
  <si>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</si>
  <si>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</si>
  <si>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</si>
  <si>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</si>
  <si>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</si>
  <si>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</si>
  <si>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</si>
  <si>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</si>
  <si>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</si>
  <si>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</si>
  <si>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</si>
  <si>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</si>
  <si>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</si>
  <si>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</si>
  <si>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</si>
  <si>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</si>
  <si>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</si>
  <si>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</si>
  <si>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</si>
  <si>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</si>
  <si>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</si>
  <si>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</si>
  <si>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</si>
  <si>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</si>
  <si>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</si>
  <si>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</si>
  <si>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</si>
  <si>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</si>
  <si>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</si>
  <si>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</si>
  <si>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</si>
  <si>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</si>
  <si>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</si>
  <si>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</si>
  <si>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</si>
  <si>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</si>
  <si>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</si>
  <si>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</si>
  <si>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</si>
  <si>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</si>
  <si>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</si>
  <si>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</si>
  <si>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</si>
  <si>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</si>
  <si>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</si>
  <si>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</si>
  <si>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</si>
  <si>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</si>
  <si>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</si>
  <si>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</si>
  <si>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</si>
  <si>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</si>
  <si>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</si>
  <si>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</si>
  <si>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</si>
  <si>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</si>
  <si>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</si>
  <si>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</si>
  <si>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</si>
  <si>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</si>
  <si>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</si>
  <si>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</si>
  <si>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</si>
  <si>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</si>
  <si>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</si>
  <si>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</si>
  <si>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</si>
  <si>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</si>
  <si>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</si>
  <si>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</si>
  <si>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</si>
  <si>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</si>
  <si>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</si>
  <si>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</si>
  <si>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</si>
  <si>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</si>
  <si>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</si>
  <si>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</si>
  <si>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</si>
  <si>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</si>
  <si>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</si>
  <si>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</si>
  <si>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</si>
  <si>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</si>
  <si>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</si>
  <si>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</si>
  <si>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</si>
  <si>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</si>
  <si>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</si>
  <si>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</si>
  <si>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</si>
  <si>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</si>
  <si>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</si>
  <si>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</si>
  <si>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</si>
  <si>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</si>
  <si>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</si>
  <si>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</si>
  <si>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</si>
  <si>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</si>
  <si>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</si>
  <si>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</si>
  <si>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</si>
  <si>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</si>
  <si>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</si>
  <si>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</si>
  <si>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</si>
  <si>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</si>
  <si>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</si>
  <si>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</si>
  <si>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</si>
  <si>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</si>
  <si>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</si>
  <si>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</si>
  <si>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</si>
  <si>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</si>
  <si>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</si>
  <si>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</si>
  <si>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</si>
  <si>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</si>
  <si>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</si>
  <si>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</si>
  <si>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</si>
  <si>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</si>
  <si>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</si>
  <si>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</si>
  <si>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</si>
  <si>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</si>
  <si>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</si>
  <si>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</si>
  <si>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</si>
  <si>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</si>
  <si>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</si>
  <si>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</si>
  <si>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</si>
  <si>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</si>
  <si>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</si>
  <si>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</si>
  <si>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</si>
  <si>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</si>
  <si>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</si>
  <si>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</si>
  <si>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</si>
  <si>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</si>
  <si>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</si>
  <si>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</si>
  <si>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</si>
  <si>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</si>
  <si>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</si>
  <si>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</si>
  <si>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</si>
  <si>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</si>
  <si>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</si>
  <si>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</si>
  <si>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</si>
  <si>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</si>
  <si>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</si>
  <si>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</si>
  <si>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</si>
  <si>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</si>
  <si>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</si>
  <si>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</si>
  <si>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</si>
  <si>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</si>
  <si>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</si>
  <si>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</si>
  <si>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</si>
  <si>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</si>
  <si>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</si>
  <si>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</si>
  <si>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</si>
  <si>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</si>
  <si>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</si>
  <si>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</si>
  <si>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</si>
  <si>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</si>
  <si>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</si>
  <si>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</si>
  <si>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</si>
  <si>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</si>
  <si>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</si>
  <si>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</si>
  <si>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</si>
  <si>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</si>
  <si>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</si>
  <si>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</si>
  <si>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</si>
  <si>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</si>
  <si>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</si>
  <si>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</si>
  <si>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</si>
  <si>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</si>
  <si>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</si>
  <si>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</si>
  <si>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</si>
  <si>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</si>
  <si>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</si>
  <si>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</si>
  <si>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</si>
  <si>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</si>
  <si>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</si>
  <si>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</si>
  <si>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</si>
  <si>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</si>
  <si>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</si>
  <si>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</si>
  <si>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</si>
  <si>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</si>
  <si>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</si>
  <si>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</si>
  <si>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</si>
  <si>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</si>
  <si>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</si>
  <si>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</si>
  <si>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</si>
  <si>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</si>
  <si>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</si>
  <si>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</si>
  <si>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</si>
  <si>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</si>
  <si>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</si>
  <si>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</si>
  <si>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</si>
  <si>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</si>
  <si>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</si>
  <si>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</si>
  <si>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</si>
  <si>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</si>
  <si>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</si>
  <si>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</si>
  <si>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</si>
  <si>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</si>
  <si>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</si>
  <si>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</si>
  <si>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</si>
  <si>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</si>
  <si>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</si>
  <si>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</si>
  <si>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</si>
  <si>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</si>
  <si>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</si>
  <si>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</si>
  <si>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</si>
  <si>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</si>
  <si>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</si>
  <si>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</si>
  <si>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</si>
  <si>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</si>
  <si>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</si>
  <si>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</si>
  <si>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</si>
  <si>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</si>
  <si>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</si>
  <si>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</si>
  <si>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</si>
  <si>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</si>
  <si>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</si>
  <si>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</si>
  <si>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</si>
  <si>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</si>
  <si>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</si>
  <si>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</si>
  <si>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</si>
  <si>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</si>
  <si>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</si>
  <si>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</si>
  <si>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</si>
  <si>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</si>
  <si>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</si>
  <si>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</si>
  <si>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</si>
  <si>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</si>
  <si>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</si>
  <si>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</si>
  <si>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</si>
  <si>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</si>
  <si>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</si>
  <si>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</si>
  <si>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</si>
  <si>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</si>
  <si>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</si>
  <si>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</si>
  <si>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</si>
  <si>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</si>
  <si>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</si>
  <si>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</si>
  <si>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</si>
  <si>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</si>
  <si>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</si>
  <si>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</si>
  <si>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</si>
  <si>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</si>
  <si>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</si>
  <si>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</si>
  <si>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</si>
  <si>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</si>
  <si>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</si>
  <si>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</si>
  <si>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</si>
  <si>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</si>
  <si>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</si>
  <si>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</si>
  <si>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</si>
  <si>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</si>
  <si>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</si>
  <si>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</si>
  <si>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</si>
  <si>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</si>
  <si>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</si>
  <si>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</si>
  <si>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</si>
  <si>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</si>
  <si>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</si>
  <si>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</si>
  <si>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</si>
  <si>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</si>
  <si>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</si>
  <si>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</si>
  <si>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</si>
  <si>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</si>
  <si>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</si>
  <si>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</si>
  <si>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</si>
  <si>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</si>
  <si>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</si>
  <si>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</si>
  <si>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</si>
  <si>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</si>
  <si>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</si>
  <si>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</si>
  <si>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</si>
  <si>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</si>
  <si>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</si>
  <si>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</si>
  <si>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</si>
  <si>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</si>
  <si>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</si>
  <si>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</si>
  <si>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</si>
  <si>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</si>
  <si>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</si>
  <si>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</si>
  <si>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</si>
  <si>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</si>
  <si>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</si>
  <si>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</si>
  <si>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</si>
  <si>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</si>
  <si>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</si>
  <si>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</si>
  <si>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</si>
  <si>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</si>
  <si>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</si>
  <si>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</si>
  <si>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</si>
  <si>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</si>
  <si>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</si>
  <si>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</si>
  <si>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</si>
  <si>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</si>
  <si>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</si>
  <si>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</si>
  <si>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</si>
  <si>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</si>
  <si>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</si>
  <si>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</si>
  <si>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</si>
  <si>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</si>
  <si>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</si>
  <si>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</si>
  <si>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</si>
  <si>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</si>
  <si>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</si>
  <si>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</si>
  <si>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</si>
  <si>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</si>
  <si>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</si>
  <si>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</si>
  <si>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</si>
  <si>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</si>
  <si>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</si>
  <si>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</si>
  <si>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</si>
  <si>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</si>
  <si>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</si>
  <si>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</si>
  <si>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</si>
  <si>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</si>
  <si>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</si>
  <si>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</si>
  <si>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</si>
  <si>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</si>
  <si>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</si>
  <si>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</si>
  <si>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</si>
  <si>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</si>
  <si>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</si>
  <si>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</si>
  <si>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</si>
  <si>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</si>
  <si>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</si>
  <si>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</si>
  <si>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</si>
  <si>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</si>
  <si>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</si>
  <si>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</si>
  <si>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</si>
  <si>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</si>
  <si>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</si>
  <si>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</si>
  <si>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</si>
  <si>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</si>
  <si>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</si>
  <si>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</si>
  <si>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</si>
  <si>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</si>
  <si>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</si>
  <si>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</si>
  <si>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</si>
  <si>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</si>
  <si>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</si>
  <si>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</si>
  <si>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</si>
  <si>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</si>
  <si>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</si>
  <si>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</si>
  <si>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</si>
  <si>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</si>
  <si>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</si>
  <si>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</si>
  <si>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</si>
  <si>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</si>
  <si>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</si>
  <si>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</si>
  <si>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</si>
  <si>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</si>
  <si>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</si>
  <si>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</si>
  <si>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</si>
  <si>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</si>
  <si>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</si>
  <si>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</si>
  <si>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</si>
  <si>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</si>
  <si>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</si>
  <si>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</si>
  <si>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</si>
  <si>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</si>
  <si>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</si>
  <si>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</si>
  <si>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</si>
  <si>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</si>
  <si>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</si>
  <si>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</si>
  <si>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</si>
  <si>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</si>
  <si>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</si>
  <si>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</si>
  <si>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</si>
  <si>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</si>
  <si>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</si>
  <si>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</si>
  <si>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</si>
  <si>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</si>
  <si>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</si>
  <si>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</si>
  <si>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</si>
  <si>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</si>
  <si>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</si>
  <si>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</si>
  <si>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</si>
  <si>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</si>
  <si>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</si>
  <si>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</si>
  <si>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</si>
  <si>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</si>
  <si>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</si>
  <si>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</si>
  <si>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</si>
  <si>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</si>
  <si>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</si>
  <si>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</si>
  <si>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</si>
  <si>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</si>
  <si>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</si>
  <si>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</si>
  <si>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</si>
  <si>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</si>
  <si>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</si>
  <si>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</si>
  <si>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</si>
  <si>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</si>
  <si>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</si>
  <si>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</si>
  <si>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</si>
  <si>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</si>
  <si>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</si>
  <si>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</si>
  <si>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</si>
  <si>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</si>
  <si>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</si>
  <si>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</si>
  <si>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</si>
  <si>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</si>
  <si>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</si>
  <si>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</si>
  <si>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</si>
  <si>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</si>
  <si>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</si>
  <si>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</si>
  <si>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</si>
  <si>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</si>
  <si>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</si>
  <si>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</si>
  <si>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</si>
  <si>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</si>
  <si>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</si>
  <si>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</si>
  <si>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</si>
  <si>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</si>
  <si>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</si>
  <si>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</si>
  <si>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</si>
  <si>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</si>
  <si>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</si>
  <si>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</si>
  <si>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</si>
  <si>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</si>
  <si>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</si>
  <si>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</si>
  <si>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</si>
  <si>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</si>
  <si>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</si>
  <si>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</si>
  <si>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</si>
  <si>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</si>
  <si>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</si>
  <si>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</si>
  <si>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</si>
  <si>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</si>
  <si>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</si>
  <si>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</si>
  <si>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</si>
  <si>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</si>
  <si>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</si>
  <si>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</si>
  <si>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</si>
  <si>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</si>
  <si>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</si>
  <si>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</si>
  <si>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</si>
  <si>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</si>
  <si>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</si>
  <si>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</si>
  <si>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</si>
  <si>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</si>
  <si>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</si>
  <si>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</si>
  <si>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</si>
  <si>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</si>
  <si>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</si>
  <si>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</si>
  <si>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</si>
  <si>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</si>
  <si>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</si>
  <si>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</si>
  <si>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</si>
  <si>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</si>
  <si>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</si>
  <si>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</si>
  <si>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</si>
  <si>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</si>
  <si>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</si>
  <si>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</si>
  <si>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</si>
  <si>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</si>
  <si>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</si>
  <si>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</si>
  <si>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</si>
  <si>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</si>
  <si>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</si>
  <si>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</si>
  <si>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</si>
  <si>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</si>
  <si>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</si>
  <si>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</si>
  <si>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</si>
  <si>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</si>
  <si>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</si>
  <si>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</si>
  <si>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</si>
  <si>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</si>
  <si>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</si>
  <si>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</si>
  <si>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</si>
  <si>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</si>
  <si>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</si>
  <si>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</si>
  <si>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</si>
  <si>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</si>
  <si>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</si>
  <si>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</si>
  <si>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</si>
  <si>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</si>
  <si>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</si>
  <si>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</si>
  <si>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</si>
  <si>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</si>
  <si>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</si>
  <si>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</si>
  <si>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</si>
  <si>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</si>
  <si>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</si>
  <si>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</si>
  <si>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</si>
  <si>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</si>
  <si>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</si>
  <si>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</si>
  <si>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</si>
  <si>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</si>
  <si>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</si>
  <si>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</si>
  <si>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</si>
  <si>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</si>
  <si>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</si>
  <si>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</si>
  <si>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</si>
  <si>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</si>
  <si>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</si>
  <si>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</si>
  <si>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</si>
  <si>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</si>
  <si>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</si>
  <si>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</si>
  <si>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</si>
  <si>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</si>
  <si>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</si>
  <si>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</si>
  <si>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</si>
  <si>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</si>
  <si>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</si>
  <si>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</si>
  <si>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</si>
  <si>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</si>
  <si>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</si>
  <si>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</si>
  <si>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</si>
  <si>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</si>
  <si>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24.11.2022</t>
  </si>
  <si>
    <t>Большесельский муниципальный район</t>
  </si>
  <si>
    <t>78603000</t>
  </si>
  <si>
    <t>Благовещенское сельское поселение</t>
  </si>
  <si>
    <t>78603411</t>
  </si>
  <si>
    <t>Большесельское сельское поселение</t>
  </si>
  <si>
    <t>78603422</t>
  </si>
  <si>
    <t>Вареговское сельское поселение</t>
  </si>
  <si>
    <t>78603427</t>
  </si>
  <si>
    <t>Борисоглебский муниципальный район</t>
  </si>
  <si>
    <t>78606000</t>
  </si>
  <si>
    <t>Андреевское сельское поселение</t>
  </si>
  <si>
    <t>78606422</t>
  </si>
  <si>
    <t>Борисоглебское сельское поселение</t>
  </si>
  <si>
    <t>78606407</t>
  </si>
  <si>
    <t>Вощажниковское сельское поселение</t>
  </si>
  <si>
    <t>78606410</t>
  </si>
  <si>
    <t>Высоковское сельское поселение</t>
  </si>
  <si>
    <t>78606415</t>
  </si>
  <si>
    <t>Инальцинское сельское поселение</t>
  </si>
  <si>
    <t>78606405</t>
  </si>
  <si>
    <t>Брейтовский муниципальный район</t>
  </si>
  <si>
    <t>78609000</t>
  </si>
  <si>
    <t>Брейтовское сельское поселение</t>
  </si>
  <si>
    <t>78609411</t>
  </si>
  <si>
    <t>Гореловское сельское поселение</t>
  </si>
  <si>
    <t>78609422</t>
  </si>
  <si>
    <t>Прозоровское сельское поселение</t>
  </si>
  <si>
    <t>78609433</t>
  </si>
  <si>
    <t>Гаврилов-Ямский муниципальный район</t>
  </si>
  <si>
    <t>78612000</t>
  </si>
  <si>
    <t>Великосельское сельское поселение</t>
  </si>
  <si>
    <t>78612405</t>
  </si>
  <si>
    <t>Городское поселение г. Гаврилов-Ям</t>
  </si>
  <si>
    <t>78612101</t>
  </si>
  <si>
    <t>Заячье-Холмское сельское поселение</t>
  </si>
  <si>
    <t>78612477</t>
  </si>
  <si>
    <t>Митинское сельское поселение</t>
  </si>
  <si>
    <t>78612450</t>
  </si>
  <si>
    <t>Шопшинское сельское поселение</t>
  </si>
  <si>
    <t>78612490</t>
  </si>
  <si>
    <t>Даниловский муниципальный район</t>
  </si>
  <si>
    <t>78615000</t>
  </si>
  <si>
    <t>Городское поселение г. Данилов</t>
  </si>
  <si>
    <t>78615101</t>
  </si>
  <si>
    <t>Даниловское сельское поселение</t>
  </si>
  <si>
    <t>78615435</t>
  </si>
  <si>
    <t>Дмитриевское сельское поселение</t>
  </si>
  <si>
    <t>78615420</t>
  </si>
  <si>
    <t>Середское сельское поселение</t>
  </si>
  <si>
    <t>78615470</t>
  </si>
  <si>
    <t>Любимский муниципальный район</t>
  </si>
  <si>
    <t>78618000</t>
  </si>
  <si>
    <t>Воскресенское сельское поселение</t>
  </si>
  <si>
    <t>78618405</t>
  </si>
  <si>
    <t>Городское поселение г. Любим</t>
  </si>
  <si>
    <t>78618101</t>
  </si>
  <si>
    <t>Ермаковское сельское поселение</t>
  </si>
  <si>
    <t>78618410</t>
  </si>
  <si>
    <t>Осецкое сельское поселение</t>
  </si>
  <si>
    <t>78618433</t>
  </si>
  <si>
    <t>Мышкинский муниципальный район</t>
  </si>
  <si>
    <t>78621000</t>
  </si>
  <si>
    <t>Городское поселение г. Мышкин</t>
  </si>
  <si>
    <t>78621101</t>
  </si>
  <si>
    <t>Охотинское сельское поселение</t>
  </si>
  <si>
    <t>78621430</t>
  </si>
  <si>
    <t>Приволжское сельское поселение</t>
  </si>
  <si>
    <t>78621415</t>
  </si>
  <si>
    <t>Некоузский муниципальный район</t>
  </si>
  <si>
    <t>78623000</t>
  </si>
  <si>
    <t>Веретейское сельское поселение</t>
  </si>
  <si>
    <t>78623404</t>
  </si>
  <si>
    <t>Волжское сельское поселение</t>
  </si>
  <si>
    <t>78623406</t>
  </si>
  <si>
    <t>Некоузское сельское поселение</t>
  </si>
  <si>
    <t>78623415</t>
  </si>
  <si>
    <t>Октябрьское сельское поселение</t>
  </si>
  <si>
    <t>78623427</t>
  </si>
  <si>
    <t>Некрасовский муниципальный район</t>
  </si>
  <si>
    <t>78626000</t>
  </si>
  <si>
    <t>Бурмакино сельское поселение</t>
  </si>
  <si>
    <t>78626409</t>
  </si>
  <si>
    <t>Красный Профинтерн сельское поселение</t>
  </si>
  <si>
    <t>78626444</t>
  </si>
  <si>
    <t>Некрасовское сельское поселение</t>
  </si>
  <si>
    <t>78626457</t>
  </si>
  <si>
    <t>Первомайский муниципальный район</t>
  </si>
  <si>
    <t>78629000</t>
  </si>
  <si>
    <t>Городское поселение п.Пречистое</t>
  </si>
  <si>
    <t>78629151</t>
  </si>
  <si>
    <t>Кукобойское сельское поселение</t>
  </si>
  <si>
    <t>78629435</t>
  </si>
  <si>
    <t>Пречистенское сельское поселение</t>
  </si>
  <si>
    <t>78629450</t>
  </si>
  <si>
    <t>Переславский муниципальный район</t>
  </si>
  <si>
    <t>78632000</t>
  </si>
  <si>
    <t>Нагорьевское сельское поселение</t>
  </si>
  <si>
    <t>78632452</t>
  </si>
  <si>
    <t>Пригородное сельское поселение</t>
  </si>
  <si>
    <t>78632455</t>
  </si>
  <si>
    <t>Рязанцевское сельское поселение</t>
  </si>
  <si>
    <t>78632468</t>
  </si>
  <si>
    <t>Пошехонский муниципальный район</t>
  </si>
  <si>
    <t>78634000</t>
  </si>
  <si>
    <t>Белосельское сельское поселение</t>
  </si>
  <si>
    <t>78634404</t>
  </si>
  <si>
    <t>Городское поселение Пошехонье</t>
  </si>
  <si>
    <t>78634101</t>
  </si>
  <si>
    <t>78634428</t>
  </si>
  <si>
    <t>Кременевское сельское поселение</t>
  </si>
  <si>
    <t>78634460</t>
  </si>
  <si>
    <t>78634436</t>
  </si>
  <si>
    <t>Ростовский муниципальный район</t>
  </si>
  <si>
    <t>78637000</t>
  </si>
  <si>
    <t>Городское поселение г.Ростов</t>
  </si>
  <si>
    <t>78637101</t>
  </si>
  <si>
    <t>Ишня сельское поселение</t>
  </si>
  <si>
    <t>78637412</t>
  </si>
  <si>
    <t>Петровское сельское поселение</t>
  </si>
  <si>
    <t>78637441</t>
  </si>
  <si>
    <t>Поречье-Рыбное сельское поселение</t>
  </si>
  <si>
    <t>78637442</t>
  </si>
  <si>
    <t>Семибратово сельское поселение</t>
  </si>
  <si>
    <t>78637447</t>
  </si>
  <si>
    <t>Рыбинский муниципальный район</t>
  </si>
  <si>
    <t>78640000</t>
  </si>
  <si>
    <t>Арефинское сельское поселение</t>
  </si>
  <si>
    <t>78640410</t>
  </si>
  <si>
    <t>78640415</t>
  </si>
  <si>
    <t>Глебовское сельское поселение</t>
  </si>
  <si>
    <t>78640443</t>
  </si>
  <si>
    <t>Городское поселение Песочное</t>
  </si>
  <si>
    <t>78640455</t>
  </si>
  <si>
    <t>Каменниковское сельское поселение</t>
  </si>
  <si>
    <t>78640425</t>
  </si>
  <si>
    <t>Назаровское сельское поселение</t>
  </si>
  <si>
    <t>78640430</t>
  </si>
  <si>
    <t>Огарковское сельское поселение</t>
  </si>
  <si>
    <t>78640440</t>
  </si>
  <si>
    <t>78640420</t>
  </si>
  <si>
    <t>Покровское сельское поселение</t>
  </si>
  <si>
    <t>78640435</t>
  </si>
  <si>
    <t>Судоверфское сельское поселение</t>
  </si>
  <si>
    <t>78640452</t>
  </si>
  <si>
    <t>Тихменевское сельское поселение</t>
  </si>
  <si>
    <t>78640447</t>
  </si>
  <si>
    <t>Тутаевский муниципальный район</t>
  </si>
  <si>
    <t>78643000</t>
  </si>
  <si>
    <t>Артемьевское сельское поселение</t>
  </si>
  <si>
    <t>78643405</t>
  </si>
  <si>
    <t>Городское поселение г.Тутаев</t>
  </si>
  <si>
    <t>78643101</t>
  </si>
  <si>
    <t>Константиновское сельское поселение</t>
  </si>
  <si>
    <t>78643420</t>
  </si>
  <si>
    <t>Левобережное сельское поселение</t>
  </si>
  <si>
    <t>78643460</t>
  </si>
  <si>
    <t>Чебаковское сельское поселение</t>
  </si>
  <si>
    <t>78643450</t>
  </si>
  <si>
    <t>Угличский муниципальный район</t>
  </si>
  <si>
    <t>78646000</t>
  </si>
  <si>
    <t>Головинское сельское поселение</t>
  </si>
  <si>
    <t>78646440</t>
  </si>
  <si>
    <t>Городское поселение г.Углич</t>
  </si>
  <si>
    <t>78646101</t>
  </si>
  <si>
    <t>Ильинское сельское поселение</t>
  </si>
  <si>
    <t>78646420</t>
  </si>
  <si>
    <t>Отрадновское сельское поселение</t>
  </si>
  <si>
    <t>78646475</t>
  </si>
  <si>
    <t>Слободское сельское поселение</t>
  </si>
  <si>
    <t>78646410</t>
  </si>
  <si>
    <t>Улейминское сельское поселение</t>
  </si>
  <si>
    <t>78646480</t>
  </si>
  <si>
    <t>Ярославский муниципальный район</t>
  </si>
  <si>
    <t>78650000</t>
  </si>
  <si>
    <t>Городское поселение п. Лесная Поляна</t>
  </si>
  <si>
    <t>78650155</t>
  </si>
  <si>
    <t>Заволжское сельское поселение</t>
  </si>
  <si>
    <t>78650410</t>
  </si>
  <si>
    <t>Ивняковское сельское поселение</t>
  </si>
  <si>
    <t>78650455</t>
  </si>
  <si>
    <t>Карабихское сельское поселение</t>
  </si>
  <si>
    <t>78650430</t>
  </si>
  <si>
    <t>Кузнечихинское сельское поселение</t>
  </si>
  <si>
    <t>78650435</t>
  </si>
  <si>
    <t>Курбское сельское поселение</t>
  </si>
  <si>
    <t>78650440</t>
  </si>
  <si>
    <t>78650470</t>
  </si>
  <si>
    <t>Туношенское сельское поселение</t>
  </si>
  <si>
    <t>78650495</t>
  </si>
  <si>
    <t>город Переславль-Залесский</t>
  </si>
  <si>
    <t>78705000</t>
  </si>
  <si>
    <t>город Рыбинск</t>
  </si>
  <si>
    <t>78715000</t>
  </si>
  <si>
    <t>город Ярославль</t>
  </si>
  <si>
    <t>78701000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</si>
  <si>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</si>
  <si>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</si>
  <si>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</si>
  <si>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</si>
  <si>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</si>
  <si>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</si>
  <si>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</si>
  <si>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</si>
  <si>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</si>
  <si>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</si>
  <si>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</si>
  <si>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</si>
  <si>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</si>
  <si>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</si>
  <si>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</si>
  <si>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</si>
  <si>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</si>
  <si>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</si>
  <si>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</si>
  <si>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</si>
  <si>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</si>
  <si>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</si>
  <si>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</si>
  <si>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</si>
  <si>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</si>
  <si>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2603</t>
  </si>
  <si>
    <t>26483206</t>
  </si>
  <si>
    <t>"Ярославский электровозоремонтный завод" им. Б.П. Бещева - филиал ОАО "Желдорреммаш"</t>
  </si>
  <si>
    <t>7715729877</t>
  </si>
  <si>
    <t>760443001</t>
  </si>
  <si>
    <t>26483393</t>
  </si>
  <si>
    <t>АО "Воентелеком"</t>
  </si>
  <si>
    <t>7718766718</t>
  </si>
  <si>
    <t>761043001</t>
  </si>
  <si>
    <t>18-06-2012 00:00:00</t>
  </si>
  <si>
    <t>26560525</t>
  </si>
  <si>
    <t>АО "ГУ ЖКХ"</t>
  </si>
  <si>
    <t>5116000922</t>
  </si>
  <si>
    <t>511601001</t>
  </si>
  <si>
    <t>13-05-2009 00:00:00</t>
  </si>
  <si>
    <t>26483350</t>
  </si>
  <si>
    <t>АО "Гаврилов-Ямский машиностроительный завод "Агат"</t>
  </si>
  <si>
    <t>7616002417</t>
  </si>
  <si>
    <t>761601001</t>
  </si>
  <si>
    <t>28135188</t>
  </si>
  <si>
    <t>АО "Газпромнефть-Терминал"</t>
  </si>
  <si>
    <t>5406724282</t>
  </si>
  <si>
    <t>540601001</t>
  </si>
  <si>
    <t>01-01-2013 00:00:00</t>
  </si>
  <si>
    <t>20-12-2020 00:00:00</t>
  </si>
  <si>
    <t>26483474</t>
  </si>
  <si>
    <t>АО "Даниловское ЖКХ"</t>
  </si>
  <si>
    <t>7617008098</t>
  </si>
  <si>
    <t>761701001</t>
  </si>
  <si>
    <t>28822308</t>
  </si>
  <si>
    <t>АО "Малая комплексная энергетика"</t>
  </si>
  <si>
    <t>7612043797</t>
  </si>
  <si>
    <t>760601001</t>
  </si>
  <si>
    <t>26483153</t>
  </si>
  <si>
    <t>АО "Новый мир"</t>
  </si>
  <si>
    <t>7608001240</t>
  </si>
  <si>
    <t>760801001</t>
  </si>
  <si>
    <t>26483200</t>
  </si>
  <si>
    <t>АО "Норский керамический завод"</t>
  </si>
  <si>
    <t>7602013169</t>
  </si>
  <si>
    <t>760201001</t>
  </si>
  <si>
    <t>26514573</t>
  </si>
  <si>
    <t>АО "Первомайское коммунальное хозяйство"</t>
  </si>
  <si>
    <t>7623004895</t>
  </si>
  <si>
    <t>762301001</t>
  </si>
  <si>
    <t>26901857</t>
  </si>
  <si>
    <t>АО "РЭУ"</t>
  </si>
  <si>
    <t>7714783092</t>
  </si>
  <si>
    <t>332743001</t>
  </si>
  <si>
    <t>26483340</t>
  </si>
  <si>
    <t>АО "Ресурс"</t>
  </si>
  <si>
    <t>7616009483</t>
  </si>
  <si>
    <t>26483220</t>
  </si>
  <si>
    <t>АО "Русские краски"</t>
  </si>
  <si>
    <t>7605015012</t>
  </si>
  <si>
    <t>760501001</t>
  </si>
  <si>
    <t>05-08-2002 00:00:00</t>
  </si>
  <si>
    <t>26483401</t>
  </si>
  <si>
    <t>АО "Рыбинский завод приборостроения"</t>
  </si>
  <si>
    <t>7610062970</t>
  </si>
  <si>
    <t>761001001</t>
  </si>
  <si>
    <t>26483176</t>
  </si>
  <si>
    <t>АО "Старк-Ресурс"</t>
  </si>
  <si>
    <t>7601001072</t>
  </si>
  <si>
    <t>760401001</t>
  </si>
  <si>
    <t>28134686</t>
  </si>
  <si>
    <t>АО "Тутаевская ПГУ"</t>
  </si>
  <si>
    <t>7611020204</t>
  </si>
  <si>
    <t>761101001</t>
  </si>
  <si>
    <t>26483196</t>
  </si>
  <si>
    <t>АО "Хром"</t>
  </si>
  <si>
    <t>7601001724</t>
  </si>
  <si>
    <t>28507030</t>
  </si>
  <si>
    <t>АО "Яркоммунсервис"</t>
  </si>
  <si>
    <t>7602090950</t>
  </si>
  <si>
    <t>06-04-2012 00:00:00</t>
  </si>
  <si>
    <t>26483230</t>
  </si>
  <si>
    <t>АО "Ярославльводоканал"</t>
  </si>
  <si>
    <t>7606069518</t>
  </si>
  <si>
    <t>26569087</t>
  </si>
  <si>
    <t>АО "Ярославская генерирующая компания"</t>
  </si>
  <si>
    <t>7604178769</t>
  </si>
  <si>
    <t>30919361</t>
  </si>
  <si>
    <t>АО "Ярославские ЭнергоСистемы"</t>
  </si>
  <si>
    <t>7603066822</t>
  </si>
  <si>
    <t>760301001</t>
  </si>
  <si>
    <t>27-01-2017 00:00:00</t>
  </si>
  <si>
    <t>26483194</t>
  </si>
  <si>
    <t>АО "Ярославский вагоноремонтный завод "Ремпутьмаш"</t>
  </si>
  <si>
    <t>7603030907</t>
  </si>
  <si>
    <t>26811543</t>
  </si>
  <si>
    <t>АО "Ярославский технический углерод имени В.Ю. Орлова"</t>
  </si>
  <si>
    <t>7605000714</t>
  </si>
  <si>
    <t>760450001</t>
  </si>
  <si>
    <t>26483352</t>
  </si>
  <si>
    <t>Великосельское МП ЖКХ</t>
  </si>
  <si>
    <t>7616006563</t>
  </si>
  <si>
    <t>26483369</t>
  </si>
  <si>
    <t>ГП ЯО "Северный водоканал"</t>
  </si>
  <si>
    <t>7610012391</t>
  </si>
  <si>
    <t>30808282</t>
  </si>
  <si>
    <t>ГП ЯО "Южный водоканал"</t>
  </si>
  <si>
    <t>7609036849</t>
  </si>
  <si>
    <t>26483431</t>
  </si>
  <si>
    <t>ЗАО "Атрус"</t>
  </si>
  <si>
    <t>7609002208</t>
  </si>
  <si>
    <t>760901001</t>
  </si>
  <si>
    <t>16-09-1996 00:00:00</t>
  </si>
  <si>
    <t>26483190</t>
  </si>
  <si>
    <t>ЗАО "Волгаэнергоресурс"</t>
  </si>
  <si>
    <t>7602053796</t>
  </si>
  <si>
    <t>760101001</t>
  </si>
  <si>
    <t>26525046</t>
  </si>
  <si>
    <t>ЗАО "Железобетон"</t>
  </si>
  <si>
    <t>7601000262</t>
  </si>
  <si>
    <t>26483427</t>
  </si>
  <si>
    <t>ЗАО "Консервный завод "Поречский"</t>
  </si>
  <si>
    <t>7609015486</t>
  </si>
  <si>
    <t>26483320</t>
  </si>
  <si>
    <t>ЗАО "Левашово"</t>
  </si>
  <si>
    <t>7621000461</t>
  </si>
  <si>
    <t>762101001</t>
  </si>
  <si>
    <t>26514513</t>
  </si>
  <si>
    <t>ЗАО "Пансионат отдыха "Ярославль"</t>
  </si>
  <si>
    <t>7627015577</t>
  </si>
  <si>
    <t>762701001</t>
  </si>
  <si>
    <t>26649288</t>
  </si>
  <si>
    <t>ЗАО "Санаторий имени Воровского"</t>
  </si>
  <si>
    <t>7626001860</t>
  </si>
  <si>
    <t>26483202</t>
  </si>
  <si>
    <t>ЗАО "Энергосервис"</t>
  </si>
  <si>
    <t>7603026805</t>
  </si>
  <si>
    <t>26649314</t>
  </si>
  <si>
    <t>ЗАО "Ярославль-Резинотехника"</t>
  </si>
  <si>
    <t>7603024491</t>
  </si>
  <si>
    <t>26483338</t>
  </si>
  <si>
    <t>Любимское МУП ЖКХ</t>
  </si>
  <si>
    <t>7618000140</t>
  </si>
  <si>
    <t>761801001</t>
  </si>
  <si>
    <t>30792750</t>
  </si>
  <si>
    <t>МКП «Теплосервис»</t>
  </si>
  <si>
    <t>7617009623</t>
  </si>
  <si>
    <t>31327447</t>
  </si>
  <si>
    <t>МП ЯМР "Теплоресурс"</t>
  </si>
  <si>
    <t>7627051712</t>
  </si>
  <si>
    <t>16-01-2019 00:00:00</t>
  </si>
  <si>
    <t>26483463</t>
  </si>
  <si>
    <t>МУП "Коммунальник"</t>
  </si>
  <si>
    <t>7613004085</t>
  </si>
  <si>
    <t>761301001</t>
  </si>
  <si>
    <t>30344297</t>
  </si>
  <si>
    <t>МУП "Коммунальное хозяйство"</t>
  </si>
  <si>
    <t>7615011610</t>
  </si>
  <si>
    <t>761501001</t>
  </si>
  <si>
    <t>28505444</t>
  </si>
  <si>
    <t>МУП "Любимский теплосервис"</t>
  </si>
  <si>
    <t>7618004018</t>
  </si>
  <si>
    <t>15-10-2013 00:00:00</t>
  </si>
  <si>
    <t>26483443</t>
  </si>
  <si>
    <t>МУП "Октябрьское жилищно-коммунальное хозяйство"</t>
  </si>
  <si>
    <t>7620004833</t>
  </si>
  <si>
    <t>762001001</t>
  </si>
  <si>
    <t>26483240</t>
  </si>
  <si>
    <t>МУП "Предприятие коммунально-бытового обслуживания"</t>
  </si>
  <si>
    <t>7612039712</t>
  </si>
  <si>
    <t>761201001</t>
  </si>
  <si>
    <t>28442711</t>
  </si>
  <si>
    <t>МУП "РКЦ ЖКУ"</t>
  </si>
  <si>
    <t>7621006030</t>
  </si>
  <si>
    <t>31224727</t>
  </si>
  <si>
    <t>МУП "Расчетный центр"</t>
  </si>
  <si>
    <t>7609018487</t>
  </si>
  <si>
    <t>05-12-2016 00:00:00</t>
  </si>
  <si>
    <t>26483622</t>
  </si>
  <si>
    <t>МУП "Спектр"</t>
  </si>
  <si>
    <t>7608011873</t>
  </si>
  <si>
    <t>27569386</t>
  </si>
  <si>
    <t>МУП "Тепловые сети"</t>
  </si>
  <si>
    <t>7612043980</t>
  </si>
  <si>
    <t>31221168</t>
  </si>
  <si>
    <t>МУП "Теплосервис"</t>
  </si>
  <si>
    <t>7608036268</t>
  </si>
  <si>
    <t>17-09-2018 00:00:00</t>
  </si>
  <si>
    <t>26785009</t>
  </si>
  <si>
    <t>МУП "Энергетик"</t>
  </si>
  <si>
    <t>7608010100</t>
  </si>
  <si>
    <t>760801002</t>
  </si>
  <si>
    <t>29646676</t>
  </si>
  <si>
    <t>МУП "Энергетический ресурс" Некрасовского муниципального района</t>
  </si>
  <si>
    <t>7621010075</t>
  </si>
  <si>
    <t>30791907</t>
  </si>
  <si>
    <t>МУП «Энергоресурс» УМР</t>
  </si>
  <si>
    <t>7612046371</t>
  </si>
  <si>
    <t>26483373</t>
  </si>
  <si>
    <t>МУП ГО г.Рыбинск "Теплоэнерго"</t>
  </si>
  <si>
    <t>7610044403</t>
  </si>
  <si>
    <t>11-06-1998 00:00:00</t>
  </si>
  <si>
    <t>30881192</t>
  </si>
  <si>
    <t>МУП ЖКХ "Акватерм-сервис"</t>
  </si>
  <si>
    <t>7614004641</t>
  </si>
  <si>
    <t>761401001</t>
  </si>
  <si>
    <t>28425128</t>
  </si>
  <si>
    <t>МУП ЖКХ "Бурмакино"</t>
  </si>
  <si>
    <t>7621009707</t>
  </si>
  <si>
    <t>26483322</t>
  </si>
  <si>
    <t>МУП ЖКХ "Заволжское"</t>
  </si>
  <si>
    <t>7621006992</t>
  </si>
  <si>
    <t>28821524</t>
  </si>
  <si>
    <t>МУП ЖКХ Первомайского муниципального района Ярославской области "Теплоснаб"</t>
  </si>
  <si>
    <t>7623005151</t>
  </si>
  <si>
    <t>26483304</t>
  </si>
  <si>
    <t>МУП РМР ЯО "Коммунальные системы"</t>
  </si>
  <si>
    <t>7610074824</t>
  </si>
  <si>
    <t>30345479</t>
  </si>
  <si>
    <t>МУП РМР ЯО "Система ЖКХ"</t>
  </si>
  <si>
    <t>7610088016</t>
  </si>
  <si>
    <t>31355330</t>
  </si>
  <si>
    <t>МУП ТМР "ТутаевТеплоЭнерго"</t>
  </si>
  <si>
    <t>7611026862</t>
  </si>
  <si>
    <t>25-10-2019 00:00:00</t>
  </si>
  <si>
    <t>28443212</t>
  </si>
  <si>
    <t>МУП ТМР "Тутаевские коммунальные системы"</t>
  </si>
  <si>
    <t>7611022836</t>
  </si>
  <si>
    <t>26483455</t>
  </si>
  <si>
    <t>ОАО "Даниловский маслосырзвод"</t>
  </si>
  <si>
    <t>7617000268</t>
  </si>
  <si>
    <t>26514525</t>
  </si>
  <si>
    <t>ОАО "ЖКХ "Заволжье"</t>
  </si>
  <si>
    <t>7627032974</t>
  </si>
  <si>
    <t>26524667</t>
  </si>
  <si>
    <t>ОАО "Инкомпроект-Инвест"</t>
  </si>
  <si>
    <t>7604149662</t>
  </si>
  <si>
    <t>26483184</t>
  </si>
  <si>
    <t>ОАО "Компания "Спектр"</t>
  </si>
  <si>
    <t>7609012894</t>
  </si>
  <si>
    <t>26483417</t>
  </si>
  <si>
    <t>ОАО "Петровский завод ЖБИ"</t>
  </si>
  <si>
    <t>7609012573</t>
  </si>
  <si>
    <t>26483395</t>
  </si>
  <si>
    <t>ОАО "Раскат"</t>
  </si>
  <si>
    <t>7610002851</t>
  </si>
  <si>
    <t>23-08-2022 00:00:00</t>
  </si>
  <si>
    <t>26483375</t>
  </si>
  <si>
    <t>ОАО "Рыбинскхлеб"</t>
  </si>
  <si>
    <t>7610005796</t>
  </si>
  <si>
    <t>27548439</t>
  </si>
  <si>
    <t>ОАО "Санаторий "Красный Холм"</t>
  </si>
  <si>
    <t>7627015619</t>
  </si>
  <si>
    <t>26483162</t>
  </si>
  <si>
    <t>ОАО "Яргортеплоэнерго"</t>
  </si>
  <si>
    <t>7606047507</t>
  </si>
  <si>
    <t>26483174</t>
  </si>
  <si>
    <t>ОАО "Ярославский комбинат технических тканей "Красный Перекоп"</t>
  </si>
  <si>
    <t>7601001146</t>
  </si>
  <si>
    <t>26319496</t>
  </si>
  <si>
    <t>ОАО "Ярославский нефтеперерабатывающий завод им. Д.И. Менделеева"</t>
  </si>
  <si>
    <t>7611002100</t>
  </si>
  <si>
    <t>29-06-2022 00:00:00</t>
  </si>
  <si>
    <t>26483198</t>
  </si>
  <si>
    <t>ООО "АДС"</t>
  </si>
  <si>
    <t>7604008710</t>
  </si>
  <si>
    <t>31357107</t>
  </si>
  <si>
    <t>ООО "Агентство территориального развития"</t>
  </si>
  <si>
    <t>7733553954</t>
  </si>
  <si>
    <t>773301001</t>
  </si>
  <si>
    <t>17-10-2005 00:00:00</t>
  </si>
  <si>
    <t>31094278</t>
  </si>
  <si>
    <t>ООО "Атлас-М"</t>
  </si>
  <si>
    <t>7731444999</t>
  </si>
  <si>
    <t>773101001</t>
  </si>
  <si>
    <t>04-04-2013 00:00:00</t>
  </si>
  <si>
    <t>28254087</t>
  </si>
  <si>
    <t>ООО "БизнесПродуктГрупп"</t>
  </si>
  <si>
    <t>7708579934</t>
  </si>
  <si>
    <t>772301001</t>
  </si>
  <si>
    <t>30-12-2020 00:00:00</t>
  </si>
  <si>
    <t>31224721</t>
  </si>
  <si>
    <t>ООО "Велмекс"</t>
  </si>
  <si>
    <t>7728231310</t>
  </si>
  <si>
    <t>503201001</t>
  </si>
  <si>
    <t>31-10-2002 00:00:00</t>
  </si>
  <si>
    <t>28932227</t>
  </si>
  <si>
    <t>ООО "Газпром теплоэнерго Ярославль"</t>
  </si>
  <si>
    <t>7603060690</t>
  </si>
  <si>
    <t>12-01-2015 00:00:00</t>
  </si>
  <si>
    <t>31036525</t>
  </si>
  <si>
    <t>ООО "Компания "Мастер-Сервис"</t>
  </si>
  <si>
    <t>7604137836</t>
  </si>
  <si>
    <t>21-07-2008 00:00:00</t>
  </si>
  <si>
    <t>31085027</t>
  </si>
  <si>
    <t>ООО "Котельная промплощадки"</t>
  </si>
  <si>
    <t>7609038275</t>
  </si>
  <si>
    <t>23-01-2018 00:00:00</t>
  </si>
  <si>
    <t>28981279</t>
  </si>
  <si>
    <t>ООО "ЛКМ"</t>
  </si>
  <si>
    <t>7610110198</t>
  </si>
  <si>
    <t>21-05-2015 00:00:00</t>
  </si>
  <si>
    <t>27568785</t>
  </si>
  <si>
    <t>ООО "Муниципальные коммунальные системы"</t>
  </si>
  <si>
    <t>7627036930</t>
  </si>
  <si>
    <t>26649427</t>
  </si>
  <si>
    <t>ООО "Муниципальные энергетические системы"</t>
  </si>
  <si>
    <t>7727575942</t>
  </si>
  <si>
    <t>26525313</t>
  </si>
  <si>
    <t>ООО "Мясопродукт"</t>
  </si>
  <si>
    <t>7610041709</t>
  </si>
  <si>
    <t>31230718</t>
  </si>
  <si>
    <t>ООО "ОРЦ Ярославль"</t>
  </si>
  <si>
    <t>2311234703</t>
  </si>
  <si>
    <t>231101001</t>
  </si>
  <si>
    <t>12-04-2017 00:00:00</t>
  </si>
  <si>
    <t>28856606</t>
  </si>
  <si>
    <t>ООО "Ориентир"</t>
  </si>
  <si>
    <t>7604234847</t>
  </si>
  <si>
    <t>12-12-2019 00:00:00</t>
  </si>
  <si>
    <t>28505423</t>
  </si>
  <si>
    <t>ООО "Переславская энергетическая компания"</t>
  </si>
  <si>
    <t>7608010870</t>
  </si>
  <si>
    <t>645001001</t>
  </si>
  <si>
    <t>04-10-2022 00:00:00</t>
  </si>
  <si>
    <t>31313217</t>
  </si>
  <si>
    <t>ООО "Прогресс"</t>
  </si>
  <si>
    <t>7627052000</t>
  </si>
  <si>
    <t>28-03-2019 00:00:00</t>
  </si>
  <si>
    <t>30794646</t>
  </si>
  <si>
    <t>ООО "Промцентр"</t>
  </si>
  <si>
    <t>7604234854</t>
  </si>
  <si>
    <t>26525309</t>
  </si>
  <si>
    <t>ООО "Раскат-РОС"</t>
  </si>
  <si>
    <t>7610059375</t>
  </si>
  <si>
    <t>761001002</t>
  </si>
  <si>
    <t>31543125</t>
  </si>
  <si>
    <t>ООО "Росттехсервис"</t>
  </si>
  <si>
    <t>7609038170</t>
  </si>
  <si>
    <t>04-12-2017 00:00:00</t>
  </si>
  <si>
    <t>31352310</t>
  </si>
  <si>
    <t>ООО "Рыбинская генерация"</t>
  </si>
  <si>
    <t>4401158338</t>
  </si>
  <si>
    <t>14-08-2018 00:00:00</t>
  </si>
  <si>
    <t>27965323</t>
  </si>
  <si>
    <t>ООО "Рыбинсккабель"</t>
  </si>
  <si>
    <t>7610093062</t>
  </si>
  <si>
    <t>761050001</t>
  </si>
  <si>
    <t>31304319</t>
  </si>
  <si>
    <t>ООО "СЗЦ "Энергоконсультант"</t>
  </si>
  <si>
    <t>7627036016</t>
  </si>
  <si>
    <t>24-12-2010 00:00:00</t>
  </si>
  <si>
    <t>30925371</t>
  </si>
  <si>
    <t>ООО "СК РЕЗЕРВ"</t>
  </si>
  <si>
    <t>7604290834</t>
  </si>
  <si>
    <t>01-06-2017 00:00:00</t>
  </si>
  <si>
    <t>26483296</t>
  </si>
  <si>
    <t>ООО "Санаторий "Черная речка"</t>
  </si>
  <si>
    <t>7610057882</t>
  </si>
  <si>
    <t>26483336</t>
  </si>
  <si>
    <t>ООО "Санаторий Золотой колос"</t>
  </si>
  <si>
    <t>7621006054</t>
  </si>
  <si>
    <t>27555004</t>
  </si>
  <si>
    <t>ООО "Спецторг Плюс"</t>
  </si>
  <si>
    <t>7604076460</t>
  </si>
  <si>
    <t>31-05-2005 00:00:00</t>
  </si>
  <si>
    <t>30814222</t>
  </si>
  <si>
    <t>ООО "Строительная Компания Сокол"</t>
  </si>
  <si>
    <t>7604165544</t>
  </si>
  <si>
    <t>31459589</t>
  </si>
  <si>
    <t>ООО "ТЭК сервис"</t>
  </si>
  <si>
    <t>7627053540</t>
  </si>
  <si>
    <t>01-08-2020 00:00:00</t>
  </si>
  <si>
    <t>31026191</t>
  </si>
  <si>
    <t>ООО "ТеплоСервис"</t>
  </si>
  <si>
    <t>7612048474</t>
  </si>
  <si>
    <t>13-09-2017 00:00:00</t>
  </si>
  <si>
    <t>28982870</t>
  </si>
  <si>
    <t>ООО "ТеплоЭнергоСтройМонтаж"</t>
  </si>
  <si>
    <t>7606074821</t>
  </si>
  <si>
    <t>01-05-2015 00:00:00</t>
  </si>
  <si>
    <t>27569416</t>
  </si>
  <si>
    <t>ООО "Тепловая энергетическая компания - 1"</t>
  </si>
  <si>
    <t>7604188573</t>
  </si>
  <si>
    <t>26516086</t>
  </si>
  <si>
    <t>ООО "Теплогазсервис"</t>
  </si>
  <si>
    <t>4415006543</t>
  </si>
  <si>
    <t>441501001</t>
  </si>
  <si>
    <t>31542760</t>
  </si>
  <si>
    <t>ООО "Теплорезерв"</t>
  </si>
  <si>
    <t>7603075760</t>
  </si>
  <si>
    <t>21-04-2021 00:00:00</t>
  </si>
  <si>
    <t>30373524</t>
  </si>
  <si>
    <t>ООО "Теплоресурс"</t>
  </si>
  <si>
    <t>7604277921</t>
  </si>
  <si>
    <t>23-12-2019 00:00:00</t>
  </si>
  <si>
    <t>30796099</t>
  </si>
  <si>
    <t>ООО "Теплотехник"</t>
  </si>
  <si>
    <t>7604278428</t>
  </si>
  <si>
    <t>26483204</t>
  </si>
  <si>
    <t>ООО "ТехЭкспо"</t>
  </si>
  <si>
    <t>7604122607</t>
  </si>
  <si>
    <t>26525371</t>
  </si>
  <si>
    <t>ООО "УК Левобережье"</t>
  </si>
  <si>
    <t>7611018780</t>
  </si>
  <si>
    <t>28459632</t>
  </si>
  <si>
    <t>ООО "УМПРЭО"</t>
  </si>
  <si>
    <t>7612038469</t>
  </si>
  <si>
    <t>26-11-2007 00:00:00</t>
  </si>
  <si>
    <t>31094256</t>
  </si>
  <si>
    <t>ООО "УСМЗ"</t>
  </si>
  <si>
    <t>7612048636</t>
  </si>
  <si>
    <t>05-03-2018 00:00:00</t>
  </si>
  <si>
    <t>26483244</t>
  </si>
  <si>
    <t>ООО "Угличский завод минеральной воды"</t>
  </si>
  <si>
    <t>7612003339</t>
  </si>
  <si>
    <t>26483256</t>
  </si>
  <si>
    <t>ООО "Угличский экспериментальный ремонтно-механический завод"</t>
  </si>
  <si>
    <t>7612033358</t>
  </si>
  <si>
    <t>31-08-2021 00:00:00</t>
  </si>
  <si>
    <t>28135241</t>
  </si>
  <si>
    <t>ООО "Управляющая производственно-торговая компания "Топливоподающие системы"</t>
  </si>
  <si>
    <t>7603013073</t>
  </si>
  <si>
    <t>30856146</t>
  </si>
  <si>
    <t>ООО "Уют Сервис"</t>
  </si>
  <si>
    <t>7604234678</t>
  </si>
  <si>
    <t>28453584</t>
  </si>
  <si>
    <t>ООО "Хуадянь-Тенинская ТЭЦ"</t>
  </si>
  <si>
    <t>7604217961</t>
  </si>
  <si>
    <t>30-01-2018 00:00:00</t>
  </si>
  <si>
    <t>30373563</t>
  </si>
  <si>
    <t>ООО "Центр внедрения возобновляемых источников энергии"</t>
  </si>
  <si>
    <t>7602098469</t>
  </si>
  <si>
    <t>27-07-2020 00:00:00</t>
  </si>
  <si>
    <t>31457276</t>
  </si>
  <si>
    <t>ООО "ЭКОПЕТРОВСК"</t>
  </si>
  <si>
    <t>6444009736</t>
  </si>
  <si>
    <t>644401001</t>
  </si>
  <si>
    <t>13-02-2018 00:00:00</t>
  </si>
  <si>
    <t>26483210</t>
  </si>
  <si>
    <t>ООО "Энергия-1"</t>
  </si>
  <si>
    <t>7605005021</t>
  </si>
  <si>
    <t>27971145</t>
  </si>
  <si>
    <t>ООО "Энергокомпания"</t>
  </si>
  <si>
    <t>7612044470</t>
  </si>
  <si>
    <t>26483164</t>
  </si>
  <si>
    <t>ООО "Ярославская фабрика валяной обуви"</t>
  </si>
  <si>
    <t>7603015433</t>
  </si>
  <si>
    <t>31096235</t>
  </si>
  <si>
    <t>ООО "Ярославские коммунальные сети"</t>
  </si>
  <si>
    <t>7602092114</t>
  </si>
  <si>
    <t>31314675</t>
  </si>
  <si>
    <t>17-05-2019 00:00:00</t>
  </si>
  <si>
    <t>31458273</t>
  </si>
  <si>
    <t>Общество с ограниченной ответственностью "Комплекс развития территорий"</t>
  </si>
  <si>
    <t>7733528958</t>
  </si>
  <si>
    <t>16-09-2004 00:00:00</t>
  </si>
  <si>
    <t>26483403</t>
  </si>
  <si>
    <t>ПАО "Научно-производственное объединение Фильтры индустриальные газоочистные"</t>
  </si>
  <si>
    <t>7609001719</t>
  </si>
  <si>
    <t>26483377</t>
  </si>
  <si>
    <t>ПАО "ОДК-Сатурн"</t>
  </si>
  <si>
    <t>7610052644</t>
  </si>
  <si>
    <t>26514608</t>
  </si>
  <si>
    <t>ПАО "РОМЗ"</t>
  </si>
  <si>
    <t>7609000881</t>
  </si>
  <si>
    <t>26523308</t>
  </si>
  <si>
    <t>ПАО "ТГК-2"</t>
  </si>
  <si>
    <t>7606053324</t>
  </si>
  <si>
    <t>26483170</t>
  </si>
  <si>
    <t>760631001</t>
  </si>
  <si>
    <t>31024154</t>
  </si>
  <si>
    <t>ПАО "Ярославский завод "Красный Маяк"</t>
  </si>
  <si>
    <t>7601000022</t>
  </si>
  <si>
    <t>01-11-2017 00:00:00</t>
  </si>
  <si>
    <t>26650304</t>
  </si>
  <si>
    <t>ПАО "Ярославский ордена Ленина и ордена Октябрьской революции шинный завод"</t>
  </si>
  <si>
    <t>7601001509</t>
  </si>
  <si>
    <t>760150001</t>
  </si>
  <si>
    <t>26483178</t>
  </si>
  <si>
    <t>ПАО "Ярославский радиозавод"</t>
  </si>
  <si>
    <t>7601000086</t>
  </si>
  <si>
    <t>26836275</t>
  </si>
  <si>
    <t>Северная Дирекция по тепловодоснабжению структурное подразделение Центральной дирекции по тепловодоснабжению - филиала ОАО "РЖД"</t>
  </si>
  <si>
    <t>7708503727</t>
  </si>
  <si>
    <t>760445028</t>
  </si>
  <si>
    <t>30903763</t>
  </si>
  <si>
    <t>ФГБУ "ЦЖКУ" МИНОБОРОНЫ РОССИИ</t>
  </si>
  <si>
    <t>7729314745</t>
  </si>
  <si>
    <t>770101001</t>
  </si>
  <si>
    <t>31499853</t>
  </si>
  <si>
    <t>ФГБУ ЦЖКУ МО РФ (филиал по ЗВО) ЖКС № 19</t>
  </si>
  <si>
    <t>760445004</t>
  </si>
  <si>
    <t>26483266</t>
  </si>
  <si>
    <t>ФГУП "Григорьевское"</t>
  </si>
  <si>
    <t>7627000901</t>
  </si>
  <si>
    <t>16-02-2021 00:00:00</t>
  </si>
  <si>
    <t>26483238</t>
  </si>
  <si>
    <t>ФГУП Экспериментальный сыродельный завод</t>
  </si>
  <si>
    <t>7612002423</t>
  </si>
  <si>
    <t>17-03-2021 00:00:00</t>
  </si>
  <si>
    <t>26483391</t>
  </si>
  <si>
    <t>ФКУ Следственный изолятор 2 УФСИН по Ярославской области</t>
  </si>
  <si>
    <t>7610028000</t>
  </si>
  <si>
    <t>28160602</t>
  </si>
  <si>
    <t>ФКУ Следственный изолятор № 1 УФСИН России по Ярославской области</t>
  </si>
  <si>
    <t>7607008444</t>
  </si>
  <si>
    <t>31253180</t>
  </si>
  <si>
    <t>Филиал "Крома" ООО "Завод Технофлекс"</t>
  </si>
  <si>
    <t>6229024796</t>
  </si>
  <si>
    <t>22-06-2018 00:00:00</t>
  </si>
  <si>
    <t>30849324</t>
  </si>
  <si>
    <t>Филиал АО "Кордиант" в городе Ярославле (ЯШЗ)</t>
  </si>
  <si>
    <t>760643002</t>
  </si>
  <si>
    <t>07-10-2016 00:00:00</t>
  </si>
  <si>
    <t>26483447</t>
  </si>
  <si>
    <t>Филиал ООО "Транснефть-Балтика"-Ярославское районное нефтепроводное управление</t>
  </si>
  <si>
    <t>4704041900</t>
  </si>
  <si>
    <t>762702001</t>
  </si>
  <si>
    <t>26557735</t>
  </si>
  <si>
    <t>Филиал ФГУП "ЖКУ РАН" Борок</t>
  </si>
  <si>
    <t>7736111591</t>
  </si>
  <si>
    <t>762043001</t>
  </si>
  <si>
    <t>26649247</t>
  </si>
  <si>
    <t>Филиал в Ярославской и Костромской областях ПАО междугородной и международной электрической связи "Ростелеком"</t>
  </si>
  <si>
    <t>7707049388</t>
  </si>
  <si>
    <t>760443003</t>
  </si>
  <si>
    <t>26524662</t>
  </si>
  <si>
    <t>ЧУЗ "КБ "РЖД-Медицина" г. Ярославль</t>
  </si>
  <si>
    <t>7604068188</t>
  </si>
  <si>
    <t>26483342</t>
  </si>
  <si>
    <t>Шопшинское МП ЖКХ</t>
  </si>
  <si>
    <t>7616006316</t>
  </si>
  <si>
    <t>30-11-2020 00:00:00</t>
  </si>
  <si>
    <t>28798643</t>
  </si>
  <si>
    <t>Ярославская дистанция гражданских сооружений СП Северной дирекции по эксплуатации зданий и сооружений СП СЖД филиала ОАО "РЖД"</t>
  </si>
  <si>
    <t>760445099</t>
  </si>
  <si>
    <t>26526614</t>
  </si>
  <si>
    <t>Ярославская дистанция гражданских сооружений, водоснабжения и водоотведения ЯО СЖД-филиала ОАО "РЖД"</t>
  </si>
  <si>
    <t>997650007</t>
  </si>
  <si>
    <t>WARM</t>
  </si>
  <si>
    <t>01.12.2022</t>
  </si>
  <si>
    <t>Департамент жилищно-коммунального хозяйства, энергетики и регулирования тарифов Ярославской области</t>
  </si>
  <si>
    <t>19.12.2018</t>
  </si>
  <si>
    <t>№306-тэ № 387 г/вс</t>
  </si>
  <si>
    <t>печатное издание "Документ Регион"</t>
  </si>
  <si>
    <t>Департамент регулирования тарифов Ярославской области</t>
  </si>
  <si>
    <t>18.11.2022</t>
  </si>
  <si>
    <t>№247-ви, №276-ви, № 235-ви</t>
  </si>
  <si>
    <t>150065 г. Ярославль, пр-т Машиностроителей, 64</t>
  </si>
  <si>
    <t>Малов Сергей Владимирович</t>
  </si>
  <si>
    <t>Начальник ПЭО</t>
  </si>
  <si>
    <t>(4852) 670-657</t>
  </si>
  <si>
    <t>u1577gpte76.ru</t>
  </si>
  <si>
    <t>Жезлова Наталия Валерьевна</t>
  </si>
  <si>
    <t>О</t>
  </si>
  <si>
    <t>город Ярославль, город Ярославль (78701000);</t>
  </si>
  <si>
    <t>Ростовский муниципальный район, Семибратово сельское поселение (78637447);</t>
  </si>
  <si>
    <t>Угличский муниципальный район, Угличский муниципальный район (78646000);</t>
  </si>
  <si>
    <t>Тариф на тепловую энернию</t>
  </si>
  <si>
    <t>Тариф на горячую воду в открытой системе ГВС</t>
  </si>
  <si>
    <t>1.1.2</t>
  </si>
  <si>
    <t>1.1.3</t>
  </si>
  <si>
    <t>1.1.4</t>
  </si>
  <si>
    <t>1.1.5</t>
  </si>
  <si>
    <t>1.1.6</t>
  </si>
  <si>
    <t>1.1.7</t>
  </si>
  <si>
    <t>1.1.8</t>
  </si>
  <si>
    <t>1.1.9</t>
  </si>
  <si>
    <t>1.1.10</t>
  </si>
  <si>
    <t>ДоговорСОИГВС</t>
  </si>
  <si>
    <t>Договор с бюджетными организациями</t>
  </si>
  <si>
    <t>Договор с прочими организациями</t>
  </si>
  <si>
    <t>Договор с УК , ТСЖ</t>
  </si>
  <si>
    <t>Договор с физическимилицами</t>
  </si>
  <si>
    <t>Пубоичный договор</t>
  </si>
  <si>
    <t>Договор с бюджетными организациями в нежилых помещениях</t>
  </si>
  <si>
    <t>Договор с прочими в нежилых помещениях</t>
  </si>
  <si>
    <t>Договор поставки</t>
  </si>
  <si>
    <t>Договор на передачу</t>
  </si>
  <si>
    <t>https://portal.eias.ru/Portal/DownloadPage.aspx?type=12&amp;guid=48c05b86-ab01-441e-85b2-58d0bc9c54e3</t>
  </si>
  <si>
    <t>https://portal.eias.ru/Portal/DownloadPage.aspx?type=12&amp;guid=9c791b8c-e60a-4fed-84ce-4473eb7f7e13</t>
  </si>
  <si>
    <t>https://portal.eias.ru/Portal/DownloadPage.aspx?type=12&amp;guid=1507710b-c0ea-4b4f-a451-b894c1c98256</t>
  </si>
  <si>
    <t>https://portal.eias.ru/Portal/DownloadPage.aspx?type=12&amp;guid=54f35b81-e0e2-4b24-808e-995d2ef355a1</t>
  </si>
  <si>
    <t>https://portal.eias.ru/Portal/DownloadPage.aspx?type=12&amp;guid=29228f2f-e4cc-40f5-b9f0-1fc2d9df7d1f</t>
  </si>
  <si>
    <t>https://portal.eias.ru/Portal/DownloadPage.aspx?type=12&amp;guid=9c96e899-377d-4772-a427-15ee28954798</t>
  </si>
  <si>
    <t>https://portal.eias.ru/Portal/DownloadPage.aspx?type=12&amp;guid=baebae67-cc4b-4b0c-9478-7a9a550e2105</t>
  </si>
  <si>
    <t>https://portal.eias.ru/Portal/DownloadPage.aspx?type=12&amp;guid=0681e35e-8ef0-4b5d-a6e8-895804f3feb0</t>
  </si>
  <si>
    <t>https://portal.eias.ru/Portal/DownloadPage.aspx?type=12&amp;guid=de8827e7-0959-42dd-87ab-fafe3f3b9080</t>
  </si>
  <si>
    <t>https://portal.eias.ru/Portal/DownloadPage.aspx?type=12&amp;guid=fcfed3af-2b21-4726-acad-a72002b71ea7</t>
  </si>
  <si>
    <t>Корректировка в долгосрочном периоде регулирования</t>
  </si>
  <si>
    <t>31639442</t>
  </si>
  <si>
    <t>ООО "Гефест"</t>
  </si>
  <si>
    <t>7604370092</t>
  </si>
  <si>
    <t>02-10-2020 00:00:00</t>
  </si>
  <si>
    <t>07.12.2022 14:57:08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</si>
</sst>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70"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8" fontId="8" fillId="0" borderId="0" applyFont="0" applyFill="0" applyBorder="0" applyAlignment="0" applyProtection="0"/>
    <xf numFmtId="172" fontId="10" fillId="2" borderId="0">
      <protection locked="0"/>
    </xf>
    <xf numFmtId="0" fontId="19" fillId="0" borderId="0" applyFill="0" applyBorder="0" applyProtection="0">
      <alignment vertical="center"/>
    </xf>
    <xf numFmtId="169" fontId="10" fillId="2" borderId="0">
      <protection locked="0"/>
    </xf>
    <xf numFmtId="173"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167" fontId="41" fillId="0" borderId="0" applyFont="0" applyFill="0" applyBorder="0" applyAlignment="0" applyProtection="0"/>
    <xf numFmtId="165" fontId="41" fillId="0" borderId="0" applyFont="0" applyFill="0" applyBorder="0" applyAlignment="0" applyProtection="0"/>
    <xf numFmtId="166" fontId="41" fillId="0" borderId="0" applyFont="0" applyFill="0" applyBorder="0" applyAlignment="0" applyProtection="0"/>
    <xf numFmtId="164"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9">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0" fontId="0" fillId="2" borderId="5" xfId="30" applyNumberFormat="1" applyFont="1" applyFill="1" applyBorder="1" applyAlignment="1" applyProtection="1">
      <alignment horizontal="left" vertical="center" wrapText="1" indent="2"/>
      <protection locked="0"/>
    </xf>
    <xf numFmtId="49" fontId="74" fillId="2" borderId="13" xfId="30" applyNumberFormat="1" applyFont="1" applyFill="1" applyBorder="1" applyAlignment="1" applyProtection="1">
      <alignment horizontal="left"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74" fillId="9" borderId="5" xfId="30" applyNumberFormat="1" applyFont="1" applyFill="1" applyBorder="1" applyAlignment="1" applyProtection="1">
      <alignment horizontal="left" vertical="center" wrapText="1" indent="2"/>
      <protection locked="0"/>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13" xfId="54" applyNumberFormat="1" applyFont="1" applyFill="1" applyBorder="1" applyAlignment="1" applyProtection="1">
      <alignment horizontal="center" vertical="center" wrapText="1"/>
    </xf>
    <xf numFmtId="171" fontId="10" fillId="0" borderId="14"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6" xfId="53" applyNumberFormat="1" applyFont="1" applyFill="1" applyBorder="1" applyAlignment="1" applyProtection="1">
      <alignment horizontal="left" vertical="center" wrapText="1" indent="1"/>
    </xf>
    <xf numFmtId="14" fontId="10" fillId="8" borderId="28"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49" fontId="33" fillId="7" borderId="17" xfId="3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 fillId="8" borderId="16" xfId="33" applyNumberFormat="1" applyFont="1" applyFill="1" applyBorder="1" applyAlignment="1" applyProtection="1">
      <alignment horizontal="left" vertical="center" wrapText="1"/>
    </xf>
    <xf numFmtId="0" fontId="10"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10" fillId="0" borderId="5" xfId="3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37" fillId="0" borderId="16" xfId="33" applyNumberFormat="1" applyFont="1" applyFill="1" applyBorder="1" applyAlignment="1" applyProtection="1">
      <alignment horizontal="center" vertical="center" wrapText="1"/>
    </xf>
    <xf numFmtId="49" fontId="10" fillId="0" borderId="28" xfId="33" applyNumberFormat="1" applyFont="1" applyFill="1" applyBorder="1" applyAlignment="1" applyProtection="1">
      <alignment horizontal="center" vertical="center" wrapText="1"/>
    </xf>
    <xf numFmtId="49" fontId="0" fillId="0" borderId="26" xfId="0" applyBorder="1" applyAlignment="1">
      <alignment horizontal="center" vertical="center" wrapText="1"/>
    </xf>
    <xf numFmtId="0" fontId="0" fillId="8" borderId="16" xfId="0" applyNumberFormat="1" applyFill="1" applyBorder="1" applyAlignment="1" applyProtection="1">
      <alignment horizontal="left" vertical="center" wrapText="1"/>
    </xf>
    <xf numFmtId="0" fontId="0" fillId="8" borderId="28"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37" fillId="0" borderId="0" xfId="54" applyFont="1" applyFill="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xmlns="" id="{00000000-0008-0000-02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xmlns=""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xmlns=""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xmlns=""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xmlns=""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xmlns=""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xmlns="" id="{00000000-0008-0000-02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xmlns=""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xmlns=""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xmlns=""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xmlns=""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xmlns=""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xmlns=""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xmlns=""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xmlns=""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xmlns=""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xmlns=""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xmlns=""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xmlns=""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xmlns=""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xmlns=""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xmlns=""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xmlns=""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xmlns=""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xmlns=""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xmlns=""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xmlns=""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xmlns=""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xmlns=""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a:xfrm>
              <a:off x="0" y="0"/>
              <a:ext cx="0" cy="0"/>
            </a:xfrm>
            <a:prstGeom prst="rect">
              <a:avLst/>
            </a:prstGeom>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xmlns=""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91</xdr:row>
      <xdr:rowOff>0</xdr:rowOff>
    </xdr:from>
    <xdr:to>
      <xdr:col>21</xdr:col>
      <xdr:colOff>228600</xdr:colOff>
      <xdr:row>91</xdr:row>
      <xdr:rowOff>190500</xdr:rowOff>
    </xdr:to>
    <xdr:grpSp>
      <xdr:nvGrpSpPr>
        <xdr:cNvPr id="4" name="shCalendar" hidden="1">
          <a:extLst>
            <a:ext uri="{FF2B5EF4-FFF2-40B4-BE49-F238E27FC236}">
              <a16:creationId xmlns:a16="http://schemas.microsoft.com/office/drawing/2014/main" xmlns="" id="{00000000-0008-0000-0C00-000004000000}"/>
            </a:ext>
          </a:extLst>
        </xdr:cNvPr>
        <xdr:cNvGrpSpPr>
          <a:grpSpLocks/>
        </xdr:cNvGrpSpPr>
      </xdr:nvGrpSpPr>
      <xdr:grpSpPr bwMode="auto">
        <a:xfrm>
          <a:off x="8401050" y="36652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xmlns=""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xmlns=""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xmlns=""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xmlns=""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xmlns=""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xmlns=""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xmlns=""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xmlns=""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xmlns=""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xmlns=""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xmlns=""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xmlns=""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xmlns=""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xmlns=""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xmlns=""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xmlns=""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xmlns=""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xmlns=""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xmlns=""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xmlns=""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xmlns=""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xmlns=""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xmlns=""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xmlns=""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xmlns=""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xmlns=""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xmlns=""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1400-000004000000}"/>
            </a:ext>
          </a:extLst>
        </xdr:cNvPr>
        <xdr:cNvGrpSpPr>
          <a:grpSpLocks/>
        </xdr:cNvGrpSpPr>
      </xdr:nvGrpSpPr>
      <xdr:grpSpPr bwMode="auto">
        <a:xfrm>
          <a:off x="8001000" y="4362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xmlns=""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xmlns=""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xmlns=""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xmlns=""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xmlns=""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xmlns=""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38100</xdr:colOff>
      <xdr:row>33</xdr:row>
      <xdr:rowOff>0</xdr:rowOff>
    </xdr:from>
    <xdr:to>
      <xdr:col>26</xdr:col>
      <xdr:colOff>228600</xdr:colOff>
      <xdr:row>33</xdr:row>
      <xdr:rowOff>190500</xdr:rowOff>
    </xdr:to>
    <xdr:grpSp>
      <xdr:nvGrpSpPr>
        <xdr:cNvPr id="4" name="shCalendar" hidden="1">
          <a:extLst>
            <a:ext uri="{FF2B5EF4-FFF2-40B4-BE49-F238E27FC236}">
              <a16:creationId xmlns:a16="http://schemas.microsoft.com/office/drawing/2014/main" xmlns="" id="{00000000-0008-0000-1A00-000004000000}"/>
            </a:ext>
          </a:extLst>
        </xdr:cNvPr>
        <xdr:cNvGrpSpPr>
          <a:grpSpLocks/>
        </xdr:cNvGrpSpPr>
      </xdr:nvGrpSpPr>
      <xdr:grpSpPr bwMode="auto">
        <a:xfrm>
          <a:off x="9582150" y="107918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A00-000007000000}"/>
            </a:ext>
          </a:extLst>
        </xdr:cNvPr>
        <xdr:cNvGrpSpPr>
          <a:grpSpLocks/>
        </xdr:cNvGrpSpPr>
      </xdr:nvGrpSpPr>
      <xdr:grpSpPr bwMode="auto">
        <a:xfrm>
          <a:off x="9544050" y="46958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xmlns=""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xmlns=""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xmlns="" id="{00000000-0008-0000-1A00-00000C000000}"/>
            </a:ext>
          </a:extLst>
        </xdr:cNvPr>
        <xdr:cNvGrpSpPr>
          <a:grpSpLocks/>
        </xdr:cNvGrpSpPr>
      </xdr:nvGrpSpPr>
      <xdr:grpSpPr bwMode="auto">
        <a:xfrm>
          <a:off x="9544050" y="46958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xmlns=""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xmlns=""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xmlns=""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xmlns=""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xmlns=""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xmlns=""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xmlns=""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xmlns=""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xmlns=""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xmlns=""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xmlns=""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xmlns=""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xmlns=""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xmlns=""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xmlns=""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xmlns=""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xmlns=""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xmlns=""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xmlns=""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xmlns=""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xmlns=""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xmlns=""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xmlns=""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xmlns=""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23</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xmlns="" id="{00000000-0008-0000-0400-00000E000000}"/>
            </a:ext>
          </a:extLst>
        </xdr:cNvPr>
        <xdr:cNvGrpSpPr>
          <a:grpSpLocks/>
        </xdr:cNvGrpSpPr>
      </xdr:nvGrpSpPr>
      <xdr:grpSpPr bwMode="auto">
        <a:xfrm>
          <a:off x="7219950" y="5762625"/>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xmlns=""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xmlns=""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xmlns=""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xmlns=""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xmlns=""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xmlns=""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3</xdr:row>
      <xdr:rowOff>9525</xdr:rowOff>
    </xdr:from>
    <xdr:to>
      <xdr:col>7</xdr:col>
      <xdr:colOff>228600</xdr:colOff>
      <xdr:row>4</xdr:row>
      <xdr:rowOff>161925</xdr:rowOff>
    </xdr:to>
    <xdr:grpSp>
      <xdr:nvGrpSpPr>
        <xdr:cNvPr id="7186396" name="shCalendar" hidden="1">
          <a:extLst>
            <a:ext uri="{FF2B5EF4-FFF2-40B4-BE49-F238E27FC236}">
              <a16:creationId xmlns:a16="http://schemas.microsoft.com/office/drawing/2014/main" xmlns="" id="{00000000-0008-0000-2100-0000DCA76D00}"/>
            </a:ext>
          </a:extLst>
        </xdr:cNvPr>
        <xdr:cNvGrpSpPr>
          <a:grpSpLocks/>
        </xdr:cNvGrpSpPr>
      </xdr:nvGrpSpPr>
      <xdr:grpSpPr bwMode="auto">
        <a:xfrm>
          <a:off x="7315200" y="95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xmlns=""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xmlns=""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xmlns=""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xmlns=""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xmlns=""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xmlns=""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xmlns=""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xmlns=""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xmlns=""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xmlns=""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xmlns=""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xmlns=""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xmlns=""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xmlns="" id="{00000000-0008-0000-0600-00009AE26D00}"/>
            </a:ext>
          </a:extLst>
        </xdr:cNvPr>
        <xdr:cNvGrpSpPr>
          <a:grpSpLocks/>
        </xdr:cNvGrpSpPr>
      </xdr:nvGrpSpPr>
      <xdr:grpSpPr bwMode="auto">
        <a:xfrm>
          <a:off x="13458825" y="12954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xmlns=""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xmlns=""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xmlns=""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xmlns=""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xmlns=""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45</xdr:row>
      <xdr:rowOff>2</xdr:rowOff>
    </xdr:from>
    <xdr:to>
      <xdr:col>4</xdr:col>
      <xdr:colOff>3343276</xdr:colOff>
      <xdr:row>46</xdr:row>
      <xdr:rowOff>1</xdr:rowOff>
    </xdr:to>
    <xdr:sp macro="[0]!modList02.cmdDoIt_Click_Handler" textlink="">
      <xdr:nvSpPr>
        <xdr:cNvPr id="24" name="cmdCreateSheets" hidden="1">
          <a:extLst>
            <a:ext uri="{FF2B5EF4-FFF2-40B4-BE49-F238E27FC236}">
              <a16:creationId xmlns:a16="http://schemas.microsoft.com/office/drawing/2014/main" xmlns=""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xmlns=""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xmlns=""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xmlns=""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xmlns=""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xmlns=""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xmlns=""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xmlns=""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xmlns=""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xmlns=""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xmlns=""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xmlns=""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xmlns=""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xmlns=""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20031.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48</v>
      </c>
    </row>
    <row r="2" spans="1:20" ht="22.5">
      <c r="F2" s="1201" t="s">
        <v>490</v>
      </c>
      <c r="G2" s="1202"/>
      <c r="H2" s="1203"/>
      <c r="I2" s="434"/>
    </row>
    <row r="3" spans="1:20" ht="3" customHeight="1"/>
    <row r="4" spans="1:20" s="190" customFormat="1" ht="11.25">
      <c r="A4" s="214"/>
      <c r="B4" s="214"/>
      <c r="C4" s="214"/>
      <c r="D4" s="214"/>
      <c r="F4" s="1153" t="s">
        <v>453</v>
      </c>
      <c r="G4" s="1153"/>
      <c r="H4" s="1153"/>
      <c r="I4" s="1204"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4"/>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24.11.2022</v>
      </c>
      <c r="I7" s="196" t="s">
        <v>492</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05"/>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497</v>
      </c>
      <c r="H13" s="316"/>
      <c r="I13" s="1206" t="s">
        <v>589</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402</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591</v>
      </c>
      <c r="H19" s="1200"/>
      <c r="I19" s="226"/>
      <c r="J19" s="326"/>
      <c r="K19" s="326"/>
      <c r="L19" s="326"/>
      <c r="M19" s="326"/>
      <c r="N19" s="326"/>
      <c r="O19" s="326"/>
      <c r="P19" s="326"/>
      <c r="Q19" s="326"/>
      <c r="R19" s="326"/>
      <c r="S19" s="326"/>
      <c r="T19" s="326"/>
    </row>
  </sheetData>
  <sheetProtection algorithmName="SHA-512" hashValue="w02m2K9CSRP8WwdfHZGBmZbpPjjYtjN3JF5L9EIGleC0WMjXFR2nPm7UIBXdvmBckEURuqubueZ8unPw8gXFMQ==" saltValue="UBzNplMzqeBF1404wFZcR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9" width="10.5703125" style="584"/>
    <col min="30" max="249" width="10.5703125" style="522"/>
    <col min="250" max="257" width="0" style="522" hidden="1" customWidth="1"/>
    <col min="258" max="258" width="3.7109375" style="522" customWidth="1"/>
    <col min="259" max="259" width="3.85546875" style="522" customWidth="1"/>
    <col min="260" max="260" width="3.7109375" style="522" customWidth="1"/>
    <col min="261" max="261" width="12.7109375" style="522" customWidth="1"/>
    <col min="262" max="262" width="52.7109375" style="522" customWidth="1"/>
    <col min="263" max="266" width="0" style="522" hidden="1" customWidth="1"/>
    <col min="267" max="267" width="12.28515625" style="522" customWidth="1"/>
    <col min="268" max="268" width="6.42578125" style="522" customWidth="1"/>
    <col min="269" max="269" width="12.28515625" style="522" customWidth="1"/>
    <col min="270" max="270" width="0" style="522" hidden="1" customWidth="1"/>
    <col min="271" max="271" width="3.7109375" style="522" customWidth="1"/>
    <col min="272" max="272" width="11.140625" style="522" bestFit="1" customWidth="1"/>
    <col min="273" max="274" width="10.5703125" style="522"/>
    <col min="275" max="275" width="11.140625" style="522" customWidth="1"/>
    <col min="276" max="505" width="10.5703125" style="522"/>
    <col min="506" max="513" width="0" style="522" hidden="1" customWidth="1"/>
    <col min="514" max="514" width="3.7109375" style="522" customWidth="1"/>
    <col min="515" max="515" width="3.85546875" style="522" customWidth="1"/>
    <col min="516" max="516" width="3.7109375" style="522" customWidth="1"/>
    <col min="517" max="517" width="12.7109375" style="522" customWidth="1"/>
    <col min="518" max="518" width="52.7109375" style="522" customWidth="1"/>
    <col min="519" max="522" width="0" style="522" hidden="1" customWidth="1"/>
    <col min="523" max="523" width="12.28515625" style="522" customWidth="1"/>
    <col min="524" max="524" width="6.42578125" style="522" customWidth="1"/>
    <col min="525" max="525" width="12.28515625" style="522" customWidth="1"/>
    <col min="526" max="526" width="0" style="522" hidden="1" customWidth="1"/>
    <col min="527" max="527" width="3.7109375" style="522" customWidth="1"/>
    <col min="528" max="528" width="11.140625" style="522" bestFit="1" customWidth="1"/>
    <col min="529" max="530" width="10.5703125" style="522"/>
    <col min="531" max="531" width="11.140625" style="522" customWidth="1"/>
    <col min="532" max="761" width="10.5703125" style="522"/>
    <col min="762" max="769" width="0" style="522" hidden="1" customWidth="1"/>
    <col min="770" max="770" width="3.7109375" style="522" customWidth="1"/>
    <col min="771" max="771" width="3.85546875" style="522" customWidth="1"/>
    <col min="772" max="772" width="3.7109375" style="522" customWidth="1"/>
    <col min="773" max="773" width="12.7109375" style="522" customWidth="1"/>
    <col min="774" max="774" width="52.7109375" style="522" customWidth="1"/>
    <col min="775" max="778" width="0" style="522" hidden="1" customWidth="1"/>
    <col min="779" max="779" width="12.28515625" style="522" customWidth="1"/>
    <col min="780" max="780" width="6.42578125" style="522" customWidth="1"/>
    <col min="781" max="781" width="12.28515625" style="522" customWidth="1"/>
    <col min="782" max="782" width="0" style="522" hidden="1" customWidth="1"/>
    <col min="783" max="783" width="3.7109375" style="522" customWidth="1"/>
    <col min="784" max="784" width="11.140625" style="522" bestFit="1" customWidth="1"/>
    <col min="785" max="786" width="10.5703125" style="522"/>
    <col min="787" max="787" width="11.140625" style="522" customWidth="1"/>
    <col min="788" max="1017" width="10.5703125" style="522"/>
    <col min="1018" max="1025" width="0" style="522" hidden="1" customWidth="1"/>
    <col min="1026" max="1026" width="3.7109375" style="522" customWidth="1"/>
    <col min="1027" max="1027" width="3.85546875" style="522" customWidth="1"/>
    <col min="1028" max="1028" width="3.7109375" style="522" customWidth="1"/>
    <col min="1029" max="1029" width="12.7109375" style="522" customWidth="1"/>
    <col min="1030" max="1030" width="52.7109375" style="522" customWidth="1"/>
    <col min="1031" max="1034" width="0" style="522" hidden="1" customWidth="1"/>
    <col min="1035" max="1035" width="12.28515625" style="522" customWidth="1"/>
    <col min="1036" max="1036" width="6.42578125" style="522" customWidth="1"/>
    <col min="1037" max="1037" width="12.28515625" style="522" customWidth="1"/>
    <col min="1038" max="1038" width="0" style="522" hidden="1" customWidth="1"/>
    <col min="1039" max="1039" width="3.7109375" style="522" customWidth="1"/>
    <col min="1040" max="1040" width="11.140625" style="522" bestFit="1" customWidth="1"/>
    <col min="1041" max="1042" width="10.5703125" style="522"/>
    <col min="1043" max="1043" width="11.140625" style="522" customWidth="1"/>
    <col min="1044" max="1273" width="10.5703125" style="522"/>
    <col min="1274" max="1281" width="0" style="522" hidden="1" customWidth="1"/>
    <col min="1282" max="1282" width="3.7109375" style="522" customWidth="1"/>
    <col min="1283" max="1283" width="3.85546875" style="522" customWidth="1"/>
    <col min="1284" max="1284" width="3.7109375" style="522" customWidth="1"/>
    <col min="1285" max="1285" width="12.7109375" style="522" customWidth="1"/>
    <col min="1286" max="1286" width="52.7109375" style="522" customWidth="1"/>
    <col min="1287" max="1290" width="0" style="522" hidden="1" customWidth="1"/>
    <col min="1291" max="1291" width="12.28515625" style="522" customWidth="1"/>
    <col min="1292" max="1292" width="6.42578125" style="522" customWidth="1"/>
    <col min="1293" max="1293" width="12.28515625" style="522" customWidth="1"/>
    <col min="1294" max="1294" width="0" style="522" hidden="1" customWidth="1"/>
    <col min="1295" max="1295" width="3.7109375" style="522" customWidth="1"/>
    <col min="1296" max="1296" width="11.140625" style="522" bestFit="1" customWidth="1"/>
    <col min="1297" max="1298" width="10.5703125" style="522"/>
    <col min="1299" max="1299" width="11.140625" style="522" customWidth="1"/>
    <col min="1300" max="1529" width="10.5703125" style="522"/>
    <col min="1530" max="1537" width="0" style="522" hidden="1" customWidth="1"/>
    <col min="1538" max="1538" width="3.7109375" style="522" customWidth="1"/>
    <col min="1539" max="1539" width="3.85546875" style="522" customWidth="1"/>
    <col min="1540" max="1540" width="3.7109375" style="522" customWidth="1"/>
    <col min="1541" max="1541" width="12.7109375" style="522" customWidth="1"/>
    <col min="1542" max="1542" width="52.7109375" style="522" customWidth="1"/>
    <col min="1543" max="1546" width="0" style="522" hidden="1" customWidth="1"/>
    <col min="1547" max="1547" width="12.28515625" style="522" customWidth="1"/>
    <col min="1548" max="1548" width="6.42578125" style="522" customWidth="1"/>
    <col min="1549" max="1549" width="12.28515625" style="522" customWidth="1"/>
    <col min="1550" max="1550" width="0" style="522" hidden="1" customWidth="1"/>
    <col min="1551" max="1551" width="3.7109375" style="522" customWidth="1"/>
    <col min="1552" max="1552" width="11.140625" style="522" bestFit="1" customWidth="1"/>
    <col min="1553" max="1554" width="10.5703125" style="522"/>
    <col min="1555" max="1555" width="11.140625" style="522" customWidth="1"/>
    <col min="1556" max="1785" width="10.5703125" style="522"/>
    <col min="1786" max="1793" width="0" style="522" hidden="1" customWidth="1"/>
    <col min="1794" max="1794" width="3.7109375" style="522" customWidth="1"/>
    <col min="1795" max="1795" width="3.85546875" style="522" customWidth="1"/>
    <col min="1796" max="1796" width="3.7109375" style="522" customWidth="1"/>
    <col min="1797" max="1797" width="12.7109375" style="522" customWidth="1"/>
    <col min="1798" max="1798" width="52.7109375" style="522" customWidth="1"/>
    <col min="1799" max="1802" width="0" style="522" hidden="1" customWidth="1"/>
    <col min="1803" max="1803" width="12.28515625" style="522" customWidth="1"/>
    <col min="1804" max="1804" width="6.42578125" style="522" customWidth="1"/>
    <col min="1805" max="1805" width="12.28515625" style="522" customWidth="1"/>
    <col min="1806" max="1806" width="0" style="522" hidden="1" customWidth="1"/>
    <col min="1807" max="1807" width="3.7109375" style="522" customWidth="1"/>
    <col min="1808" max="1808" width="11.140625" style="522" bestFit="1" customWidth="1"/>
    <col min="1809" max="1810" width="10.5703125" style="522"/>
    <col min="1811" max="1811" width="11.140625" style="522" customWidth="1"/>
    <col min="1812" max="2041" width="10.5703125" style="522"/>
    <col min="2042" max="2049" width="0" style="522" hidden="1" customWidth="1"/>
    <col min="2050" max="2050" width="3.7109375" style="522" customWidth="1"/>
    <col min="2051" max="2051" width="3.85546875" style="522" customWidth="1"/>
    <col min="2052" max="2052" width="3.7109375" style="522" customWidth="1"/>
    <col min="2053" max="2053" width="12.7109375" style="522" customWidth="1"/>
    <col min="2054" max="2054" width="52.7109375" style="522" customWidth="1"/>
    <col min="2055" max="2058" width="0" style="522" hidden="1" customWidth="1"/>
    <col min="2059" max="2059" width="12.28515625" style="522" customWidth="1"/>
    <col min="2060" max="2060" width="6.42578125" style="522" customWidth="1"/>
    <col min="2061" max="2061" width="12.28515625" style="522" customWidth="1"/>
    <col min="2062" max="2062" width="0" style="522" hidden="1" customWidth="1"/>
    <col min="2063" max="2063" width="3.7109375" style="522" customWidth="1"/>
    <col min="2064" max="2064" width="11.140625" style="522" bestFit="1" customWidth="1"/>
    <col min="2065" max="2066" width="10.5703125" style="522"/>
    <col min="2067" max="2067" width="11.140625" style="522" customWidth="1"/>
    <col min="2068" max="2297" width="10.5703125" style="522"/>
    <col min="2298" max="2305" width="0" style="522" hidden="1" customWidth="1"/>
    <col min="2306" max="2306" width="3.7109375" style="522" customWidth="1"/>
    <col min="2307" max="2307" width="3.85546875" style="522" customWidth="1"/>
    <col min="2308" max="2308" width="3.7109375" style="522" customWidth="1"/>
    <col min="2309" max="2309" width="12.7109375" style="522" customWidth="1"/>
    <col min="2310" max="2310" width="52.7109375" style="522" customWidth="1"/>
    <col min="2311" max="2314" width="0" style="522" hidden="1" customWidth="1"/>
    <col min="2315" max="2315" width="12.28515625" style="522" customWidth="1"/>
    <col min="2316" max="2316" width="6.42578125" style="522" customWidth="1"/>
    <col min="2317" max="2317" width="12.28515625" style="522" customWidth="1"/>
    <col min="2318" max="2318" width="0" style="522" hidden="1" customWidth="1"/>
    <col min="2319" max="2319" width="3.7109375" style="522" customWidth="1"/>
    <col min="2320" max="2320" width="11.140625" style="522" bestFit="1" customWidth="1"/>
    <col min="2321" max="2322" width="10.5703125" style="522"/>
    <col min="2323" max="2323" width="11.140625" style="522" customWidth="1"/>
    <col min="2324" max="2553" width="10.5703125" style="522"/>
    <col min="2554" max="2561" width="0" style="522" hidden="1" customWidth="1"/>
    <col min="2562" max="2562" width="3.7109375" style="522" customWidth="1"/>
    <col min="2563" max="2563" width="3.85546875" style="522" customWidth="1"/>
    <col min="2564" max="2564" width="3.7109375" style="522" customWidth="1"/>
    <col min="2565" max="2565" width="12.7109375" style="522" customWidth="1"/>
    <col min="2566" max="2566" width="52.7109375" style="522" customWidth="1"/>
    <col min="2567" max="2570" width="0" style="522" hidden="1" customWidth="1"/>
    <col min="2571" max="2571" width="12.28515625" style="522" customWidth="1"/>
    <col min="2572" max="2572" width="6.42578125" style="522" customWidth="1"/>
    <col min="2573" max="2573" width="12.28515625" style="522" customWidth="1"/>
    <col min="2574" max="2574" width="0" style="522" hidden="1" customWidth="1"/>
    <col min="2575" max="2575" width="3.7109375" style="522" customWidth="1"/>
    <col min="2576" max="2576" width="11.140625" style="522" bestFit="1" customWidth="1"/>
    <col min="2577" max="2578" width="10.5703125" style="522"/>
    <col min="2579" max="2579" width="11.140625" style="522" customWidth="1"/>
    <col min="2580" max="2809" width="10.5703125" style="522"/>
    <col min="2810" max="2817" width="0" style="522" hidden="1" customWidth="1"/>
    <col min="2818" max="2818" width="3.7109375" style="522" customWidth="1"/>
    <col min="2819" max="2819" width="3.85546875" style="522" customWidth="1"/>
    <col min="2820" max="2820" width="3.7109375" style="522" customWidth="1"/>
    <col min="2821" max="2821" width="12.7109375" style="522" customWidth="1"/>
    <col min="2822" max="2822" width="52.7109375" style="522" customWidth="1"/>
    <col min="2823" max="2826" width="0" style="522" hidden="1" customWidth="1"/>
    <col min="2827" max="2827" width="12.28515625" style="522" customWidth="1"/>
    <col min="2828" max="2828" width="6.42578125" style="522" customWidth="1"/>
    <col min="2829" max="2829" width="12.28515625" style="522" customWidth="1"/>
    <col min="2830" max="2830" width="0" style="522" hidden="1" customWidth="1"/>
    <col min="2831" max="2831" width="3.7109375" style="522" customWidth="1"/>
    <col min="2832" max="2832" width="11.140625" style="522" bestFit="1" customWidth="1"/>
    <col min="2833" max="2834" width="10.5703125" style="522"/>
    <col min="2835" max="2835" width="11.140625" style="522" customWidth="1"/>
    <col min="2836" max="3065" width="10.5703125" style="522"/>
    <col min="3066" max="3073" width="0" style="522" hidden="1" customWidth="1"/>
    <col min="3074" max="3074" width="3.7109375" style="522" customWidth="1"/>
    <col min="3075" max="3075" width="3.85546875" style="522" customWidth="1"/>
    <col min="3076" max="3076" width="3.7109375" style="522" customWidth="1"/>
    <col min="3077" max="3077" width="12.7109375" style="522" customWidth="1"/>
    <col min="3078" max="3078" width="52.7109375" style="522" customWidth="1"/>
    <col min="3079" max="3082" width="0" style="522" hidden="1" customWidth="1"/>
    <col min="3083" max="3083" width="12.28515625" style="522" customWidth="1"/>
    <col min="3084" max="3084" width="6.42578125" style="522" customWidth="1"/>
    <col min="3085" max="3085" width="12.28515625" style="522" customWidth="1"/>
    <col min="3086" max="3086" width="0" style="522" hidden="1" customWidth="1"/>
    <col min="3087" max="3087" width="3.7109375" style="522" customWidth="1"/>
    <col min="3088" max="3088" width="11.140625" style="522" bestFit="1" customWidth="1"/>
    <col min="3089" max="3090" width="10.5703125" style="522"/>
    <col min="3091" max="3091" width="11.140625" style="522" customWidth="1"/>
    <col min="3092" max="3321" width="10.5703125" style="522"/>
    <col min="3322" max="3329" width="0" style="522" hidden="1" customWidth="1"/>
    <col min="3330" max="3330" width="3.7109375" style="522" customWidth="1"/>
    <col min="3331" max="3331" width="3.85546875" style="522" customWidth="1"/>
    <col min="3332" max="3332" width="3.7109375" style="522" customWidth="1"/>
    <col min="3333" max="3333" width="12.7109375" style="522" customWidth="1"/>
    <col min="3334" max="3334" width="52.7109375" style="522" customWidth="1"/>
    <col min="3335" max="3338" width="0" style="522" hidden="1" customWidth="1"/>
    <col min="3339" max="3339" width="12.28515625" style="522" customWidth="1"/>
    <col min="3340" max="3340" width="6.42578125" style="522" customWidth="1"/>
    <col min="3341" max="3341" width="12.28515625" style="522" customWidth="1"/>
    <col min="3342" max="3342" width="0" style="522" hidden="1" customWidth="1"/>
    <col min="3343" max="3343" width="3.7109375" style="522" customWidth="1"/>
    <col min="3344" max="3344" width="11.140625" style="522" bestFit="1" customWidth="1"/>
    <col min="3345" max="3346" width="10.5703125" style="522"/>
    <col min="3347" max="3347" width="11.140625" style="522" customWidth="1"/>
    <col min="3348" max="3577" width="10.5703125" style="522"/>
    <col min="3578" max="3585" width="0" style="522" hidden="1" customWidth="1"/>
    <col min="3586" max="3586" width="3.7109375" style="522" customWidth="1"/>
    <col min="3587" max="3587" width="3.85546875" style="522" customWidth="1"/>
    <col min="3588" max="3588" width="3.7109375" style="522" customWidth="1"/>
    <col min="3589" max="3589" width="12.7109375" style="522" customWidth="1"/>
    <col min="3590" max="3590" width="52.7109375" style="522" customWidth="1"/>
    <col min="3591" max="3594" width="0" style="522" hidden="1" customWidth="1"/>
    <col min="3595" max="3595" width="12.28515625" style="522" customWidth="1"/>
    <col min="3596" max="3596" width="6.42578125" style="522" customWidth="1"/>
    <col min="3597" max="3597" width="12.28515625" style="522" customWidth="1"/>
    <col min="3598" max="3598" width="0" style="522" hidden="1" customWidth="1"/>
    <col min="3599" max="3599" width="3.7109375" style="522" customWidth="1"/>
    <col min="3600" max="3600" width="11.140625" style="522" bestFit="1" customWidth="1"/>
    <col min="3601" max="3602" width="10.5703125" style="522"/>
    <col min="3603" max="3603" width="11.140625" style="522" customWidth="1"/>
    <col min="3604" max="3833" width="10.5703125" style="522"/>
    <col min="3834" max="3841" width="0" style="522" hidden="1" customWidth="1"/>
    <col min="3842" max="3842" width="3.7109375" style="522" customWidth="1"/>
    <col min="3843" max="3843" width="3.85546875" style="522" customWidth="1"/>
    <col min="3844" max="3844" width="3.7109375" style="522" customWidth="1"/>
    <col min="3845" max="3845" width="12.7109375" style="522" customWidth="1"/>
    <col min="3846" max="3846" width="52.7109375" style="522" customWidth="1"/>
    <col min="3847" max="3850" width="0" style="522" hidden="1" customWidth="1"/>
    <col min="3851" max="3851" width="12.28515625" style="522" customWidth="1"/>
    <col min="3852" max="3852" width="6.42578125" style="522" customWidth="1"/>
    <col min="3853" max="3853" width="12.28515625" style="522" customWidth="1"/>
    <col min="3854" max="3854" width="0" style="522" hidden="1" customWidth="1"/>
    <col min="3855" max="3855" width="3.7109375" style="522" customWidth="1"/>
    <col min="3856" max="3856" width="11.140625" style="522" bestFit="1" customWidth="1"/>
    <col min="3857" max="3858" width="10.5703125" style="522"/>
    <col min="3859" max="3859" width="11.140625" style="522" customWidth="1"/>
    <col min="3860" max="4089" width="10.5703125" style="522"/>
    <col min="4090" max="4097" width="0" style="522" hidden="1" customWidth="1"/>
    <col min="4098" max="4098" width="3.7109375" style="522" customWidth="1"/>
    <col min="4099" max="4099" width="3.85546875" style="522" customWidth="1"/>
    <col min="4100" max="4100" width="3.7109375" style="522" customWidth="1"/>
    <col min="4101" max="4101" width="12.7109375" style="522" customWidth="1"/>
    <col min="4102" max="4102" width="52.7109375" style="522" customWidth="1"/>
    <col min="4103" max="4106" width="0" style="522" hidden="1" customWidth="1"/>
    <col min="4107" max="4107" width="12.28515625" style="522" customWidth="1"/>
    <col min="4108" max="4108" width="6.42578125" style="522" customWidth="1"/>
    <col min="4109" max="4109" width="12.28515625" style="522" customWidth="1"/>
    <col min="4110" max="4110" width="0" style="522" hidden="1" customWidth="1"/>
    <col min="4111" max="4111" width="3.7109375" style="522" customWidth="1"/>
    <col min="4112" max="4112" width="11.140625" style="522" bestFit="1" customWidth="1"/>
    <col min="4113" max="4114" width="10.5703125" style="522"/>
    <col min="4115" max="4115" width="11.140625" style="522" customWidth="1"/>
    <col min="4116" max="4345" width="10.5703125" style="522"/>
    <col min="4346" max="4353" width="0" style="522" hidden="1" customWidth="1"/>
    <col min="4354" max="4354" width="3.7109375" style="522" customWidth="1"/>
    <col min="4355" max="4355" width="3.85546875" style="522" customWidth="1"/>
    <col min="4356" max="4356" width="3.7109375" style="522" customWidth="1"/>
    <col min="4357" max="4357" width="12.7109375" style="522" customWidth="1"/>
    <col min="4358" max="4358" width="52.7109375" style="522" customWidth="1"/>
    <col min="4359" max="4362" width="0" style="522" hidden="1" customWidth="1"/>
    <col min="4363" max="4363" width="12.28515625" style="522" customWidth="1"/>
    <col min="4364" max="4364" width="6.42578125" style="522" customWidth="1"/>
    <col min="4365" max="4365" width="12.28515625" style="522" customWidth="1"/>
    <col min="4366" max="4366" width="0" style="522" hidden="1" customWidth="1"/>
    <col min="4367" max="4367" width="3.7109375" style="522" customWidth="1"/>
    <col min="4368" max="4368" width="11.140625" style="522" bestFit="1" customWidth="1"/>
    <col min="4369" max="4370" width="10.5703125" style="522"/>
    <col min="4371" max="4371" width="11.140625" style="522" customWidth="1"/>
    <col min="4372" max="4601" width="10.5703125" style="522"/>
    <col min="4602" max="4609" width="0" style="522" hidden="1" customWidth="1"/>
    <col min="4610" max="4610" width="3.7109375" style="522" customWidth="1"/>
    <col min="4611" max="4611" width="3.85546875" style="522" customWidth="1"/>
    <col min="4612" max="4612" width="3.7109375" style="522" customWidth="1"/>
    <col min="4613" max="4613" width="12.7109375" style="522" customWidth="1"/>
    <col min="4614" max="4614" width="52.7109375" style="522" customWidth="1"/>
    <col min="4615" max="4618" width="0" style="522" hidden="1" customWidth="1"/>
    <col min="4619" max="4619" width="12.28515625" style="522" customWidth="1"/>
    <col min="4620" max="4620" width="6.42578125" style="522" customWidth="1"/>
    <col min="4621" max="4621" width="12.28515625" style="522" customWidth="1"/>
    <col min="4622" max="4622" width="0" style="522" hidden="1" customWidth="1"/>
    <col min="4623" max="4623" width="3.7109375" style="522" customWidth="1"/>
    <col min="4624" max="4624" width="11.140625" style="522" bestFit="1" customWidth="1"/>
    <col min="4625" max="4626" width="10.5703125" style="522"/>
    <col min="4627" max="4627" width="11.140625" style="522" customWidth="1"/>
    <col min="4628" max="4857" width="10.5703125" style="522"/>
    <col min="4858" max="4865" width="0" style="522" hidden="1" customWidth="1"/>
    <col min="4866" max="4866" width="3.7109375" style="522" customWidth="1"/>
    <col min="4867" max="4867" width="3.85546875" style="522" customWidth="1"/>
    <col min="4868" max="4868" width="3.7109375" style="522" customWidth="1"/>
    <col min="4869" max="4869" width="12.7109375" style="522" customWidth="1"/>
    <col min="4870" max="4870" width="52.7109375" style="522" customWidth="1"/>
    <col min="4871" max="4874" width="0" style="522" hidden="1" customWidth="1"/>
    <col min="4875" max="4875" width="12.28515625" style="522" customWidth="1"/>
    <col min="4876" max="4876" width="6.42578125" style="522" customWidth="1"/>
    <col min="4877" max="4877" width="12.28515625" style="522" customWidth="1"/>
    <col min="4878" max="4878" width="0" style="522" hidden="1" customWidth="1"/>
    <col min="4879" max="4879" width="3.7109375" style="522" customWidth="1"/>
    <col min="4880" max="4880" width="11.140625" style="522" bestFit="1" customWidth="1"/>
    <col min="4881" max="4882" width="10.5703125" style="522"/>
    <col min="4883" max="4883" width="11.140625" style="522" customWidth="1"/>
    <col min="4884" max="5113" width="10.5703125" style="522"/>
    <col min="5114" max="5121" width="0" style="522" hidden="1" customWidth="1"/>
    <col min="5122" max="5122" width="3.7109375" style="522" customWidth="1"/>
    <col min="5123" max="5123" width="3.85546875" style="522" customWidth="1"/>
    <col min="5124" max="5124" width="3.7109375" style="522" customWidth="1"/>
    <col min="5125" max="5125" width="12.7109375" style="522" customWidth="1"/>
    <col min="5126" max="5126" width="52.7109375" style="522" customWidth="1"/>
    <col min="5127" max="5130" width="0" style="522" hidden="1" customWidth="1"/>
    <col min="5131" max="5131" width="12.28515625" style="522" customWidth="1"/>
    <col min="5132" max="5132" width="6.42578125" style="522" customWidth="1"/>
    <col min="5133" max="5133" width="12.28515625" style="522" customWidth="1"/>
    <col min="5134" max="5134" width="0" style="522" hidden="1" customWidth="1"/>
    <col min="5135" max="5135" width="3.7109375" style="522" customWidth="1"/>
    <col min="5136" max="5136" width="11.140625" style="522" bestFit="1" customWidth="1"/>
    <col min="5137" max="5138" width="10.5703125" style="522"/>
    <col min="5139" max="5139" width="11.140625" style="522" customWidth="1"/>
    <col min="5140" max="5369" width="10.5703125" style="522"/>
    <col min="5370" max="5377" width="0" style="522" hidden="1" customWidth="1"/>
    <col min="5378" max="5378" width="3.7109375" style="522" customWidth="1"/>
    <col min="5379" max="5379" width="3.85546875" style="522" customWidth="1"/>
    <col min="5380" max="5380" width="3.7109375" style="522" customWidth="1"/>
    <col min="5381" max="5381" width="12.7109375" style="522" customWidth="1"/>
    <col min="5382" max="5382" width="52.7109375" style="522" customWidth="1"/>
    <col min="5383" max="5386" width="0" style="522" hidden="1" customWidth="1"/>
    <col min="5387" max="5387" width="12.28515625" style="522" customWidth="1"/>
    <col min="5388" max="5388" width="6.42578125" style="522" customWidth="1"/>
    <col min="5389" max="5389" width="12.28515625" style="522" customWidth="1"/>
    <col min="5390" max="5390" width="0" style="522" hidden="1" customWidth="1"/>
    <col min="5391" max="5391" width="3.7109375" style="522" customWidth="1"/>
    <col min="5392" max="5392" width="11.140625" style="522" bestFit="1" customWidth="1"/>
    <col min="5393" max="5394" width="10.5703125" style="522"/>
    <col min="5395" max="5395" width="11.140625" style="522" customWidth="1"/>
    <col min="5396" max="5625" width="10.5703125" style="522"/>
    <col min="5626" max="5633" width="0" style="522" hidden="1" customWidth="1"/>
    <col min="5634" max="5634" width="3.7109375" style="522" customWidth="1"/>
    <col min="5635" max="5635" width="3.85546875" style="522" customWidth="1"/>
    <col min="5636" max="5636" width="3.7109375" style="522" customWidth="1"/>
    <col min="5637" max="5637" width="12.7109375" style="522" customWidth="1"/>
    <col min="5638" max="5638" width="52.7109375" style="522" customWidth="1"/>
    <col min="5639" max="5642" width="0" style="522" hidden="1" customWidth="1"/>
    <col min="5643" max="5643" width="12.28515625" style="522" customWidth="1"/>
    <col min="5644" max="5644" width="6.42578125" style="522" customWidth="1"/>
    <col min="5645" max="5645" width="12.28515625" style="522" customWidth="1"/>
    <col min="5646" max="5646" width="0" style="522" hidden="1" customWidth="1"/>
    <col min="5647" max="5647" width="3.7109375" style="522" customWidth="1"/>
    <col min="5648" max="5648" width="11.140625" style="522" bestFit="1" customWidth="1"/>
    <col min="5649" max="5650" width="10.5703125" style="522"/>
    <col min="5651" max="5651" width="11.140625" style="522" customWidth="1"/>
    <col min="5652" max="5881" width="10.5703125" style="522"/>
    <col min="5882" max="5889" width="0" style="522" hidden="1" customWidth="1"/>
    <col min="5890" max="5890" width="3.7109375" style="522" customWidth="1"/>
    <col min="5891" max="5891" width="3.85546875" style="522" customWidth="1"/>
    <col min="5892" max="5892" width="3.7109375" style="522" customWidth="1"/>
    <col min="5893" max="5893" width="12.7109375" style="522" customWidth="1"/>
    <col min="5894" max="5894" width="52.7109375" style="522" customWidth="1"/>
    <col min="5895" max="5898" width="0" style="522" hidden="1" customWidth="1"/>
    <col min="5899" max="5899" width="12.28515625" style="522" customWidth="1"/>
    <col min="5900" max="5900" width="6.42578125" style="522" customWidth="1"/>
    <col min="5901" max="5901" width="12.28515625" style="522" customWidth="1"/>
    <col min="5902" max="5902" width="0" style="522" hidden="1" customWidth="1"/>
    <col min="5903" max="5903" width="3.7109375" style="522" customWidth="1"/>
    <col min="5904" max="5904" width="11.140625" style="522" bestFit="1" customWidth="1"/>
    <col min="5905" max="5906" width="10.5703125" style="522"/>
    <col min="5907" max="5907" width="11.140625" style="522" customWidth="1"/>
    <col min="5908" max="6137" width="10.5703125" style="522"/>
    <col min="6138" max="6145" width="0" style="522" hidden="1" customWidth="1"/>
    <col min="6146" max="6146" width="3.7109375" style="522" customWidth="1"/>
    <col min="6147" max="6147" width="3.85546875" style="522" customWidth="1"/>
    <col min="6148" max="6148" width="3.7109375" style="522" customWidth="1"/>
    <col min="6149" max="6149" width="12.7109375" style="522" customWidth="1"/>
    <col min="6150" max="6150" width="52.7109375" style="522" customWidth="1"/>
    <col min="6151" max="6154" width="0" style="522" hidden="1" customWidth="1"/>
    <col min="6155" max="6155" width="12.28515625" style="522" customWidth="1"/>
    <col min="6156" max="6156" width="6.42578125" style="522" customWidth="1"/>
    <col min="6157" max="6157" width="12.28515625" style="522" customWidth="1"/>
    <col min="6158" max="6158" width="0" style="522" hidden="1" customWidth="1"/>
    <col min="6159" max="6159" width="3.7109375" style="522" customWidth="1"/>
    <col min="6160" max="6160" width="11.140625" style="522" bestFit="1" customWidth="1"/>
    <col min="6161" max="6162" width="10.5703125" style="522"/>
    <col min="6163" max="6163" width="11.140625" style="522" customWidth="1"/>
    <col min="6164" max="6393" width="10.5703125" style="522"/>
    <col min="6394" max="6401" width="0" style="522" hidden="1" customWidth="1"/>
    <col min="6402" max="6402" width="3.7109375" style="522" customWidth="1"/>
    <col min="6403" max="6403" width="3.85546875" style="522" customWidth="1"/>
    <col min="6404" max="6404" width="3.7109375" style="522" customWidth="1"/>
    <col min="6405" max="6405" width="12.7109375" style="522" customWidth="1"/>
    <col min="6406" max="6406" width="52.7109375" style="522" customWidth="1"/>
    <col min="6407" max="6410" width="0" style="522" hidden="1" customWidth="1"/>
    <col min="6411" max="6411" width="12.28515625" style="522" customWidth="1"/>
    <col min="6412" max="6412" width="6.42578125" style="522" customWidth="1"/>
    <col min="6413" max="6413" width="12.28515625" style="522" customWidth="1"/>
    <col min="6414" max="6414" width="0" style="522" hidden="1" customWidth="1"/>
    <col min="6415" max="6415" width="3.7109375" style="522" customWidth="1"/>
    <col min="6416" max="6416" width="11.140625" style="522" bestFit="1" customWidth="1"/>
    <col min="6417" max="6418" width="10.5703125" style="522"/>
    <col min="6419" max="6419" width="11.140625" style="522" customWidth="1"/>
    <col min="6420" max="6649" width="10.5703125" style="522"/>
    <col min="6650" max="6657" width="0" style="522" hidden="1" customWidth="1"/>
    <col min="6658" max="6658" width="3.7109375" style="522" customWidth="1"/>
    <col min="6659" max="6659" width="3.85546875" style="522" customWidth="1"/>
    <col min="6660" max="6660" width="3.7109375" style="522" customWidth="1"/>
    <col min="6661" max="6661" width="12.7109375" style="522" customWidth="1"/>
    <col min="6662" max="6662" width="52.7109375" style="522" customWidth="1"/>
    <col min="6663" max="6666" width="0" style="522" hidden="1" customWidth="1"/>
    <col min="6667" max="6667" width="12.28515625" style="522" customWidth="1"/>
    <col min="6668" max="6668" width="6.42578125" style="522" customWidth="1"/>
    <col min="6669" max="6669" width="12.28515625" style="522" customWidth="1"/>
    <col min="6670" max="6670" width="0" style="522" hidden="1" customWidth="1"/>
    <col min="6671" max="6671" width="3.7109375" style="522" customWidth="1"/>
    <col min="6672" max="6672" width="11.140625" style="522" bestFit="1" customWidth="1"/>
    <col min="6673" max="6674" width="10.5703125" style="522"/>
    <col min="6675" max="6675" width="11.140625" style="522" customWidth="1"/>
    <col min="6676" max="6905" width="10.5703125" style="522"/>
    <col min="6906" max="6913" width="0" style="522" hidden="1" customWidth="1"/>
    <col min="6914" max="6914" width="3.7109375" style="522" customWidth="1"/>
    <col min="6915" max="6915" width="3.85546875" style="522" customWidth="1"/>
    <col min="6916" max="6916" width="3.7109375" style="522" customWidth="1"/>
    <col min="6917" max="6917" width="12.7109375" style="522" customWidth="1"/>
    <col min="6918" max="6918" width="52.7109375" style="522" customWidth="1"/>
    <col min="6919" max="6922" width="0" style="522" hidden="1" customWidth="1"/>
    <col min="6923" max="6923" width="12.28515625" style="522" customWidth="1"/>
    <col min="6924" max="6924" width="6.42578125" style="522" customWidth="1"/>
    <col min="6925" max="6925" width="12.28515625" style="522" customWidth="1"/>
    <col min="6926" max="6926" width="0" style="522" hidden="1" customWidth="1"/>
    <col min="6927" max="6927" width="3.7109375" style="522" customWidth="1"/>
    <col min="6928" max="6928" width="11.140625" style="522" bestFit="1" customWidth="1"/>
    <col min="6929" max="6930" width="10.5703125" style="522"/>
    <col min="6931" max="6931" width="11.140625" style="522" customWidth="1"/>
    <col min="6932" max="7161" width="10.5703125" style="522"/>
    <col min="7162" max="7169" width="0" style="522" hidden="1" customWidth="1"/>
    <col min="7170" max="7170" width="3.7109375" style="522" customWidth="1"/>
    <col min="7171" max="7171" width="3.85546875" style="522" customWidth="1"/>
    <col min="7172" max="7172" width="3.7109375" style="522" customWidth="1"/>
    <col min="7173" max="7173" width="12.7109375" style="522" customWidth="1"/>
    <col min="7174" max="7174" width="52.7109375" style="522" customWidth="1"/>
    <col min="7175" max="7178" width="0" style="522" hidden="1" customWidth="1"/>
    <col min="7179" max="7179" width="12.28515625" style="522" customWidth="1"/>
    <col min="7180" max="7180" width="6.42578125" style="522" customWidth="1"/>
    <col min="7181" max="7181" width="12.28515625" style="522" customWidth="1"/>
    <col min="7182" max="7182" width="0" style="522" hidden="1" customWidth="1"/>
    <col min="7183" max="7183" width="3.7109375" style="522" customWidth="1"/>
    <col min="7184" max="7184" width="11.140625" style="522" bestFit="1" customWidth="1"/>
    <col min="7185" max="7186" width="10.5703125" style="522"/>
    <col min="7187" max="7187" width="11.140625" style="522" customWidth="1"/>
    <col min="7188" max="7417" width="10.5703125" style="522"/>
    <col min="7418" max="7425" width="0" style="522" hidden="1" customWidth="1"/>
    <col min="7426" max="7426" width="3.7109375" style="522" customWidth="1"/>
    <col min="7427" max="7427" width="3.85546875" style="522" customWidth="1"/>
    <col min="7428" max="7428" width="3.7109375" style="522" customWidth="1"/>
    <col min="7429" max="7429" width="12.7109375" style="522" customWidth="1"/>
    <col min="7430" max="7430" width="52.7109375" style="522" customWidth="1"/>
    <col min="7431" max="7434" width="0" style="522" hidden="1" customWidth="1"/>
    <col min="7435" max="7435" width="12.28515625" style="522" customWidth="1"/>
    <col min="7436" max="7436" width="6.42578125" style="522" customWidth="1"/>
    <col min="7437" max="7437" width="12.28515625" style="522" customWidth="1"/>
    <col min="7438" max="7438" width="0" style="522" hidden="1" customWidth="1"/>
    <col min="7439" max="7439" width="3.7109375" style="522" customWidth="1"/>
    <col min="7440" max="7440" width="11.140625" style="522" bestFit="1" customWidth="1"/>
    <col min="7441" max="7442" width="10.5703125" style="522"/>
    <col min="7443" max="7443" width="11.140625" style="522" customWidth="1"/>
    <col min="7444" max="7673" width="10.5703125" style="522"/>
    <col min="7674" max="7681" width="0" style="522" hidden="1" customWidth="1"/>
    <col min="7682" max="7682" width="3.7109375" style="522" customWidth="1"/>
    <col min="7683" max="7683" width="3.85546875" style="522" customWidth="1"/>
    <col min="7684" max="7684" width="3.7109375" style="522" customWidth="1"/>
    <col min="7685" max="7685" width="12.7109375" style="522" customWidth="1"/>
    <col min="7686" max="7686" width="52.7109375" style="522" customWidth="1"/>
    <col min="7687" max="7690" width="0" style="522" hidden="1" customWidth="1"/>
    <col min="7691" max="7691" width="12.28515625" style="522" customWidth="1"/>
    <col min="7692" max="7692" width="6.42578125" style="522" customWidth="1"/>
    <col min="7693" max="7693" width="12.28515625" style="522" customWidth="1"/>
    <col min="7694" max="7694" width="0" style="522" hidden="1" customWidth="1"/>
    <col min="7695" max="7695" width="3.7109375" style="522" customWidth="1"/>
    <col min="7696" max="7696" width="11.140625" style="522" bestFit="1" customWidth="1"/>
    <col min="7697" max="7698" width="10.5703125" style="522"/>
    <col min="7699" max="7699" width="11.140625" style="522" customWidth="1"/>
    <col min="7700" max="7929" width="10.5703125" style="522"/>
    <col min="7930" max="7937" width="0" style="522" hidden="1" customWidth="1"/>
    <col min="7938" max="7938" width="3.7109375" style="522" customWidth="1"/>
    <col min="7939" max="7939" width="3.85546875" style="522" customWidth="1"/>
    <col min="7940" max="7940" width="3.7109375" style="522" customWidth="1"/>
    <col min="7941" max="7941" width="12.7109375" style="522" customWidth="1"/>
    <col min="7942" max="7942" width="52.7109375" style="522" customWidth="1"/>
    <col min="7943" max="7946" width="0" style="522" hidden="1" customWidth="1"/>
    <col min="7947" max="7947" width="12.28515625" style="522" customWidth="1"/>
    <col min="7948" max="7948" width="6.42578125" style="522" customWidth="1"/>
    <col min="7949" max="7949" width="12.28515625" style="522" customWidth="1"/>
    <col min="7950" max="7950" width="0" style="522" hidden="1" customWidth="1"/>
    <col min="7951" max="7951" width="3.7109375" style="522" customWidth="1"/>
    <col min="7952" max="7952" width="11.140625" style="522" bestFit="1" customWidth="1"/>
    <col min="7953" max="7954" width="10.5703125" style="522"/>
    <col min="7955" max="7955" width="11.140625" style="522" customWidth="1"/>
    <col min="7956" max="8185" width="10.5703125" style="522"/>
    <col min="8186" max="8193" width="0" style="522" hidden="1" customWidth="1"/>
    <col min="8194" max="8194" width="3.7109375" style="522" customWidth="1"/>
    <col min="8195" max="8195" width="3.85546875" style="522" customWidth="1"/>
    <col min="8196" max="8196" width="3.7109375" style="522" customWidth="1"/>
    <col min="8197" max="8197" width="12.7109375" style="522" customWidth="1"/>
    <col min="8198" max="8198" width="52.7109375" style="522" customWidth="1"/>
    <col min="8199" max="8202" width="0" style="522" hidden="1" customWidth="1"/>
    <col min="8203" max="8203" width="12.28515625" style="522" customWidth="1"/>
    <col min="8204" max="8204" width="6.42578125" style="522" customWidth="1"/>
    <col min="8205" max="8205" width="12.28515625" style="522" customWidth="1"/>
    <col min="8206" max="8206" width="0" style="522" hidden="1" customWidth="1"/>
    <col min="8207" max="8207" width="3.7109375" style="522" customWidth="1"/>
    <col min="8208" max="8208" width="11.140625" style="522" bestFit="1" customWidth="1"/>
    <col min="8209" max="8210" width="10.5703125" style="522"/>
    <col min="8211" max="8211" width="11.140625" style="522" customWidth="1"/>
    <col min="8212" max="8441" width="10.5703125" style="522"/>
    <col min="8442" max="8449" width="0" style="522" hidden="1" customWidth="1"/>
    <col min="8450" max="8450" width="3.7109375" style="522" customWidth="1"/>
    <col min="8451" max="8451" width="3.85546875" style="522" customWidth="1"/>
    <col min="8452" max="8452" width="3.7109375" style="522" customWidth="1"/>
    <col min="8453" max="8453" width="12.7109375" style="522" customWidth="1"/>
    <col min="8454" max="8454" width="52.7109375" style="522" customWidth="1"/>
    <col min="8455" max="8458" width="0" style="522" hidden="1" customWidth="1"/>
    <col min="8459" max="8459" width="12.28515625" style="522" customWidth="1"/>
    <col min="8460" max="8460" width="6.42578125" style="522" customWidth="1"/>
    <col min="8461" max="8461" width="12.28515625" style="522" customWidth="1"/>
    <col min="8462" max="8462" width="0" style="522" hidden="1" customWidth="1"/>
    <col min="8463" max="8463" width="3.7109375" style="522" customWidth="1"/>
    <col min="8464" max="8464" width="11.140625" style="522" bestFit="1" customWidth="1"/>
    <col min="8465" max="8466" width="10.5703125" style="522"/>
    <col min="8467" max="8467" width="11.140625" style="522" customWidth="1"/>
    <col min="8468" max="8697" width="10.5703125" style="522"/>
    <col min="8698" max="8705" width="0" style="522" hidden="1" customWidth="1"/>
    <col min="8706" max="8706" width="3.7109375" style="522" customWidth="1"/>
    <col min="8707" max="8707" width="3.85546875" style="522" customWidth="1"/>
    <col min="8708" max="8708" width="3.7109375" style="522" customWidth="1"/>
    <col min="8709" max="8709" width="12.7109375" style="522" customWidth="1"/>
    <col min="8710" max="8710" width="52.7109375" style="522" customWidth="1"/>
    <col min="8711" max="8714" width="0" style="522" hidden="1" customWidth="1"/>
    <col min="8715" max="8715" width="12.28515625" style="522" customWidth="1"/>
    <col min="8716" max="8716" width="6.42578125" style="522" customWidth="1"/>
    <col min="8717" max="8717" width="12.28515625" style="522" customWidth="1"/>
    <col min="8718" max="8718" width="0" style="522" hidden="1" customWidth="1"/>
    <col min="8719" max="8719" width="3.7109375" style="522" customWidth="1"/>
    <col min="8720" max="8720" width="11.140625" style="522" bestFit="1" customWidth="1"/>
    <col min="8721" max="8722" width="10.5703125" style="522"/>
    <col min="8723" max="8723" width="11.140625" style="522" customWidth="1"/>
    <col min="8724" max="8953" width="10.5703125" style="522"/>
    <col min="8954" max="8961" width="0" style="522" hidden="1" customWidth="1"/>
    <col min="8962" max="8962" width="3.7109375" style="522" customWidth="1"/>
    <col min="8963" max="8963" width="3.85546875" style="522" customWidth="1"/>
    <col min="8964" max="8964" width="3.7109375" style="522" customWidth="1"/>
    <col min="8965" max="8965" width="12.7109375" style="522" customWidth="1"/>
    <col min="8966" max="8966" width="52.7109375" style="522" customWidth="1"/>
    <col min="8967" max="8970" width="0" style="522" hidden="1" customWidth="1"/>
    <col min="8971" max="8971" width="12.28515625" style="522" customWidth="1"/>
    <col min="8972" max="8972" width="6.42578125" style="522" customWidth="1"/>
    <col min="8973" max="8973" width="12.28515625" style="522" customWidth="1"/>
    <col min="8974" max="8974" width="0" style="522" hidden="1" customWidth="1"/>
    <col min="8975" max="8975" width="3.7109375" style="522" customWidth="1"/>
    <col min="8976" max="8976" width="11.140625" style="522" bestFit="1" customWidth="1"/>
    <col min="8977" max="8978" width="10.5703125" style="522"/>
    <col min="8979" max="8979" width="11.140625" style="522" customWidth="1"/>
    <col min="8980" max="9209" width="10.5703125" style="522"/>
    <col min="9210" max="9217" width="0" style="522" hidden="1" customWidth="1"/>
    <col min="9218" max="9218" width="3.7109375" style="522" customWidth="1"/>
    <col min="9219" max="9219" width="3.85546875" style="522" customWidth="1"/>
    <col min="9220" max="9220" width="3.7109375" style="522" customWidth="1"/>
    <col min="9221" max="9221" width="12.7109375" style="522" customWidth="1"/>
    <col min="9222" max="9222" width="52.7109375" style="522" customWidth="1"/>
    <col min="9223" max="9226" width="0" style="522" hidden="1" customWidth="1"/>
    <col min="9227" max="9227" width="12.28515625" style="522" customWidth="1"/>
    <col min="9228" max="9228" width="6.42578125" style="522" customWidth="1"/>
    <col min="9229" max="9229" width="12.28515625" style="522" customWidth="1"/>
    <col min="9230" max="9230" width="0" style="522" hidden="1" customWidth="1"/>
    <col min="9231" max="9231" width="3.7109375" style="522" customWidth="1"/>
    <col min="9232" max="9232" width="11.140625" style="522" bestFit="1" customWidth="1"/>
    <col min="9233" max="9234" width="10.5703125" style="522"/>
    <col min="9235" max="9235" width="11.140625" style="522" customWidth="1"/>
    <col min="9236" max="9465" width="10.5703125" style="522"/>
    <col min="9466" max="9473" width="0" style="522" hidden="1" customWidth="1"/>
    <col min="9474" max="9474" width="3.7109375" style="522" customWidth="1"/>
    <col min="9475" max="9475" width="3.85546875" style="522" customWidth="1"/>
    <col min="9476" max="9476" width="3.7109375" style="522" customWidth="1"/>
    <col min="9477" max="9477" width="12.7109375" style="522" customWidth="1"/>
    <col min="9478" max="9478" width="52.7109375" style="522" customWidth="1"/>
    <col min="9479" max="9482" width="0" style="522" hidden="1" customWidth="1"/>
    <col min="9483" max="9483" width="12.28515625" style="522" customWidth="1"/>
    <col min="9484" max="9484" width="6.42578125" style="522" customWidth="1"/>
    <col min="9485" max="9485" width="12.28515625" style="522" customWidth="1"/>
    <col min="9486" max="9486" width="0" style="522" hidden="1" customWidth="1"/>
    <col min="9487" max="9487" width="3.7109375" style="522" customWidth="1"/>
    <col min="9488" max="9488" width="11.140625" style="522" bestFit="1" customWidth="1"/>
    <col min="9489" max="9490" width="10.5703125" style="522"/>
    <col min="9491" max="9491" width="11.140625" style="522" customWidth="1"/>
    <col min="9492" max="9721" width="10.5703125" style="522"/>
    <col min="9722" max="9729" width="0" style="522" hidden="1" customWidth="1"/>
    <col min="9730" max="9730" width="3.7109375" style="522" customWidth="1"/>
    <col min="9731" max="9731" width="3.85546875" style="522" customWidth="1"/>
    <col min="9732" max="9732" width="3.7109375" style="522" customWidth="1"/>
    <col min="9733" max="9733" width="12.7109375" style="522" customWidth="1"/>
    <col min="9734" max="9734" width="52.7109375" style="522" customWidth="1"/>
    <col min="9735" max="9738" width="0" style="522" hidden="1" customWidth="1"/>
    <col min="9739" max="9739" width="12.28515625" style="522" customWidth="1"/>
    <col min="9740" max="9740" width="6.42578125" style="522" customWidth="1"/>
    <col min="9741" max="9741" width="12.28515625" style="522" customWidth="1"/>
    <col min="9742" max="9742" width="0" style="522" hidden="1" customWidth="1"/>
    <col min="9743" max="9743" width="3.7109375" style="522" customWidth="1"/>
    <col min="9744" max="9744" width="11.140625" style="522" bestFit="1" customWidth="1"/>
    <col min="9745" max="9746" width="10.5703125" style="522"/>
    <col min="9747" max="9747" width="11.140625" style="522" customWidth="1"/>
    <col min="9748" max="9977" width="10.5703125" style="522"/>
    <col min="9978" max="9985" width="0" style="522" hidden="1" customWidth="1"/>
    <col min="9986" max="9986" width="3.7109375" style="522" customWidth="1"/>
    <col min="9987" max="9987" width="3.85546875" style="522" customWidth="1"/>
    <col min="9988" max="9988" width="3.7109375" style="522" customWidth="1"/>
    <col min="9989" max="9989" width="12.7109375" style="522" customWidth="1"/>
    <col min="9990" max="9990" width="52.7109375" style="522" customWidth="1"/>
    <col min="9991" max="9994" width="0" style="522" hidden="1" customWidth="1"/>
    <col min="9995" max="9995" width="12.28515625" style="522" customWidth="1"/>
    <col min="9996" max="9996" width="6.42578125" style="522" customWidth="1"/>
    <col min="9997" max="9997" width="12.28515625" style="522" customWidth="1"/>
    <col min="9998" max="9998" width="0" style="522" hidden="1" customWidth="1"/>
    <col min="9999" max="9999" width="3.7109375" style="522" customWidth="1"/>
    <col min="10000" max="10000" width="11.140625" style="522" bestFit="1" customWidth="1"/>
    <col min="10001" max="10002" width="10.5703125" style="522"/>
    <col min="10003" max="10003" width="11.140625" style="522" customWidth="1"/>
    <col min="10004" max="10233" width="10.5703125" style="522"/>
    <col min="10234" max="10241" width="0" style="522" hidden="1" customWidth="1"/>
    <col min="10242" max="10242" width="3.7109375" style="522" customWidth="1"/>
    <col min="10243" max="10243" width="3.85546875" style="522" customWidth="1"/>
    <col min="10244" max="10244" width="3.7109375" style="522" customWidth="1"/>
    <col min="10245" max="10245" width="12.7109375" style="522" customWidth="1"/>
    <col min="10246" max="10246" width="52.7109375" style="522" customWidth="1"/>
    <col min="10247" max="10250" width="0" style="522" hidden="1" customWidth="1"/>
    <col min="10251" max="10251" width="12.28515625" style="522" customWidth="1"/>
    <col min="10252" max="10252" width="6.42578125" style="522" customWidth="1"/>
    <col min="10253" max="10253" width="12.28515625" style="522" customWidth="1"/>
    <col min="10254" max="10254" width="0" style="522" hidden="1" customWidth="1"/>
    <col min="10255" max="10255" width="3.7109375" style="522" customWidth="1"/>
    <col min="10256" max="10256" width="11.140625" style="522" bestFit="1" customWidth="1"/>
    <col min="10257" max="10258" width="10.5703125" style="522"/>
    <col min="10259" max="10259" width="11.140625" style="522" customWidth="1"/>
    <col min="10260" max="10489" width="10.5703125" style="522"/>
    <col min="10490" max="10497" width="0" style="522" hidden="1" customWidth="1"/>
    <col min="10498" max="10498" width="3.7109375" style="522" customWidth="1"/>
    <col min="10499" max="10499" width="3.85546875" style="522" customWidth="1"/>
    <col min="10500" max="10500" width="3.7109375" style="522" customWidth="1"/>
    <col min="10501" max="10501" width="12.7109375" style="522" customWidth="1"/>
    <col min="10502" max="10502" width="52.7109375" style="522" customWidth="1"/>
    <col min="10503" max="10506" width="0" style="522" hidden="1" customWidth="1"/>
    <col min="10507" max="10507" width="12.28515625" style="522" customWidth="1"/>
    <col min="10508" max="10508" width="6.42578125" style="522" customWidth="1"/>
    <col min="10509" max="10509" width="12.28515625" style="522" customWidth="1"/>
    <col min="10510" max="10510" width="0" style="522" hidden="1" customWidth="1"/>
    <col min="10511" max="10511" width="3.7109375" style="522" customWidth="1"/>
    <col min="10512" max="10512" width="11.140625" style="522" bestFit="1" customWidth="1"/>
    <col min="10513" max="10514" width="10.5703125" style="522"/>
    <col min="10515" max="10515" width="11.140625" style="522" customWidth="1"/>
    <col min="10516" max="10745" width="10.5703125" style="522"/>
    <col min="10746" max="10753" width="0" style="522" hidden="1" customWidth="1"/>
    <col min="10754" max="10754" width="3.7109375" style="522" customWidth="1"/>
    <col min="10755" max="10755" width="3.85546875" style="522" customWidth="1"/>
    <col min="10756" max="10756" width="3.7109375" style="522" customWidth="1"/>
    <col min="10757" max="10757" width="12.7109375" style="522" customWidth="1"/>
    <col min="10758" max="10758" width="52.7109375" style="522" customWidth="1"/>
    <col min="10759" max="10762" width="0" style="522" hidden="1" customWidth="1"/>
    <col min="10763" max="10763" width="12.28515625" style="522" customWidth="1"/>
    <col min="10764" max="10764" width="6.42578125" style="522" customWidth="1"/>
    <col min="10765" max="10765" width="12.28515625" style="522" customWidth="1"/>
    <col min="10766" max="10766" width="0" style="522" hidden="1" customWidth="1"/>
    <col min="10767" max="10767" width="3.7109375" style="522" customWidth="1"/>
    <col min="10768" max="10768" width="11.140625" style="522" bestFit="1" customWidth="1"/>
    <col min="10769" max="10770" width="10.5703125" style="522"/>
    <col min="10771" max="10771" width="11.140625" style="522" customWidth="1"/>
    <col min="10772" max="11001" width="10.5703125" style="522"/>
    <col min="11002" max="11009" width="0" style="522" hidden="1" customWidth="1"/>
    <col min="11010" max="11010" width="3.7109375" style="522" customWidth="1"/>
    <col min="11011" max="11011" width="3.85546875" style="522" customWidth="1"/>
    <col min="11012" max="11012" width="3.7109375" style="522" customWidth="1"/>
    <col min="11013" max="11013" width="12.7109375" style="522" customWidth="1"/>
    <col min="11014" max="11014" width="52.7109375" style="522" customWidth="1"/>
    <col min="11015" max="11018" width="0" style="522" hidden="1" customWidth="1"/>
    <col min="11019" max="11019" width="12.28515625" style="522" customWidth="1"/>
    <col min="11020" max="11020" width="6.42578125" style="522" customWidth="1"/>
    <col min="11021" max="11021" width="12.28515625" style="522" customWidth="1"/>
    <col min="11022" max="11022" width="0" style="522" hidden="1" customWidth="1"/>
    <col min="11023" max="11023" width="3.7109375" style="522" customWidth="1"/>
    <col min="11024" max="11024" width="11.140625" style="522" bestFit="1" customWidth="1"/>
    <col min="11025" max="11026" width="10.5703125" style="522"/>
    <col min="11027" max="11027" width="11.140625" style="522" customWidth="1"/>
    <col min="11028" max="11257" width="10.5703125" style="522"/>
    <col min="11258" max="11265" width="0" style="522" hidden="1" customWidth="1"/>
    <col min="11266" max="11266" width="3.7109375" style="522" customWidth="1"/>
    <col min="11267" max="11267" width="3.85546875" style="522" customWidth="1"/>
    <col min="11268" max="11268" width="3.7109375" style="522" customWidth="1"/>
    <col min="11269" max="11269" width="12.7109375" style="522" customWidth="1"/>
    <col min="11270" max="11270" width="52.7109375" style="522" customWidth="1"/>
    <col min="11271" max="11274" width="0" style="522" hidden="1" customWidth="1"/>
    <col min="11275" max="11275" width="12.28515625" style="522" customWidth="1"/>
    <col min="11276" max="11276" width="6.42578125" style="522" customWidth="1"/>
    <col min="11277" max="11277" width="12.28515625" style="522" customWidth="1"/>
    <col min="11278" max="11278" width="0" style="522" hidden="1" customWidth="1"/>
    <col min="11279" max="11279" width="3.7109375" style="522" customWidth="1"/>
    <col min="11280" max="11280" width="11.140625" style="522" bestFit="1" customWidth="1"/>
    <col min="11281" max="11282" width="10.5703125" style="522"/>
    <col min="11283" max="11283" width="11.140625" style="522" customWidth="1"/>
    <col min="11284" max="11513" width="10.5703125" style="522"/>
    <col min="11514" max="11521" width="0" style="522" hidden="1" customWidth="1"/>
    <col min="11522" max="11522" width="3.7109375" style="522" customWidth="1"/>
    <col min="11523" max="11523" width="3.85546875" style="522" customWidth="1"/>
    <col min="11524" max="11524" width="3.7109375" style="522" customWidth="1"/>
    <col min="11525" max="11525" width="12.7109375" style="522" customWidth="1"/>
    <col min="11526" max="11526" width="52.7109375" style="522" customWidth="1"/>
    <col min="11527" max="11530" width="0" style="522" hidden="1" customWidth="1"/>
    <col min="11531" max="11531" width="12.28515625" style="522" customWidth="1"/>
    <col min="11532" max="11532" width="6.42578125" style="522" customWidth="1"/>
    <col min="11533" max="11533" width="12.28515625" style="522" customWidth="1"/>
    <col min="11534" max="11534" width="0" style="522" hidden="1" customWidth="1"/>
    <col min="11535" max="11535" width="3.7109375" style="522" customWidth="1"/>
    <col min="11536" max="11536" width="11.140625" style="522" bestFit="1" customWidth="1"/>
    <col min="11537" max="11538" width="10.5703125" style="522"/>
    <col min="11539" max="11539" width="11.140625" style="522" customWidth="1"/>
    <col min="11540" max="11769" width="10.5703125" style="522"/>
    <col min="11770" max="11777" width="0" style="522" hidden="1" customWidth="1"/>
    <col min="11778" max="11778" width="3.7109375" style="522" customWidth="1"/>
    <col min="11779" max="11779" width="3.85546875" style="522" customWidth="1"/>
    <col min="11780" max="11780" width="3.7109375" style="522" customWidth="1"/>
    <col min="11781" max="11781" width="12.7109375" style="522" customWidth="1"/>
    <col min="11782" max="11782" width="52.7109375" style="522" customWidth="1"/>
    <col min="11783" max="11786" width="0" style="522" hidden="1" customWidth="1"/>
    <col min="11787" max="11787" width="12.28515625" style="522" customWidth="1"/>
    <col min="11788" max="11788" width="6.42578125" style="522" customWidth="1"/>
    <col min="11789" max="11789" width="12.28515625" style="522" customWidth="1"/>
    <col min="11790" max="11790" width="0" style="522" hidden="1" customWidth="1"/>
    <col min="11791" max="11791" width="3.7109375" style="522" customWidth="1"/>
    <col min="11792" max="11792" width="11.140625" style="522" bestFit="1" customWidth="1"/>
    <col min="11793" max="11794" width="10.5703125" style="522"/>
    <col min="11795" max="11795" width="11.140625" style="522" customWidth="1"/>
    <col min="11796" max="12025" width="10.5703125" style="522"/>
    <col min="12026" max="12033" width="0" style="522" hidden="1" customWidth="1"/>
    <col min="12034" max="12034" width="3.7109375" style="522" customWidth="1"/>
    <col min="12035" max="12035" width="3.85546875" style="522" customWidth="1"/>
    <col min="12036" max="12036" width="3.7109375" style="522" customWidth="1"/>
    <col min="12037" max="12037" width="12.7109375" style="522" customWidth="1"/>
    <col min="12038" max="12038" width="52.7109375" style="522" customWidth="1"/>
    <col min="12039" max="12042" width="0" style="522" hidden="1" customWidth="1"/>
    <col min="12043" max="12043" width="12.28515625" style="522" customWidth="1"/>
    <col min="12044" max="12044" width="6.42578125" style="522" customWidth="1"/>
    <col min="12045" max="12045" width="12.28515625" style="522" customWidth="1"/>
    <col min="12046" max="12046" width="0" style="522" hidden="1" customWidth="1"/>
    <col min="12047" max="12047" width="3.7109375" style="522" customWidth="1"/>
    <col min="12048" max="12048" width="11.140625" style="522" bestFit="1" customWidth="1"/>
    <col min="12049" max="12050" width="10.5703125" style="522"/>
    <col min="12051" max="12051" width="11.140625" style="522" customWidth="1"/>
    <col min="12052" max="12281" width="10.5703125" style="522"/>
    <col min="12282" max="12289" width="0" style="522" hidden="1" customWidth="1"/>
    <col min="12290" max="12290" width="3.7109375" style="522" customWidth="1"/>
    <col min="12291" max="12291" width="3.85546875" style="522" customWidth="1"/>
    <col min="12292" max="12292" width="3.7109375" style="522" customWidth="1"/>
    <col min="12293" max="12293" width="12.7109375" style="522" customWidth="1"/>
    <col min="12294" max="12294" width="52.7109375" style="522" customWidth="1"/>
    <col min="12295" max="12298" width="0" style="522" hidden="1" customWidth="1"/>
    <col min="12299" max="12299" width="12.28515625" style="522" customWidth="1"/>
    <col min="12300" max="12300" width="6.42578125" style="522" customWidth="1"/>
    <col min="12301" max="12301" width="12.28515625" style="522" customWidth="1"/>
    <col min="12302" max="12302" width="0" style="522" hidden="1" customWidth="1"/>
    <col min="12303" max="12303" width="3.7109375" style="522" customWidth="1"/>
    <col min="12304" max="12304" width="11.140625" style="522" bestFit="1" customWidth="1"/>
    <col min="12305" max="12306" width="10.5703125" style="522"/>
    <col min="12307" max="12307" width="11.140625" style="522" customWidth="1"/>
    <col min="12308" max="12537" width="10.5703125" style="522"/>
    <col min="12538" max="12545" width="0" style="522" hidden="1" customWidth="1"/>
    <col min="12546" max="12546" width="3.7109375" style="522" customWidth="1"/>
    <col min="12547" max="12547" width="3.85546875" style="522" customWidth="1"/>
    <col min="12548" max="12548" width="3.7109375" style="522" customWidth="1"/>
    <col min="12549" max="12549" width="12.7109375" style="522" customWidth="1"/>
    <col min="12550" max="12550" width="52.7109375" style="522" customWidth="1"/>
    <col min="12551" max="12554" width="0" style="522" hidden="1" customWidth="1"/>
    <col min="12555" max="12555" width="12.28515625" style="522" customWidth="1"/>
    <col min="12556" max="12556" width="6.42578125" style="522" customWidth="1"/>
    <col min="12557" max="12557" width="12.28515625" style="522" customWidth="1"/>
    <col min="12558" max="12558" width="0" style="522" hidden="1" customWidth="1"/>
    <col min="12559" max="12559" width="3.7109375" style="522" customWidth="1"/>
    <col min="12560" max="12560" width="11.140625" style="522" bestFit="1" customWidth="1"/>
    <col min="12561" max="12562" width="10.5703125" style="522"/>
    <col min="12563" max="12563" width="11.140625" style="522" customWidth="1"/>
    <col min="12564" max="12793" width="10.5703125" style="522"/>
    <col min="12794" max="12801" width="0" style="522" hidden="1" customWidth="1"/>
    <col min="12802" max="12802" width="3.7109375" style="522" customWidth="1"/>
    <col min="12803" max="12803" width="3.85546875" style="522" customWidth="1"/>
    <col min="12804" max="12804" width="3.7109375" style="522" customWidth="1"/>
    <col min="12805" max="12805" width="12.7109375" style="522" customWidth="1"/>
    <col min="12806" max="12806" width="52.7109375" style="522" customWidth="1"/>
    <col min="12807" max="12810" width="0" style="522" hidden="1" customWidth="1"/>
    <col min="12811" max="12811" width="12.28515625" style="522" customWidth="1"/>
    <col min="12812" max="12812" width="6.42578125" style="522" customWidth="1"/>
    <col min="12813" max="12813" width="12.28515625" style="522" customWidth="1"/>
    <col min="12814" max="12814" width="0" style="522" hidden="1" customWidth="1"/>
    <col min="12815" max="12815" width="3.7109375" style="522" customWidth="1"/>
    <col min="12816" max="12816" width="11.140625" style="522" bestFit="1" customWidth="1"/>
    <col min="12817" max="12818" width="10.5703125" style="522"/>
    <col min="12819" max="12819" width="11.140625" style="522" customWidth="1"/>
    <col min="12820" max="13049" width="10.5703125" style="522"/>
    <col min="13050" max="13057" width="0" style="522" hidden="1" customWidth="1"/>
    <col min="13058" max="13058" width="3.7109375" style="522" customWidth="1"/>
    <col min="13059" max="13059" width="3.85546875" style="522" customWidth="1"/>
    <col min="13060" max="13060" width="3.7109375" style="522" customWidth="1"/>
    <col min="13061" max="13061" width="12.7109375" style="522" customWidth="1"/>
    <col min="13062" max="13062" width="52.7109375" style="522" customWidth="1"/>
    <col min="13063" max="13066" width="0" style="522" hidden="1" customWidth="1"/>
    <col min="13067" max="13067" width="12.28515625" style="522" customWidth="1"/>
    <col min="13068" max="13068" width="6.42578125" style="522" customWidth="1"/>
    <col min="13069" max="13069" width="12.28515625" style="522" customWidth="1"/>
    <col min="13070" max="13070" width="0" style="522" hidden="1" customWidth="1"/>
    <col min="13071" max="13071" width="3.7109375" style="522" customWidth="1"/>
    <col min="13072" max="13072" width="11.140625" style="522" bestFit="1" customWidth="1"/>
    <col min="13073" max="13074" width="10.5703125" style="522"/>
    <col min="13075" max="13075" width="11.140625" style="522" customWidth="1"/>
    <col min="13076" max="13305" width="10.5703125" style="522"/>
    <col min="13306" max="13313" width="0" style="522" hidden="1" customWidth="1"/>
    <col min="13314" max="13314" width="3.7109375" style="522" customWidth="1"/>
    <col min="13315" max="13315" width="3.85546875" style="522" customWidth="1"/>
    <col min="13316" max="13316" width="3.7109375" style="522" customWidth="1"/>
    <col min="13317" max="13317" width="12.7109375" style="522" customWidth="1"/>
    <col min="13318" max="13318" width="52.7109375" style="522" customWidth="1"/>
    <col min="13319" max="13322" width="0" style="522" hidden="1" customWidth="1"/>
    <col min="13323" max="13323" width="12.28515625" style="522" customWidth="1"/>
    <col min="13324" max="13324" width="6.42578125" style="522" customWidth="1"/>
    <col min="13325" max="13325" width="12.28515625" style="522" customWidth="1"/>
    <col min="13326" max="13326" width="0" style="522" hidden="1" customWidth="1"/>
    <col min="13327" max="13327" width="3.7109375" style="522" customWidth="1"/>
    <col min="13328" max="13328" width="11.140625" style="522" bestFit="1" customWidth="1"/>
    <col min="13329" max="13330" width="10.5703125" style="522"/>
    <col min="13331" max="13331" width="11.140625" style="522" customWidth="1"/>
    <col min="13332" max="13561" width="10.5703125" style="522"/>
    <col min="13562" max="13569" width="0" style="522" hidden="1" customWidth="1"/>
    <col min="13570" max="13570" width="3.7109375" style="522" customWidth="1"/>
    <col min="13571" max="13571" width="3.85546875" style="522" customWidth="1"/>
    <col min="13572" max="13572" width="3.7109375" style="522" customWidth="1"/>
    <col min="13573" max="13573" width="12.7109375" style="522" customWidth="1"/>
    <col min="13574" max="13574" width="52.7109375" style="522" customWidth="1"/>
    <col min="13575" max="13578" width="0" style="522" hidden="1" customWidth="1"/>
    <col min="13579" max="13579" width="12.28515625" style="522" customWidth="1"/>
    <col min="13580" max="13580" width="6.42578125" style="522" customWidth="1"/>
    <col min="13581" max="13581" width="12.28515625" style="522" customWidth="1"/>
    <col min="13582" max="13582" width="0" style="522" hidden="1" customWidth="1"/>
    <col min="13583" max="13583" width="3.7109375" style="522" customWidth="1"/>
    <col min="13584" max="13584" width="11.140625" style="522" bestFit="1" customWidth="1"/>
    <col min="13585" max="13586" width="10.5703125" style="522"/>
    <col min="13587" max="13587" width="11.140625" style="522" customWidth="1"/>
    <col min="13588" max="13817" width="10.5703125" style="522"/>
    <col min="13818" max="13825" width="0" style="522" hidden="1" customWidth="1"/>
    <col min="13826" max="13826" width="3.7109375" style="522" customWidth="1"/>
    <col min="13827" max="13827" width="3.85546875" style="522" customWidth="1"/>
    <col min="13828" max="13828" width="3.7109375" style="522" customWidth="1"/>
    <col min="13829" max="13829" width="12.7109375" style="522" customWidth="1"/>
    <col min="13830" max="13830" width="52.7109375" style="522" customWidth="1"/>
    <col min="13831" max="13834" width="0" style="522" hidden="1" customWidth="1"/>
    <col min="13835" max="13835" width="12.28515625" style="522" customWidth="1"/>
    <col min="13836" max="13836" width="6.42578125" style="522" customWidth="1"/>
    <col min="13837" max="13837" width="12.28515625" style="522" customWidth="1"/>
    <col min="13838" max="13838" width="0" style="522" hidden="1" customWidth="1"/>
    <col min="13839" max="13839" width="3.7109375" style="522" customWidth="1"/>
    <col min="13840" max="13840" width="11.140625" style="522" bestFit="1" customWidth="1"/>
    <col min="13841" max="13842" width="10.5703125" style="522"/>
    <col min="13843" max="13843" width="11.140625" style="522" customWidth="1"/>
    <col min="13844" max="14073" width="10.5703125" style="522"/>
    <col min="14074" max="14081" width="0" style="522" hidden="1" customWidth="1"/>
    <col min="14082" max="14082" width="3.7109375" style="522" customWidth="1"/>
    <col min="14083" max="14083" width="3.85546875" style="522" customWidth="1"/>
    <col min="14084" max="14084" width="3.7109375" style="522" customWidth="1"/>
    <col min="14085" max="14085" width="12.7109375" style="522" customWidth="1"/>
    <col min="14086" max="14086" width="52.7109375" style="522" customWidth="1"/>
    <col min="14087" max="14090" width="0" style="522" hidden="1" customWidth="1"/>
    <col min="14091" max="14091" width="12.28515625" style="522" customWidth="1"/>
    <col min="14092" max="14092" width="6.42578125" style="522" customWidth="1"/>
    <col min="14093" max="14093" width="12.28515625" style="522" customWidth="1"/>
    <col min="14094" max="14094" width="0" style="522" hidden="1" customWidth="1"/>
    <col min="14095" max="14095" width="3.7109375" style="522" customWidth="1"/>
    <col min="14096" max="14096" width="11.140625" style="522" bestFit="1" customWidth="1"/>
    <col min="14097" max="14098" width="10.5703125" style="522"/>
    <col min="14099" max="14099" width="11.140625" style="522" customWidth="1"/>
    <col min="14100" max="14329" width="10.5703125" style="522"/>
    <col min="14330" max="14337" width="0" style="522" hidden="1" customWidth="1"/>
    <col min="14338" max="14338" width="3.7109375" style="522" customWidth="1"/>
    <col min="14339" max="14339" width="3.85546875" style="522" customWidth="1"/>
    <col min="14340" max="14340" width="3.7109375" style="522" customWidth="1"/>
    <col min="14341" max="14341" width="12.7109375" style="522" customWidth="1"/>
    <col min="14342" max="14342" width="52.7109375" style="522" customWidth="1"/>
    <col min="14343" max="14346" width="0" style="522" hidden="1" customWidth="1"/>
    <col min="14347" max="14347" width="12.28515625" style="522" customWidth="1"/>
    <col min="14348" max="14348" width="6.42578125" style="522" customWidth="1"/>
    <col min="14349" max="14349" width="12.28515625" style="522" customWidth="1"/>
    <col min="14350" max="14350" width="0" style="522" hidden="1" customWidth="1"/>
    <col min="14351" max="14351" width="3.7109375" style="522" customWidth="1"/>
    <col min="14352" max="14352" width="11.140625" style="522" bestFit="1" customWidth="1"/>
    <col min="14353" max="14354" width="10.5703125" style="522"/>
    <col min="14355" max="14355" width="11.140625" style="522" customWidth="1"/>
    <col min="14356" max="14585" width="10.5703125" style="522"/>
    <col min="14586" max="14593" width="0" style="522" hidden="1" customWidth="1"/>
    <col min="14594" max="14594" width="3.7109375" style="522" customWidth="1"/>
    <col min="14595" max="14595" width="3.85546875" style="522" customWidth="1"/>
    <col min="14596" max="14596" width="3.7109375" style="522" customWidth="1"/>
    <col min="14597" max="14597" width="12.7109375" style="522" customWidth="1"/>
    <col min="14598" max="14598" width="52.7109375" style="522" customWidth="1"/>
    <col min="14599" max="14602" width="0" style="522" hidden="1" customWidth="1"/>
    <col min="14603" max="14603" width="12.28515625" style="522" customWidth="1"/>
    <col min="14604" max="14604" width="6.42578125" style="522" customWidth="1"/>
    <col min="14605" max="14605" width="12.28515625" style="522" customWidth="1"/>
    <col min="14606" max="14606" width="0" style="522" hidden="1" customWidth="1"/>
    <col min="14607" max="14607" width="3.7109375" style="522" customWidth="1"/>
    <col min="14608" max="14608" width="11.140625" style="522" bestFit="1" customWidth="1"/>
    <col min="14609" max="14610" width="10.5703125" style="522"/>
    <col min="14611" max="14611" width="11.140625" style="522" customWidth="1"/>
    <col min="14612" max="14841" width="10.5703125" style="522"/>
    <col min="14842" max="14849" width="0" style="522" hidden="1" customWidth="1"/>
    <col min="14850" max="14850" width="3.7109375" style="522" customWidth="1"/>
    <col min="14851" max="14851" width="3.85546875" style="522" customWidth="1"/>
    <col min="14852" max="14852" width="3.7109375" style="522" customWidth="1"/>
    <col min="14853" max="14853" width="12.7109375" style="522" customWidth="1"/>
    <col min="14854" max="14854" width="52.7109375" style="522" customWidth="1"/>
    <col min="14855" max="14858" width="0" style="522" hidden="1" customWidth="1"/>
    <col min="14859" max="14859" width="12.28515625" style="522" customWidth="1"/>
    <col min="14860" max="14860" width="6.42578125" style="522" customWidth="1"/>
    <col min="14861" max="14861" width="12.28515625" style="522" customWidth="1"/>
    <col min="14862" max="14862" width="0" style="522" hidden="1" customWidth="1"/>
    <col min="14863" max="14863" width="3.7109375" style="522" customWidth="1"/>
    <col min="14864" max="14864" width="11.140625" style="522" bestFit="1" customWidth="1"/>
    <col min="14865" max="14866" width="10.5703125" style="522"/>
    <col min="14867" max="14867" width="11.140625" style="522" customWidth="1"/>
    <col min="14868" max="15097" width="10.5703125" style="522"/>
    <col min="15098" max="15105" width="0" style="522" hidden="1" customWidth="1"/>
    <col min="15106" max="15106" width="3.7109375" style="522" customWidth="1"/>
    <col min="15107" max="15107" width="3.85546875" style="522" customWidth="1"/>
    <col min="15108" max="15108" width="3.7109375" style="522" customWidth="1"/>
    <col min="15109" max="15109" width="12.7109375" style="522" customWidth="1"/>
    <col min="15110" max="15110" width="52.7109375" style="522" customWidth="1"/>
    <col min="15111" max="15114" width="0" style="522" hidden="1" customWidth="1"/>
    <col min="15115" max="15115" width="12.28515625" style="522" customWidth="1"/>
    <col min="15116" max="15116" width="6.42578125" style="522" customWidth="1"/>
    <col min="15117" max="15117" width="12.28515625" style="522" customWidth="1"/>
    <col min="15118" max="15118" width="0" style="522" hidden="1" customWidth="1"/>
    <col min="15119" max="15119" width="3.7109375" style="522" customWidth="1"/>
    <col min="15120" max="15120" width="11.140625" style="522" bestFit="1" customWidth="1"/>
    <col min="15121" max="15122" width="10.5703125" style="522"/>
    <col min="15123" max="15123" width="11.140625" style="522" customWidth="1"/>
    <col min="15124" max="15353" width="10.5703125" style="522"/>
    <col min="15354" max="15361" width="0" style="522" hidden="1" customWidth="1"/>
    <col min="15362" max="15362" width="3.7109375" style="522" customWidth="1"/>
    <col min="15363" max="15363" width="3.85546875" style="522" customWidth="1"/>
    <col min="15364" max="15364" width="3.7109375" style="522" customWidth="1"/>
    <col min="15365" max="15365" width="12.7109375" style="522" customWidth="1"/>
    <col min="15366" max="15366" width="52.7109375" style="522" customWidth="1"/>
    <col min="15367" max="15370" width="0" style="522" hidden="1" customWidth="1"/>
    <col min="15371" max="15371" width="12.28515625" style="522" customWidth="1"/>
    <col min="15372" max="15372" width="6.42578125" style="522" customWidth="1"/>
    <col min="15373" max="15373" width="12.28515625" style="522" customWidth="1"/>
    <col min="15374" max="15374" width="0" style="522" hidden="1" customWidth="1"/>
    <col min="15375" max="15375" width="3.7109375" style="522" customWidth="1"/>
    <col min="15376" max="15376" width="11.140625" style="522" bestFit="1" customWidth="1"/>
    <col min="15377" max="15378" width="10.5703125" style="522"/>
    <col min="15379" max="15379" width="11.140625" style="522" customWidth="1"/>
    <col min="15380" max="15609" width="10.5703125" style="522"/>
    <col min="15610" max="15617" width="0" style="522" hidden="1" customWidth="1"/>
    <col min="15618" max="15618" width="3.7109375" style="522" customWidth="1"/>
    <col min="15619" max="15619" width="3.85546875" style="522" customWidth="1"/>
    <col min="15620" max="15620" width="3.7109375" style="522" customWidth="1"/>
    <col min="15621" max="15621" width="12.7109375" style="522" customWidth="1"/>
    <col min="15622" max="15622" width="52.7109375" style="522" customWidth="1"/>
    <col min="15623" max="15626" width="0" style="522" hidden="1" customWidth="1"/>
    <col min="15627" max="15627" width="12.28515625" style="522" customWidth="1"/>
    <col min="15628" max="15628" width="6.42578125" style="522" customWidth="1"/>
    <col min="15629" max="15629" width="12.28515625" style="522" customWidth="1"/>
    <col min="15630" max="15630" width="0" style="522" hidden="1" customWidth="1"/>
    <col min="15631" max="15631" width="3.7109375" style="522" customWidth="1"/>
    <col min="15632" max="15632" width="11.140625" style="522" bestFit="1" customWidth="1"/>
    <col min="15633" max="15634" width="10.5703125" style="522"/>
    <col min="15635" max="15635" width="11.140625" style="522" customWidth="1"/>
    <col min="15636" max="15865" width="10.5703125" style="522"/>
    <col min="15866" max="15873" width="0" style="522" hidden="1" customWidth="1"/>
    <col min="15874" max="15874" width="3.7109375" style="522" customWidth="1"/>
    <col min="15875" max="15875" width="3.85546875" style="522" customWidth="1"/>
    <col min="15876" max="15876" width="3.7109375" style="522" customWidth="1"/>
    <col min="15877" max="15877" width="12.7109375" style="522" customWidth="1"/>
    <col min="15878" max="15878" width="52.7109375" style="522" customWidth="1"/>
    <col min="15879" max="15882" width="0" style="522" hidden="1" customWidth="1"/>
    <col min="15883" max="15883" width="12.28515625" style="522" customWidth="1"/>
    <col min="15884" max="15884" width="6.42578125" style="522" customWidth="1"/>
    <col min="15885" max="15885" width="12.28515625" style="522" customWidth="1"/>
    <col min="15886" max="15886" width="0" style="522" hidden="1" customWidth="1"/>
    <col min="15887" max="15887" width="3.7109375" style="522" customWidth="1"/>
    <col min="15888" max="15888" width="11.140625" style="522" bestFit="1" customWidth="1"/>
    <col min="15889" max="15890" width="10.5703125" style="522"/>
    <col min="15891" max="15891" width="11.140625" style="522" customWidth="1"/>
    <col min="15892" max="16121" width="10.5703125" style="522"/>
    <col min="16122" max="16129" width="0" style="522" hidden="1" customWidth="1"/>
    <col min="16130" max="16130" width="3.7109375" style="522" customWidth="1"/>
    <col min="16131" max="16131" width="3.85546875" style="522" customWidth="1"/>
    <col min="16132" max="16132" width="3.7109375" style="522" customWidth="1"/>
    <col min="16133" max="16133" width="12.7109375" style="522" customWidth="1"/>
    <col min="16134" max="16134" width="52.7109375" style="522" customWidth="1"/>
    <col min="16135" max="16138" width="0" style="522" hidden="1" customWidth="1"/>
    <col min="16139" max="16139" width="12.28515625" style="522" customWidth="1"/>
    <col min="16140" max="16140" width="6.42578125" style="522" customWidth="1"/>
    <col min="16141" max="16141" width="12.28515625" style="522" customWidth="1"/>
    <col min="16142" max="16142" width="0" style="522" hidden="1" customWidth="1"/>
    <col min="16143" max="16143" width="3.7109375" style="522" customWidth="1"/>
    <col min="16144" max="16144" width="11.140625" style="522" bestFit="1" customWidth="1"/>
    <col min="16145" max="16146" width="10.5703125" style="522"/>
    <col min="16147" max="16147" width="11.140625" style="522" customWidth="1"/>
    <col min="16148" max="16384" width="10.5703125" style="522"/>
  </cols>
  <sheetData>
    <row r="1" spans="1:29" hidden="1">
      <c r="Q1" s="582"/>
      <c r="R1" s="582"/>
    </row>
    <row r="2" spans="1:29" hidden="1">
      <c r="U2" s="582"/>
    </row>
    <row r="3" spans="1:29" hidden="1"/>
    <row r="4" spans="1:29" ht="3" customHeight="1">
      <c r="J4" s="528"/>
      <c r="K4" s="528"/>
      <c r="L4" s="523"/>
      <c r="M4" s="523"/>
      <c r="N4" s="523"/>
      <c r="O4" s="531"/>
      <c r="P4" s="531"/>
      <c r="Q4" s="531"/>
      <c r="R4" s="531"/>
      <c r="S4" s="531"/>
      <c r="T4" s="531"/>
      <c r="U4" s="531"/>
    </row>
    <row r="5" spans="1:29" ht="22.5" customHeight="1">
      <c r="J5" s="528"/>
      <c r="K5" s="528"/>
      <c r="L5" s="1233" t="s">
        <v>629</v>
      </c>
      <c r="M5" s="1233"/>
      <c r="N5" s="1233"/>
      <c r="O5" s="1233"/>
      <c r="P5" s="1233"/>
      <c r="Q5" s="1233"/>
      <c r="R5" s="1233"/>
      <c r="S5" s="1233"/>
      <c r="T5" s="1233"/>
      <c r="U5" s="663"/>
    </row>
    <row r="6" spans="1:29" ht="3" customHeight="1">
      <c r="J6" s="528"/>
      <c r="K6" s="528"/>
      <c r="L6" s="523"/>
      <c r="M6" s="523"/>
      <c r="N6" s="523"/>
      <c r="O6" s="527"/>
      <c r="P6" s="527"/>
      <c r="Q6" s="527"/>
      <c r="R6" s="527"/>
      <c r="S6" s="527"/>
      <c r="T6" s="527"/>
      <c r="U6" s="527"/>
      <c r="V6" s="531"/>
    </row>
    <row r="7" spans="1:29" s="569" customFormat="1" ht="22.5">
      <c r="A7" s="589"/>
      <c r="B7" s="589"/>
      <c r="C7" s="589"/>
      <c r="D7" s="589"/>
      <c r="E7" s="589"/>
      <c r="F7" s="589"/>
      <c r="G7" s="589"/>
      <c r="H7" s="589"/>
      <c r="L7" s="498"/>
      <c r="M7" s="616" t="s">
        <v>501</v>
      </c>
      <c r="N7" s="665"/>
      <c r="O7" s="1210" t="str">
        <f>IF(NameOrPr_ch="",IF(NameOrPr="","",NameOrPr),NameOrPr_ch)</f>
        <v>Департамент регулирования тарифов Ярославской области</v>
      </c>
      <c r="P7" s="1210"/>
      <c r="Q7" s="1210"/>
      <c r="R7" s="1210"/>
      <c r="S7" s="1210"/>
      <c r="T7" s="1210"/>
      <c r="U7" s="581"/>
      <c r="V7" s="581"/>
      <c r="W7" s="518"/>
      <c r="X7" s="589"/>
      <c r="Y7" s="589"/>
      <c r="Z7" s="589"/>
      <c r="AA7" s="589"/>
      <c r="AB7" s="589"/>
      <c r="AC7" s="589"/>
    </row>
    <row r="8" spans="1:29" s="569" customFormat="1" ht="18.75">
      <c r="A8" s="589"/>
      <c r="B8" s="589"/>
      <c r="C8" s="589"/>
      <c r="D8" s="589"/>
      <c r="E8" s="589"/>
      <c r="F8" s="589"/>
      <c r="G8" s="589"/>
      <c r="H8" s="589"/>
      <c r="L8" s="498"/>
      <c r="M8" s="616" t="s">
        <v>594</v>
      </c>
      <c r="N8" s="665"/>
      <c r="O8" s="1210" t="str">
        <f>IF(datePr_ch="",IF(datePr="","",datePr),datePr_ch)</f>
        <v>18.11.2022</v>
      </c>
      <c r="P8" s="1210"/>
      <c r="Q8" s="1210"/>
      <c r="R8" s="1210"/>
      <c r="S8" s="1210"/>
      <c r="T8" s="1210"/>
      <c r="U8" s="581"/>
      <c r="V8" s="581"/>
      <c r="W8" s="518"/>
      <c r="X8" s="589"/>
      <c r="Y8" s="589"/>
      <c r="Z8" s="589"/>
      <c r="AA8" s="589"/>
      <c r="AB8" s="589"/>
      <c r="AC8" s="589"/>
    </row>
    <row r="9" spans="1:29" s="569" customFormat="1" ht="18.75">
      <c r="A9" s="589"/>
      <c r="B9" s="589"/>
      <c r="C9" s="589"/>
      <c r="D9" s="589"/>
      <c r="E9" s="589"/>
      <c r="F9" s="589"/>
      <c r="G9" s="589"/>
      <c r="H9" s="589"/>
      <c r="L9" s="551"/>
      <c r="M9" s="616" t="s">
        <v>593</v>
      </c>
      <c r="N9" s="665"/>
      <c r="O9" s="1210" t="str">
        <f>IF(numberPr_ch="",IF(numberPr="","",numberPr),numberPr_ch)</f>
        <v>№247-ви, №276-ви, № 235-ви</v>
      </c>
      <c r="P9" s="1210"/>
      <c r="Q9" s="1210"/>
      <c r="R9" s="1210"/>
      <c r="S9" s="1210"/>
      <c r="T9" s="1210"/>
      <c r="U9" s="581"/>
      <c r="V9" s="581"/>
      <c r="W9" s="518"/>
      <c r="X9" s="589"/>
      <c r="Y9" s="589"/>
      <c r="Z9" s="589"/>
      <c r="AA9" s="589"/>
      <c r="AB9" s="589"/>
      <c r="AC9" s="589"/>
    </row>
    <row r="10" spans="1:29" s="569" customFormat="1" ht="18.75">
      <c r="A10" s="589"/>
      <c r="B10" s="589"/>
      <c r="C10" s="589"/>
      <c r="D10" s="589"/>
      <c r="E10" s="589"/>
      <c r="F10" s="589"/>
      <c r="G10" s="589"/>
      <c r="H10" s="589"/>
      <c r="L10" s="551"/>
      <c r="M10" s="616" t="s">
        <v>500</v>
      </c>
      <c r="N10" s="665"/>
      <c r="O10" s="1210" t="str">
        <f>IF(IstPub_ch="",IF(IstPub="","",IstPub),IstPub_ch)</f>
        <v>печатное издание "Документ Регион"</v>
      </c>
      <c r="P10" s="1210"/>
      <c r="Q10" s="1210"/>
      <c r="R10" s="1210"/>
      <c r="S10" s="1210"/>
      <c r="T10" s="1210"/>
      <c r="U10" s="581"/>
      <c r="V10" s="581"/>
      <c r="W10" s="518"/>
      <c r="X10" s="589"/>
      <c r="Y10" s="589"/>
      <c r="Z10" s="589"/>
      <c r="AA10" s="589"/>
      <c r="AB10" s="589"/>
      <c r="AC10" s="589"/>
    </row>
    <row r="11" spans="1:29" s="569" customFormat="1" ht="11.25" hidden="1">
      <c r="A11" s="589"/>
      <c r="B11" s="589"/>
      <c r="C11" s="589"/>
      <c r="D11" s="589"/>
      <c r="E11" s="589"/>
      <c r="F11" s="589"/>
      <c r="G11" s="589"/>
      <c r="H11" s="589"/>
      <c r="L11" s="1234"/>
      <c r="M11" s="1234"/>
      <c r="N11" s="565"/>
      <c r="O11" s="581"/>
      <c r="P11" s="581"/>
      <c r="Q11" s="581"/>
      <c r="R11" s="581"/>
      <c r="S11" s="581"/>
      <c r="T11" s="581"/>
      <c r="U11" s="587" t="s">
        <v>372</v>
      </c>
      <c r="X11" s="589"/>
      <c r="Y11" s="589"/>
      <c r="Z11" s="589"/>
      <c r="AA11" s="589"/>
      <c r="AB11" s="589"/>
      <c r="AC11" s="589"/>
    </row>
    <row r="12" spans="1:29">
      <c r="J12" s="528"/>
      <c r="K12" s="528"/>
      <c r="L12" s="523"/>
      <c r="M12" s="523"/>
      <c r="N12" s="501"/>
      <c r="O12" s="1211"/>
      <c r="P12" s="1211"/>
      <c r="Q12" s="1211"/>
      <c r="R12" s="1211"/>
      <c r="S12" s="1211"/>
      <c r="T12" s="1211"/>
      <c r="U12" s="1211"/>
    </row>
    <row r="13" spans="1:29">
      <c r="J13" s="528"/>
      <c r="K13" s="528"/>
      <c r="L13" s="1153" t="s">
        <v>453</v>
      </c>
      <c r="M13" s="1153"/>
      <c r="N13" s="1153"/>
      <c r="O13" s="1153"/>
      <c r="P13" s="1153"/>
      <c r="Q13" s="1153"/>
      <c r="R13" s="1153"/>
      <c r="S13" s="1153"/>
      <c r="T13" s="1153"/>
      <c r="U13" s="1153"/>
      <c r="V13" s="1153"/>
      <c r="W13" s="1153" t="s">
        <v>454</v>
      </c>
    </row>
    <row r="14" spans="1:29" ht="14.25" customHeight="1">
      <c r="J14" s="528"/>
      <c r="K14" s="528"/>
      <c r="L14" s="1217" t="s">
        <v>91</v>
      </c>
      <c r="M14" s="1217" t="s">
        <v>637</v>
      </c>
      <c r="N14" s="660"/>
      <c r="O14" s="1218" t="s">
        <v>639</v>
      </c>
      <c r="P14" s="1219"/>
      <c r="Q14" s="1219"/>
      <c r="R14" s="1219"/>
      <c r="S14" s="1219"/>
      <c r="T14" s="1220"/>
      <c r="U14" s="1228" t="s">
        <v>340</v>
      </c>
      <c r="V14" s="1214" t="s">
        <v>274</v>
      </c>
      <c r="W14" s="1153"/>
    </row>
    <row r="15" spans="1:29" ht="14.25" customHeight="1">
      <c r="J15" s="528"/>
      <c r="K15" s="528"/>
      <c r="L15" s="1217"/>
      <c r="M15" s="1217"/>
      <c r="N15" s="661"/>
      <c r="O15" s="1223" t="s">
        <v>603</v>
      </c>
      <c r="P15" s="1221" t="s">
        <v>270</v>
      </c>
      <c r="Q15" s="1222"/>
      <c r="R15" s="1225" t="s">
        <v>652</v>
      </c>
      <c r="S15" s="1226"/>
      <c r="T15" s="1227"/>
      <c r="U15" s="1229"/>
      <c r="V15" s="1215"/>
      <c r="W15" s="1153"/>
    </row>
    <row r="16" spans="1:29" ht="33.75" customHeight="1">
      <c r="J16" s="528"/>
      <c r="K16" s="528"/>
      <c r="L16" s="1217"/>
      <c r="M16" s="1217"/>
      <c r="N16" s="662"/>
      <c r="O16" s="1224"/>
      <c r="P16" s="534" t="s">
        <v>604</v>
      </c>
      <c r="Q16" s="534" t="s">
        <v>6</v>
      </c>
      <c r="R16" s="535" t="s">
        <v>273</v>
      </c>
      <c r="S16" s="1212" t="s">
        <v>272</v>
      </c>
      <c r="T16" s="1213"/>
      <c r="U16" s="1230"/>
      <c r="V16" s="1216"/>
      <c r="W16" s="1153"/>
    </row>
    <row r="17" spans="1:29">
      <c r="J17" s="528"/>
      <c r="K17" s="568">
        <v>1</v>
      </c>
      <c r="L17" s="646" t="s">
        <v>92</v>
      </c>
      <c r="M17" s="646" t="s">
        <v>48</v>
      </c>
      <c r="N17" s="648" t="str">
        <f ca="1">OFFSET(N17,0,-1)</f>
        <v>2</v>
      </c>
      <c r="O17" s="647">
        <f ca="1">OFFSET(O17,0,-1)+1</f>
        <v>3</v>
      </c>
      <c r="P17" s="647">
        <f ca="1">OFFSET(P17,0,-1)+1</f>
        <v>4</v>
      </c>
      <c r="Q17" s="647">
        <f ca="1">OFFSET(Q17,0,-1)+1</f>
        <v>5</v>
      </c>
      <c r="R17" s="647">
        <f ca="1">OFFSET(R17,0,-1)+1</f>
        <v>6</v>
      </c>
      <c r="S17" s="1235">
        <f ca="1">OFFSET(S17,0,-1)+1</f>
        <v>7</v>
      </c>
      <c r="T17" s="1235"/>
      <c r="U17" s="647">
        <f ca="1">OFFSET(U17,0,-2)+1</f>
        <v>8</v>
      </c>
      <c r="V17" s="648">
        <f ca="1">OFFSET(V17,0,-1)</f>
        <v>8</v>
      </c>
      <c r="W17" s="647">
        <f ca="1">OFFSET(W17,0,-1)+1</f>
        <v>9</v>
      </c>
    </row>
    <row r="18" spans="1:29" ht="22.5">
      <c r="A18" s="1236">
        <v>1</v>
      </c>
      <c r="B18" s="864"/>
      <c r="C18" s="864"/>
      <c r="D18" s="864"/>
      <c r="E18" s="865"/>
      <c r="F18" s="866"/>
      <c r="G18" s="866"/>
      <c r="H18" s="866"/>
      <c r="I18" s="867"/>
      <c r="J18" s="862"/>
      <c r="K18" s="869"/>
      <c r="L18" s="592">
        <f>mergeValue(A18)</f>
        <v>1</v>
      </c>
      <c r="M18" s="640" t="s">
        <v>20</v>
      </c>
      <c r="N18" s="645"/>
      <c r="O18" s="1237"/>
      <c r="P18" s="1237"/>
      <c r="Q18" s="1237"/>
      <c r="R18" s="1237"/>
      <c r="S18" s="1237"/>
      <c r="T18" s="1237"/>
      <c r="U18" s="1237"/>
      <c r="V18" s="1237"/>
      <c r="W18" s="629" t="s">
        <v>475</v>
      </c>
      <c r="Y18" s="588"/>
      <c r="Z18" s="588" t="str">
        <f t="shared" ref="Z18:Z31" si="0">IF(M18="","",M18 )</f>
        <v>Наименование тарифа</v>
      </c>
      <c r="AA18" s="588"/>
      <c r="AB18" s="588"/>
      <c r="AC18" s="588"/>
    </row>
    <row r="19" spans="1:29" ht="22.5">
      <c r="A19" s="1236"/>
      <c r="B19" s="1236">
        <v>1</v>
      </c>
      <c r="C19" s="864"/>
      <c r="D19" s="864"/>
      <c r="E19" s="866"/>
      <c r="F19" s="866"/>
      <c r="G19" s="866"/>
      <c r="H19" s="866"/>
      <c r="I19" s="861"/>
      <c r="J19" s="860"/>
      <c r="K19" s="863"/>
      <c r="L19" s="592" t="str">
        <f>mergeValue(A19) &amp;"."&amp; mergeValue(B19)</f>
        <v>1.1</v>
      </c>
      <c r="M19" s="545" t="s">
        <v>16</v>
      </c>
      <c r="N19" s="645"/>
      <c r="O19" s="1237"/>
      <c r="P19" s="1237"/>
      <c r="Q19" s="1237"/>
      <c r="R19" s="1237"/>
      <c r="S19" s="1237"/>
      <c r="T19" s="1237"/>
      <c r="U19" s="1237"/>
      <c r="V19" s="1237"/>
      <c r="W19" s="629" t="s">
        <v>476</v>
      </c>
      <c r="Y19" s="588"/>
      <c r="Z19" s="588" t="str">
        <f t="shared" si="0"/>
        <v>Территория действия тарифа</v>
      </c>
      <c r="AA19" s="588"/>
      <c r="AB19" s="588"/>
      <c r="AC19" s="588"/>
    </row>
    <row r="20" spans="1:29" ht="22.5">
      <c r="A20" s="1236"/>
      <c r="B20" s="1236"/>
      <c r="C20" s="1236">
        <v>1</v>
      </c>
      <c r="D20" s="864"/>
      <c r="E20" s="866"/>
      <c r="F20" s="866"/>
      <c r="G20" s="866"/>
      <c r="H20" s="866"/>
      <c r="I20" s="868"/>
      <c r="J20" s="860"/>
      <c r="K20" s="863"/>
      <c r="L20" s="592" t="str">
        <f>mergeValue(A20) &amp;"."&amp; mergeValue(B20)&amp;"."&amp; mergeValue(C20)</f>
        <v>1.1.1</v>
      </c>
      <c r="M20" s="546" t="s">
        <v>7</v>
      </c>
      <c r="N20" s="645"/>
      <c r="O20" s="1237"/>
      <c r="P20" s="1237"/>
      <c r="Q20" s="1237"/>
      <c r="R20" s="1237"/>
      <c r="S20" s="1237"/>
      <c r="T20" s="1237"/>
      <c r="U20" s="1237"/>
      <c r="V20" s="1237"/>
      <c r="W20" s="629" t="s">
        <v>631</v>
      </c>
      <c r="Y20" s="588"/>
      <c r="Z20" s="588" t="str">
        <f t="shared" si="0"/>
        <v xml:space="preserve">Наименование системы теплоснабжения </v>
      </c>
      <c r="AA20" s="588"/>
      <c r="AB20" s="588"/>
      <c r="AC20" s="588"/>
    </row>
    <row r="21" spans="1:29" ht="22.5">
      <c r="A21" s="1236"/>
      <c r="B21" s="1236"/>
      <c r="C21" s="1236"/>
      <c r="D21" s="1236">
        <v>1</v>
      </c>
      <c r="E21" s="866"/>
      <c r="F21" s="866"/>
      <c r="G21" s="866"/>
      <c r="H21" s="866"/>
      <c r="I21" s="868"/>
      <c r="J21" s="860"/>
      <c r="K21" s="863"/>
      <c r="L21" s="592" t="str">
        <f>mergeValue(A21) &amp;"."&amp; mergeValue(B21)&amp;"."&amp; mergeValue(C21)&amp;"."&amp; mergeValue(D21)</f>
        <v>1.1.1.1</v>
      </c>
      <c r="M21" s="547" t="s">
        <v>22</v>
      </c>
      <c r="N21" s="645"/>
      <c r="O21" s="1237"/>
      <c r="P21" s="1237"/>
      <c r="Q21" s="1237"/>
      <c r="R21" s="1237"/>
      <c r="S21" s="1237"/>
      <c r="T21" s="1237"/>
      <c r="U21" s="1237"/>
      <c r="V21" s="1237"/>
      <c r="W21" s="629" t="s">
        <v>632</v>
      </c>
      <c r="Y21" s="588"/>
      <c r="Z21" s="588" t="str">
        <f t="shared" si="0"/>
        <v xml:space="preserve">Источник тепловой энергии  </v>
      </c>
      <c r="AA21" s="588"/>
      <c r="AB21" s="588"/>
      <c r="AC21" s="588"/>
    </row>
    <row r="22" spans="1:29" ht="101.25">
      <c r="A22" s="1236"/>
      <c r="B22" s="1236"/>
      <c r="C22" s="1236"/>
      <c r="D22" s="1236"/>
      <c r="E22" s="1236">
        <v>1</v>
      </c>
      <c r="F22" s="866"/>
      <c r="G22" s="866"/>
      <c r="H22" s="864">
        <v>1</v>
      </c>
      <c r="I22" s="1236">
        <v>1</v>
      </c>
      <c r="J22" s="866"/>
      <c r="K22" s="871"/>
      <c r="L22" s="592" t="str">
        <f>mergeValue(A22) &amp;"."&amp; mergeValue(B22)&amp;"."&amp; mergeValue(C22)&amp;"."&amp; mergeValue(D22)&amp;"."&amp; mergeValue(E22)</f>
        <v>1.1.1.1.1</v>
      </c>
      <c r="M22" s="553" t="s">
        <v>9</v>
      </c>
      <c r="N22" s="645"/>
      <c r="O22" s="1238"/>
      <c r="P22" s="1238"/>
      <c r="Q22" s="1238"/>
      <c r="R22" s="1238"/>
      <c r="S22" s="1238"/>
      <c r="T22" s="1238"/>
      <c r="U22" s="1238"/>
      <c r="V22" s="1238"/>
      <c r="W22" s="629" t="s">
        <v>636</v>
      </c>
      <c r="Y22" s="588"/>
      <c r="Z22" s="588" t="str">
        <f t="shared" si="0"/>
        <v>Схема подключения теплопотребляющей установки к коллектору источника тепловой энергии</v>
      </c>
      <c r="AA22" s="588"/>
      <c r="AB22" s="588"/>
      <c r="AC22" s="588"/>
    </row>
    <row r="23" spans="1:29" ht="90">
      <c r="A23" s="1236"/>
      <c r="B23" s="1236"/>
      <c r="C23" s="1236"/>
      <c r="D23" s="1236"/>
      <c r="E23" s="1236"/>
      <c r="F23" s="1236">
        <v>1</v>
      </c>
      <c r="G23" s="864"/>
      <c r="H23" s="864"/>
      <c r="I23" s="1236"/>
      <c r="J23" s="1236">
        <v>1</v>
      </c>
      <c r="K23" s="872"/>
      <c r="L23" s="592" t="str">
        <f>mergeValue(A23) &amp;"."&amp; mergeValue(B23)&amp;"."&amp; mergeValue(C23)&amp;"."&amp; mergeValue(D23)&amp;"."&amp; mergeValue(E23)&amp;"."&amp; mergeValue(F23)</f>
        <v>1.1.1.1.1.1</v>
      </c>
      <c r="M23" s="554" t="s">
        <v>10</v>
      </c>
      <c r="N23" s="645"/>
      <c r="O23" s="1239"/>
      <c r="P23" s="1240"/>
      <c r="Q23" s="1240"/>
      <c r="R23" s="1240"/>
      <c r="S23" s="1240"/>
      <c r="T23" s="1240"/>
      <c r="U23" s="1240"/>
      <c r="V23" s="1241"/>
      <c r="W23" s="629" t="s">
        <v>634</v>
      </c>
      <c r="Y23" s="588"/>
      <c r="Z23" s="588" t="str">
        <f t="shared" si="0"/>
        <v>Группа потребителей</v>
      </c>
      <c r="AA23" s="588"/>
      <c r="AB23" s="588"/>
      <c r="AC23" s="588"/>
    </row>
    <row r="24" spans="1:29" ht="189" customHeight="1">
      <c r="A24" s="1236"/>
      <c r="B24" s="1236"/>
      <c r="C24" s="1236"/>
      <c r="D24" s="1236"/>
      <c r="E24" s="1236"/>
      <c r="F24" s="1236"/>
      <c r="G24" s="864">
        <v>1</v>
      </c>
      <c r="H24" s="864"/>
      <c r="I24" s="1236"/>
      <c r="J24" s="1236"/>
      <c r="K24" s="872">
        <v>1</v>
      </c>
      <c r="L24" s="592" t="str">
        <f>mergeValue(A24) &amp;"."&amp; mergeValue(B24)&amp;"."&amp; mergeValue(C24)&amp;"."&amp; mergeValue(D24)&amp;"."&amp; mergeValue(E24)&amp;"."&amp; mergeValue(F24)&amp;"."&amp; mergeValue(G24)</f>
        <v>1.1.1.1.1.1.1</v>
      </c>
      <c r="M24" s="1063"/>
      <c r="N24" s="645"/>
      <c r="O24" s="561"/>
      <c r="P24" s="561"/>
      <c r="Q24" s="1088"/>
      <c r="R24" s="1231"/>
      <c r="S24" s="1232" t="s">
        <v>83</v>
      </c>
      <c r="T24" s="1231"/>
      <c r="U24" s="1232" t="s">
        <v>84</v>
      </c>
      <c r="V24" s="561"/>
      <c r="W24" s="1207" t="s">
        <v>653</v>
      </c>
      <c r="X24" s="584" t="str">
        <f>strCheckDate(O25:V25)</f>
        <v/>
      </c>
      <c r="Y24" s="588"/>
      <c r="Z24" s="588" t="str">
        <f t="shared" si="0"/>
        <v/>
      </c>
      <c r="AA24" s="588"/>
      <c r="AB24" s="588"/>
      <c r="AC24" s="588"/>
    </row>
    <row r="25" spans="1:29" ht="11.25" hidden="1" customHeight="1">
      <c r="A25" s="1236"/>
      <c r="B25" s="1236"/>
      <c r="C25" s="1236"/>
      <c r="D25" s="1236"/>
      <c r="E25" s="1236"/>
      <c r="F25" s="1236"/>
      <c r="G25" s="864"/>
      <c r="H25" s="864"/>
      <c r="I25" s="1236"/>
      <c r="J25" s="1236"/>
      <c r="K25" s="872"/>
      <c r="L25" s="599"/>
      <c r="M25" s="645"/>
      <c r="N25" s="645"/>
      <c r="O25" s="561"/>
      <c r="P25" s="561"/>
      <c r="Q25" s="583" t="str">
        <f>R24 &amp; "-" &amp; T24</f>
        <v>-</v>
      </c>
      <c r="R25" s="1231"/>
      <c r="S25" s="1232"/>
      <c r="T25" s="1231"/>
      <c r="U25" s="1232"/>
      <c r="V25" s="561"/>
      <c r="W25" s="1208"/>
      <c r="Y25" s="588"/>
      <c r="Z25" s="588" t="str">
        <f t="shared" si="0"/>
        <v/>
      </c>
      <c r="AA25" s="588"/>
      <c r="AB25" s="588"/>
      <c r="AC25" s="588"/>
    </row>
    <row r="26" spans="1:29" ht="15" customHeight="1">
      <c r="A26" s="1236"/>
      <c r="B26" s="1236"/>
      <c r="C26" s="1236"/>
      <c r="D26" s="1236"/>
      <c r="E26" s="1236"/>
      <c r="F26" s="1236"/>
      <c r="G26" s="866"/>
      <c r="H26" s="864"/>
      <c r="I26" s="1236"/>
      <c r="J26" s="1236"/>
      <c r="K26" s="871"/>
      <c r="L26" s="537"/>
      <c r="M26" s="556" t="s">
        <v>25</v>
      </c>
      <c r="N26" s="563"/>
      <c r="O26" s="563"/>
      <c r="P26" s="563"/>
      <c r="Q26" s="563"/>
      <c r="R26" s="563"/>
      <c r="S26" s="563"/>
      <c r="T26" s="563"/>
      <c r="U26" s="563"/>
      <c r="V26" s="559"/>
      <c r="W26" s="1209"/>
      <c r="Y26" s="588"/>
      <c r="Z26" s="588" t="str">
        <f t="shared" si="0"/>
        <v>Добавить вид теплоносителя (параметры теплоносителя)</v>
      </c>
      <c r="AA26" s="588"/>
      <c r="AB26" s="588"/>
      <c r="AC26" s="588"/>
    </row>
    <row r="27" spans="1:29" ht="15" customHeight="1">
      <c r="A27" s="1236"/>
      <c r="B27" s="1236"/>
      <c r="C27" s="1236"/>
      <c r="D27" s="1236"/>
      <c r="E27" s="1236"/>
      <c r="F27" s="866"/>
      <c r="G27" s="866"/>
      <c r="H27" s="864"/>
      <c r="I27" s="1236"/>
      <c r="J27" s="866"/>
      <c r="K27" s="871"/>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c r="AC27" s="588"/>
    </row>
    <row r="28" spans="1:29" ht="15" customHeight="1">
      <c r="A28" s="1236"/>
      <c r="B28" s="1236"/>
      <c r="C28" s="1236"/>
      <c r="D28" s="1236"/>
      <c r="E28" s="870"/>
      <c r="F28" s="866"/>
      <c r="G28" s="866"/>
      <c r="H28" s="866"/>
      <c r="I28" s="862"/>
      <c r="J28" s="859"/>
      <c r="K28" s="869"/>
      <c r="L28" s="537"/>
      <c r="M28" s="550" t="s">
        <v>12</v>
      </c>
      <c r="N28" s="563"/>
      <c r="O28" s="563"/>
      <c r="P28" s="563"/>
      <c r="Q28" s="563"/>
      <c r="R28" s="563"/>
      <c r="S28" s="563"/>
      <c r="T28" s="563"/>
      <c r="U28" s="562"/>
      <c r="V28" s="563"/>
      <c r="W28" s="664"/>
      <c r="Y28" s="588"/>
      <c r="Z28" s="588" t="str">
        <f t="shared" si="0"/>
        <v>Добавить схему подключения</v>
      </c>
      <c r="AA28" s="588"/>
      <c r="AB28" s="588"/>
      <c r="AC28" s="588"/>
    </row>
    <row r="29" spans="1:29" ht="15" customHeight="1">
      <c r="A29" s="1236"/>
      <c r="B29" s="1236"/>
      <c r="C29" s="1236"/>
      <c r="D29" s="870"/>
      <c r="E29" s="870"/>
      <c r="F29" s="866"/>
      <c r="G29" s="866"/>
      <c r="H29" s="866"/>
      <c r="I29" s="862"/>
      <c r="J29" s="859"/>
      <c r="K29" s="869"/>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c r="AC29" s="588"/>
    </row>
    <row r="30" spans="1:29" ht="15" customHeight="1">
      <c r="A30" s="1236"/>
      <c r="B30" s="1236"/>
      <c r="C30" s="870"/>
      <c r="D30" s="870"/>
      <c r="E30" s="870"/>
      <c r="F30" s="870"/>
      <c r="G30" s="875"/>
      <c r="H30" s="862"/>
      <c r="I30" s="873"/>
      <c r="J30" s="859"/>
      <c r="K30" s="874"/>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c r="AC30" s="588"/>
    </row>
    <row r="31" spans="1:29" ht="15" customHeight="1">
      <c r="A31" s="1236"/>
      <c r="B31" s="870"/>
      <c r="C31" s="870"/>
      <c r="D31" s="870"/>
      <c r="E31" s="870"/>
      <c r="F31" s="870"/>
      <c r="G31" s="875"/>
      <c r="H31" s="862"/>
      <c r="I31" s="862"/>
      <c r="J31" s="859"/>
      <c r="K31" s="869"/>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c r="AC31" s="588"/>
    </row>
    <row r="32" spans="1:29" s="521" customFormat="1" ht="15" customHeight="1">
      <c r="A32" s="858"/>
      <c r="B32" s="858"/>
      <c r="C32" s="858"/>
      <c r="D32" s="858"/>
      <c r="E32" s="858"/>
      <c r="F32" s="858"/>
      <c r="G32" s="858"/>
      <c r="H32" s="858"/>
      <c r="I32" s="858"/>
      <c r="J32" s="858"/>
      <c r="K32" s="858"/>
      <c r="L32" s="492"/>
      <c r="M32" s="564" t="s">
        <v>308</v>
      </c>
      <c r="N32" s="563"/>
      <c r="O32" s="563"/>
      <c r="P32" s="563"/>
      <c r="Q32" s="563"/>
      <c r="R32" s="563"/>
      <c r="S32" s="563"/>
      <c r="T32" s="563"/>
      <c r="U32" s="562"/>
      <c r="V32" s="563"/>
      <c r="W32" s="664"/>
      <c r="X32" s="586"/>
      <c r="Y32" s="586"/>
      <c r="Z32" s="586"/>
      <c r="AA32" s="586"/>
      <c r="AB32" s="586"/>
      <c r="AC32" s="586"/>
    </row>
    <row r="33" spans="1:29" ht="11.25">
      <c r="A33" s="522"/>
      <c r="B33" s="522"/>
      <c r="C33" s="522"/>
      <c r="D33" s="522"/>
      <c r="E33" s="522"/>
      <c r="F33" s="522"/>
      <c r="G33" s="522"/>
      <c r="H33" s="522"/>
      <c r="I33" s="522"/>
      <c r="J33" s="522"/>
      <c r="K33" s="522"/>
      <c r="X33" s="522"/>
      <c r="Y33" s="522"/>
      <c r="Z33" s="522"/>
      <c r="AA33" s="522"/>
      <c r="AB33" s="522"/>
      <c r="AC33" s="522"/>
    </row>
    <row r="34" spans="1:29" ht="90" customHeight="1">
      <c r="L34" s="1">
        <v>1</v>
      </c>
      <c r="M34" s="1200" t="s">
        <v>630</v>
      </c>
      <c r="N34" s="1200"/>
      <c r="O34" s="1200"/>
      <c r="P34" s="1200"/>
      <c r="Q34" s="1200"/>
      <c r="R34" s="1200"/>
      <c r="S34" s="1200"/>
      <c r="T34" s="1200"/>
      <c r="U34" s="1200"/>
      <c r="V34" s="1200"/>
      <c r="W34" s="1200"/>
    </row>
  </sheetData>
  <sheetProtection algorithmName="SHA-512" hashValue="XEXssIk4UbxWgnqgoOeN0fyPPl5ruing/yEizcoAIYo1hQZFfgycTsAcRk013qTDHH7rZU9LNjwWMGbgMLgA3g==" saltValue="RS/ZSm2g9ryNVP1XdUmpeg==" spinCount="100000"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27"/>
  <sheetViews>
    <sheetView showGridLines="0" topLeftCell="E1" zoomScaleNormal="100" workbookViewId="0">
      <selection activeCell="G26" sqref="G26"/>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989" customWidth="1"/>
    <col min="7" max="7" width="37.7109375" style="989" customWidth="1"/>
    <col min="8" max="8" width="66.85546875" style="989" customWidth="1"/>
    <col min="9" max="9" width="115.7109375" style="989" customWidth="1"/>
    <col min="10" max="11" width="10.5703125" style="1007"/>
    <col min="12" max="12" width="11.140625" style="1007" customWidth="1"/>
    <col min="13" max="20" width="10.5703125" style="1007"/>
    <col min="21" max="16384" width="10.5703125" style="989"/>
  </cols>
  <sheetData>
    <row r="1" spans="1:20" ht="3" customHeight="1">
      <c r="A1" s="1013" t="s">
        <v>48</v>
      </c>
    </row>
    <row r="2" spans="1:20" ht="22.5">
      <c r="F2" s="1201" t="s">
        <v>490</v>
      </c>
      <c r="G2" s="1202"/>
      <c r="H2" s="1203"/>
      <c r="I2" s="805"/>
    </row>
    <row r="3" spans="1:20" ht="3" customHeight="1"/>
    <row r="4" spans="1:20" s="1006" customFormat="1" ht="11.25">
      <c r="A4" s="1012"/>
      <c r="B4" s="1012"/>
      <c r="C4" s="1012"/>
      <c r="D4" s="1012"/>
      <c r="F4" s="1153" t="s">
        <v>453</v>
      </c>
      <c r="G4" s="1153"/>
      <c r="H4" s="1153"/>
      <c r="I4" s="1204" t="s">
        <v>454</v>
      </c>
      <c r="J4" s="1012"/>
      <c r="K4" s="1012"/>
      <c r="L4" s="1012"/>
      <c r="M4" s="1012"/>
      <c r="N4" s="1012"/>
      <c r="O4" s="1012"/>
      <c r="P4" s="1012"/>
      <c r="Q4" s="1012"/>
      <c r="R4" s="1012"/>
      <c r="S4" s="1012"/>
      <c r="T4" s="1012"/>
    </row>
    <row r="5" spans="1:20" s="1006" customFormat="1" ht="11.25" customHeight="1">
      <c r="A5" s="1012"/>
      <c r="B5" s="1012"/>
      <c r="C5" s="1012"/>
      <c r="D5" s="1012"/>
      <c r="F5" s="1021" t="s">
        <v>91</v>
      </c>
      <c r="G5" s="809" t="s">
        <v>456</v>
      </c>
      <c r="H5" s="1030" t="s">
        <v>441</v>
      </c>
      <c r="I5" s="1204"/>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026" t="str">
        <f>IF(dateCh="","",dateCh)</f>
        <v>24.11.2022</v>
      </c>
      <c r="I7" s="815" t="s">
        <v>492</v>
      </c>
      <c r="J7" s="614"/>
      <c r="K7" s="1012"/>
      <c r="L7" s="1012"/>
      <c r="M7" s="1012"/>
      <c r="N7" s="1012"/>
      <c r="O7" s="1012"/>
      <c r="P7" s="1012"/>
      <c r="Q7" s="1012"/>
      <c r="R7" s="1012"/>
      <c r="S7" s="1012"/>
      <c r="T7" s="1012"/>
    </row>
    <row r="8" spans="1:20" s="1006" customFormat="1" ht="45">
      <c r="A8" s="1205">
        <v>1</v>
      </c>
      <c r="B8" s="1012"/>
      <c r="C8" s="1012"/>
      <c r="D8" s="1012"/>
      <c r="F8" s="1028" t="str">
        <f>"2." &amp;mergeValue(A8)</f>
        <v>2.1</v>
      </c>
      <c r="G8" s="814" t="s">
        <v>493</v>
      </c>
      <c r="H8" s="1026" t="str">
        <f>IF('Перечень тарифов'!R21="","наименование отсутствует","" &amp; 'Перечень тарифов'!R21 &amp; "")</f>
        <v>наименование отсутствует</v>
      </c>
      <c r="I8" s="815" t="s">
        <v>588</v>
      </c>
      <c r="J8" s="614"/>
      <c r="K8" s="1012"/>
      <c r="L8" s="1012"/>
      <c r="M8" s="1012"/>
      <c r="N8" s="1012"/>
      <c r="O8" s="1012"/>
      <c r="P8" s="1012"/>
      <c r="Q8" s="1012"/>
      <c r="R8" s="1012"/>
      <c r="S8" s="1012"/>
      <c r="T8" s="1012"/>
    </row>
    <row r="9" spans="1:20" s="1006" customFormat="1" ht="22.5">
      <c r="A9" s="1205"/>
      <c r="B9" s="1012"/>
      <c r="C9" s="1012"/>
      <c r="D9" s="1012"/>
      <c r="F9" s="1028" t="str">
        <f>"3." &amp;mergeValue(A9)</f>
        <v>3.1</v>
      </c>
      <c r="G9" s="814" t="s">
        <v>494</v>
      </c>
      <c r="H9" s="1026" t="str">
        <f>IF('Перечень тарифов'!F21="","наименование отсутствует","" &amp; 'Перечень тарифов'!F21 &amp; "")</f>
        <v>Производство тепловой энергии. Некомбинированная выработка</v>
      </c>
      <c r="I9" s="815" t="s">
        <v>586</v>
      </c>
      <c r="J9" s="614"/>
      <c r="K9" s="1012"/>
      <c r="L9" s="1012"/>
      <c r="M9" s="1012"/>
      <c r="N9" s="1012"/>
      <c r="O9" s="1012"/>
      <c r="P9" s="1012"/>
      <c r="Q9" s="1012"/>
      <c r="R9" s="1012"/>
      <c r="S9" s="1012"/>
      <c r="T9" s="1012"/>
    </row>
    <row r="10" spans="1:20" s="1006" customFormat="1" ht="22.5">
      <c r="A10" s="1205"/>
      <c r="B10" s="1012"/>
      <c r="C10" s="1012"/>
      <c r="D10" s="1012"/>
      <c r="F10" s="1028" t="str">
        <f>"4."&amp;mergeValue(A10)</f>
        <v>4.1</v>
      </c>
      <c r="G10" s="814" t="s">
        <v>495</v>
      </c>
      <c r="H10" s="1030" t="s">
        <v>457</v>
      </c>
      <c r="I10" s="815"/>
      <c r="J10" s="614"/>
      <c r="K10" s="1012"/>
      <c r="L10" s="1012"/>
      <c r="M10" s="1012"/>
      <c r="N10" s="1012"/>
      <c r="O10" s="1012"/>
      <c r="P10" s="1012"/>
      <c r="Q10" s="1012"/>
      <c r="R10" s="1012"/>
      <c r="S10" s="1012"/>
      <c r="T10" s="1012"/>
    </row>
    <row r="11" spans="1:20" s="1006" customFormat="1" ht="18.75">
      <c r="A11" s="1205"/>
      <c r="B11" s="1205">
        <v>1</v>
      </c>
      <c r="C11" s="1022"/>
      <c r="D11" s="1022"/>
      <c r="F11" s="1028" t="str">
        <f>"4."&amp;mergeValue(A11) &amp;"."&amp;mergeValue(B11)</f>
        <v>4.1.1</v>
      </c>
      <c r="G11" s="829" t="s">
        <v>590</v>
      </c>
      <c r="H11" s="1026" t="str">
        <f>IF(region_name="","",region_name)</f>
        <v>Ярославская область</v>
      </c>
      <c r="I11" s="815" t="s">
        <v>498</v>
      </c>
      <c r="J11" s="614"/>
      <c r="K11" s="1012"/>
      <c r="L11" s="1012"/>
      <c r="M11" s="1012"/>
      <c r="N11" s="1012"/>
      <c r="O11" s="1012"/>
      <c r="P11" s="1012"/>
      <c r="Q11" s="1012"/>
      <c r="R11" s="1012"/>
      <c r="S11" s="1012"/>
      <c r="T11" s="1012"/>
    </row>
    <row r="12" spans="1:20" s="1006" customFormat="1" ht="22.5">
      <c r="A12" s="1205"/>
      <c r="B12" s="1205"/>
      <c r="C12" s="1205">
        <v>1</v>
      </c>
      <c r="D12" s="1022"/>
      <c r="F12" s="1028" t="str">
        <f>"4."&amp;mergeValue(A12) &amp;"."&amp;mergeValue(B12)&amp;"."&amp;mergeValue(C12)</f>
        <v>4.1.1.1</v>
      </c>
      <c r="G12" s="816" t="s">
        <v>496</v>
      </c>
      <c r="H12" s="1026" t="str">
        <f>IF(Территории!H13="","","" &amp; Территории!H13 &amp; "")</f>
        <v>город Ярославль</v>
      </c>
      <c r="I12" s="815" t="s">
        <v>499</v>
      </c>
      <c r="J12" s="614"/>
      <c r="K12" s="1012"/>
      <c r="L12" s="1012"/>
      <c r="M12" s="1012"/>
      <c r="N12" s="1012"/>
      <c r="O12" s="1012"/>
      <c r="P12" s="1012"/>
      <c r="Q12" s="1012"/>
      <c r="R12" s="1012"/>
      <c r="S12" s="1012"/>
      <c r="T12" s="1012"/>
    </row>
    <row r="13" spans="1:20" s="1006" customFormat="1" ht="56.25">
      <c r="A13" s="1205"/>
      <c r="B13" s="1205"/>
      <c r="C13" s="1205"/>
      <c r="D13" s="1022">
        <v>1</v>
      </c>
      <c r="F13" s="1028" t="str">
        <f>"4."&amp;mergeValue(A13) &amp;"."&amp;mergeValue(B13)&amp;"."&amp;mergeValue(C13)&amp;"."&amp;mergeValue(D13)</f>
        <v>4.1.1.1.1</v>
      </c>
      <c r="G13" s="817" t="s">
        <v>497</v>
      </c>
      <c r="H13" s="1026" t="str">
        <f>IF(Территории!R14="","","" &amp; Территории!R14 &amp; "")</f>
        <v>город Ярославль (78701000)</v>
      </c>
      <c r="I13" s="1100" t="s">
        <v>589</v>
      </c>
      <c r="J13" s="614"/>
      <c r="K13" s="1012"/>
      <c r="L13" s="1012"/>
      <c r="M13" s="1012"/>
      <c r="N13" s="1012"/>
      <c r="O13" s="1012"/>
      <c r="P13" s="1012"/>
      <c r="Q13" s="1012"/>
      <c r="R13" s="1012"/>
      <c r="S13" s="1012"/>
      <c r="T13" s="1012"/>
    </row>
    <row r="14" spans="1:20" s="1006" customFormat="1" ht="45">
      <c r="A14" s="1205">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05"/>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05"/>
      <c r="B16" s="1012"/>
      <c r="C16" s="1012"/>
      <c r="D16" s="1012"/>
      <c r="F16" s="1028" t="str">
        <f>"4."&amp;mergeValue(A16)</f>
        <v>4.2</v>
      </c>
      <c r="G16" s="814" t="s">
        <v>495</v>
      </c>
      <c r="H16" s="1108" t="s">
        <v>457</v>
      </c>
      <c r="I16" s="815"/>
      <c r="J16" s="614"/>
      <c r="K16" s="1012"/>
      <c r="L16" s="1012"/>
      <c r="M16" s="1012"/>
      <c r="N16" s="1012"/>
      <c r="O16" s="1012"/>
      <c r="P16" s="1012"/>
      <c r="Q16" s="1012"/>
      <c r="R16" s="1012"/>
      <c r="S16" s="1012"/>
      <c r="T16" s="1012"/>
    </row>
    <row r="17" spans="1:20" s="1006" customFormat="1" ht="18.75">
      <c r="A17" s="1205"/>
      <c r="B17" s="1205">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05"/>
      <c r="B18" s="1205"/>
      <c r="C18" s="1205">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05"/>
      <c r="B19" s="1205"/>
      <c r="C19" s="1205"/>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05">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05"/>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05"/>
      <c r="B22" s="1012"/>
      <c r="C22" s="1012"/>
      <c r="D22" s="1012"/>
      <c r="F22" s="1028" t="str">
        <f>"4."&amp;mergeValue(A22)</f>
        <v>4.3</v>
      </c>
      <c r="G22" s="814" t="s">
        <v>495</v>
      </c>
      <c r="H22" s="1108" t="s">
        <v>457</v>
      </c>
      <c r="I22" s="815"/>
      <c r="J22" s="614"/>
      <c r="K22" s="1012"/>
      <c r="L22" s="1012"/>
      <c r="M22" s="1012"/>
      <c r="N22" s="1012"/>
      <c r="O22" s="1012"/>
      <c r="P22" s="1012"/>
      <c r="Q22" s="1012"/>
      <c r="R22" s="1012"/>
      <c r="S22" s="1012"/>
      <c r="T22" s="1012"/>
    </row>
    <row r="23" spans="1:20" s="1006" customFormat="1" ht="18.75">
      <c r="A23" s="1205"/>
      <c r="B23" s="1205">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05"/>
      <c r="B24" s="1205"/>
      <c r="C24" s="1205">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05"/>
      <c r="B25" s="1205"/>
      <c r="C25" s="1205"/>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771" customFormat="1" ht="3" customHeight="1">
      <c r="A26" s="772"/>
      <c r="B26" s="772"/>
      <c r="C26" s="772"/>
      <c r="D26" s="772"/>
      <c r="F26" s="624"/>
      <c r="G26" s="625"/>
      <c r="H26" s="626"/>
      <c r="I26" s="627"/>
      <c r="J26" s="772"/>
      <c r="K26" s="772"/>
      <c r="L26" s="772"/>
      <c r="M26" s="772"/>
      <c r="N26" s="772"/>
      <c r="O26" s="772"/>
      <c r="P26" s="772"/>
      <c r="Q26" s="772"/>
      <c r="R26" s="772"/>
      <c r="S26" s="772"/>
      <c r="T26" s="772"/>
    </row>
    <row r="27" spans="1:20" s="771" customFormat="1" ht="15" customHeight="1">
      <c r="A27" s="772"/>
      <c r="B27" s="772"/>
      <c r="C27" s="772"/>
      <c r="D27" s="772"/>
      <c r="F27" s="821"/>
      <c r="G27" s="1200" t="s">
        <v>591</v>
      </c>
      <c r="H27" s="1200"/>
      <c r="I27" s="982"/>
      <c r="J27" s="772"/>
      <c r="K27" s="772"/>
      <c r="L27" s="772"/>
      <c r="M27" s="772"/>
      <c r="N27" s="772"/>
      <c r="O27" s="772"/>
      <c r="P27" s="772"/>
      <c r="Q27" s="772"/>
      <c r="R27" s="772"/>
      <c r="S27" s="772"/>
      <c r="T27" s="772"/>
    </row>
  </sheetData>
  <sheetProtection password="FA9C" sheet="1" objects="1" scenarios="1" formatColumns="0" formatRows="0"/>
  <mergeCells count="13">
    <mergeCell ref="G27:H27"/>
    <mergeCell ref="F2:H2"/>
    <mergeCell ref="F4:H4"/>
    <mergeCell ref="I4:I5"/>
    <mergeCell ref="A8:A13"/>
    <mergeCell ref="B11:B13"/>
    <mergeCell ref="C12:C13"/>
    <mergeCell ref="A14:A19"/>
    <mergeCell ref="B17:B19"/>
    <mergeCell ref="C18:C19"/>
    <mergeCell ref="A20:A25"/>
    <mergeCell ref="B23:B25"/>
    <mergeCell ref="C24:C25"/>
  </mergeCells>
  <dataValidations count="1">
    <dataValidation type="textLength" operator="lessThanOrEqual" allowBlank="1" showInputMessage="1" showErrorMessage="1" errorTitle="Ошибка" error="Допускается ввод не более 900 символов!" sqref="I26:I27">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98"/>
  <sheetViews>
    <sheetView showGridLines="0" topLeftCell="I77" zoomScaleNormal="100" workbookViewId="0">
      <selection activeCell="O88" sqref="O88"/>
    </sheetView>
  </sheetViews>
  <sheetFormatPr defaultColWidth="10.5703125" defaultRowHeight="14.25"/>
  <cols>
    <col min="1" max="6" width="10.5703125" style="1007" hidden="1" customWidth="1"/>
    <col min="7" max="8" width="9.140625" style="1013" hidden="1" customWidth="1"/>
    <col min="9" max="9" width="3.7109375" style="995" customWidth="1"/>
    <col min="10" max="11" width="3.7109375" style="808" customWidth="1"/>
    <col min="12" max="12" width="12.7109375" style="989" customWidth="1"/>
    <col min="13" max="13" width="44.7109375" style="989" customWidth="1"/>
    <col min="14" max="14" width="1.7109375" style="989" hidden="1" customWidth="1"/>
    <col min="15" max="15" width="29.7109375" style="989" customWidth="1"/>
    <col min="16" max="17" width="23.7109375" style="989" hidden="1" customWidth="1"/>
    <col min="18" max="18" width="11.7109375" style="989" customWidth="1"/>
    <col min="19" max="19" width="3.7109375" style="989" customWidth="1"/>
    <col min="20" max="20" width="11.7109375" style="989" customWidth="1"/>
    <col min="21" max="21" width="8.5703125" style="989" hidden="1" customWidth="1"/>
    <col min="22" max="22" width="4.7109375" style="989" customWidth="1"/>
    <col min="23" max="23" width="115.7109375" style="989" customWidth="1"/>
    <col min="24" max="25" width="10.5703125" style="1007"/>
    <col min="26" max="26" width="11.140625" style="1007" customWidth="1"/>
    <col min="27" max="34" width="10.5703125" style="1007"/>
    <col min="35" max="256" width="10.5703125" style="989"/>
    <col min="257" max="264" width="0" style="989" hidden="1" customWidth="1"/>
    <col min="265" max="265" width="3.7109375" style="989" customWidth="1"/>
    <col min="266" max="266" width="3.85546875" style="989" customWidth="1"/>
    <col min="267" max="267" width="3.7109375" style="989" customWidth="1"/>
    <col min="268" max="268" width="12.7109375" style="989" customWidth="1"/>
    <col min="269" max="269" width="52.7109375" style="989" customWidth="1"/>
    <col min="270" max="273" width="0" style="989" hidden="1" customWidth="1"/>
    <col min="274" max="274" width="12.28515625" style="989" customWidth="1"/>
    <col min="275" max="275" width="6.42578125" style="989" customWidth="1"/>
    <col min="276" max="276" width="12.28515625" style="989" customWidth="1"/>
    <col min="277" max="277" width="0" style="989" hidden="1" customWidth="1"/>
    <col min="278" max="278" width="3.7109375" style="989" customWidth="1"/>
    <col min="279" max="279" width="11.140625" style="989" bestFit="1" customWidth="1"/>
    <col min="280" max="281" width="10.5703125" style="989"/>
    <col min="282" max="282" width="11.140625" style="989" customWidth="1"/>
    <col min="283" max="512" width="10.5703125" style="989"/>
    <col min="513" max="520" width="0" style="989" hidden="1" customWidth="1"/>
    <col min="521" max="521" width="3.7109375" style="989" customWidth="1"/>
    <col min="522" max="522" width="3.85546875" style="989" customWidth="1"/>
    <col min="523" max="523" width="3.7109375" style="989" customWidth="1"/>
    <col min="524" max="524" width="12.7109375" style="989" customWidth="1"/>
    <col min="525" max="525" width="52.7109375" style="989" customWidth="1"/>
    <col min="526" max="529" width="0" style="989" hidden="1" customWidth="1"/>
    <col min="530" max="530" width="12.28515625" style="989" customWidth="1"/>
    <col min="531" max="531" width="6.42578125" style="989" customWidth="1"/>
    <col min="532" max="532" width="12.28515625" style="989" customWidth="1"/>
    <col min="533" max="533" width="0" style="989" hidden="1" customWidth="1"/>
    <col min="534" max="534" width="3.7109375" style="989" customWidth="1"/>
    <col min="535" max="535" width="11.140625" style="989" bestFit="1" customWidth="1"/>
    <col min="536" max="537" width="10.5703125" style="989"/>
    <col min="538" max="538" width="11.140625" style="989" customWidth="1"/>
    <col min="539" max="768" width="10.5703125" style="989"/>
    <col min="769" max="776" width="0" style="989" hidden="1" customWidth="1"/>
    <col min="777" max="777" width="3.7109375" style="989" customWidth="1"/>
    <col min="778" max="778" width="3.85546875" style="989" customWidth="1"/>
    <col min="779" max="779" width="3.7109375" style="989" customWidth="1"/>
    <col min="780" max="780" width="12.7109375" style="989" customWidth="1"/>
    <col min="781" max="781" width="52.7109375" style="989" customWidth="1"/>
    <col min="782" max="785" width="0" style="989" hidden="1" customWidth="1"/>
    <col min="786" max="786" width="12.28515625" style="989" customWidth="1"/>
    <col min="787" max="787" width="6.42578125" style="989" customWidth="1"/>
    <col min="788" max="788" width="12.28515625" style="989" customWidth="1"/>
    <col min="789" max="789" width="0" style="989" hidden="1" customWidth="1"/>
    <col min="790" max="790" width="3.7109375" style="989" customWidth="1"/>
    <col min="791" max="791" width="11.140625" style="989" bestFit="1" customWidth="1"/>
    <col min="792" max="793" width="10.5703125" style="989"/>
    <col min="794" max="794" width="11.140625" style="989" customWidth="1"/>
    <col min="795" max="1024" width="10.5703125" style="989"/>
    <col min="1025" max="1032" width="0" style="989" hidden="1" customWidth="1"/>
    <col min="1033" max="1033" width="3.7109375" style="989" customWidth="1"/>
    <col min="1034" max="1034" width="3.85546875" style="989" customWidth="1"/>
    <col min="1035" max="1035" width="3.7109375" style="989" customWidth="1"/>
    <col min="1036" max="1036" width="12.7109375" style="989" customWidth="1"/>
    <col min="1037" max="1037" width="52.7109375" style="989" customWidth="1"/>
    <col min="1038" max="1041" width="0" style="989" hidden="1" customWidth="1"/>
    <col min="1042" max="1042" width="12.28515625" style="989" customWidth="1"/>
    <col min="1043" max="1043" width="6.42578125" style="989" customWidth="1"/>
    <col min="1044" max="1044" width="12.28515625" style="989" customWidth="1"/>
    <col min="1045" max="1045" width="0" style="989" hidden="1" customWidth="1"/>
    <col min="1046" max="1046" width="3.7109375" style="989" customWidth="1"/>
    <col min="1047" max="1047" width="11.140625" style="989" bestFit="1" customWidth="1"/>
    <col min="1048" max="1049" width="10.5703125" style="989"/>
    <col min="1050" max="1050" width="11.140625" style="989" customWidth="1"/>
    <col min="1051" max="1280" width="10.5703125" style="989"/>
    <col min="1281" max="1288" width="0" style="989" hidden="1" customWidth="1"/>
    <col min="1289" max="1289" width="3.7109375" style="989" customWidth="1"/>
    <col min="1290" max="1290" width="3.85546875" style="989" customWidth="1"/>
    <col min="1291" max="1291" width="3.7109375" style="989" customWidth="1"/>
    <col min="1292" max="1292" width="12.7109375" style="989" customWidth="1"/>
    <col min="1293" max="1293" width="52.7109375" style="989" customWidth="1"/>
    <col min="1294" max="1297" width="0" style="989" hidden="1" customWidth="1"/>
    <col min="1298" max="1298" width="12.28515625" style="989" customWidth="1"/>
    <col min="1299" max="1299" width="6.42578125" style="989" customWidth="1"/>
    <col min="1300" max="1300" width="12.28515625" style="989" customWidth="1"/>
    <col min="1301" max="1301" width="0" style="989" hidden="1" customWidth="1"/>
    <col min="1302" max="1302" width="3.7109375" style="989" customWidth="1"/>
    <col min="1303" max="1303" width="11.140625" style="989" bestFit="1" customWidth="1"/>
    <col min="1304" max="1305" width="10.5703125" style="989"/>
    <col min="1306" max="1306" width="11.140625" style="989" customWidth="1"/>
    <col min="1307" max="1536" width="10.5703125" style="989"/>
    <col min="1537" max="1544" width="0" style="989" hidden="1" customWidth="1"/>
    <col min="1545" max="1545" width="3.7109375" style="989" customWidth="1"/>
    <col min="1546" max="1546" width="3.85546875" style="989" customWidth="1"/>
    <col min="1547" max="1547" width="3.7109375" style="989" customWidth="1"/>
    <col min="1548" max="1548" width="12.7109375" style="989" customWidth="1"/>
    <col min="1549" max="1549" width="52.7109375" style="989" customWidth="1"/>
    <col min="1550" max="1553" width="0" style="989" hidden="1" customWidth="1"/>
    <col min="1554" max="1554" width="12.28515625" style="989" customWidth="1"/>
    <col min="1555" max="1555" width="6.42578125" style="989" customWidth="1"/>
    <col min="1556" max="1556" width="12.28515625" style="989" customWidth="1"/>
    <col min="1557" max="1557" width="0" style="989" hidden="1" customWidth="1"/>
    <col min="1558" max="1558" width="3.7109375" style="989" customWidth="1"/>
    <col min="1559" max="1559" width="11.140625" style="989" bestFit="1" customWidth="1"/>
    <col min="1560" max="1561" width="10.5703125" style="989"/>
    <col min="1562" max="1562" width="11.140625" style="989" customWidth="1"/>
    <col min="1563" max="1792" width="10.5703125" style="989"/>
    <col min="1793" max="1800" width="0" style="989" hidden="1" customWidth="1"/>
    <col min="1801" max="1801" width="3.7109375" style="989" customWidth="1"/>
    <col min="1802" max="1802" width="3.85546875" style="989" customWidth="1"/>
    <col min="1803" max="1803" width="3.7109375" style="989" customWidth="1"/>
    <col min="1804" max="1804" width="12.7109375" style="989" customWidth="1"/>
    <col min="1805" max="1805" width="52.7109375" style="989" customWidth="1"/>
    <col min="1806" max="1809" width="0" style="989" hidden="1" customWidth="1"/>
    <col min="1810" max="1810" width="12.28515625" style="989" customWidth="1"/>
    <col min="1811" max="1811" width="6.42578125" style="989" customWidth="1"/>
    <col min="1812" max="1812" width="12.28515625" style="989" customWidth="1"/>
    <col min="1813" max="1813" width="0" style="989" hidden="1" customWidth="1"/>
    <col min="1814" max="1814" width="3.7109375" style="989" customWidth="1"/>
    <col min="1815" max="1815" width="11.140625" style="989" bestFit="1" customWidth="1"/>
    <col min="1816" max="1817" width="10.5703125" style="989"/>
    <col min="1818" max="1818" width="11.140625" style="989" customWidth="1"/>
    <col min="1819" max="2048" width="10.5703125" style="989"/>
    <col min="2049" max="2056" width="0" style="989" hidden="1" customWidth="1"/>
    <col min="2057" max="2057" width="3.7109375" style="989" customWidth="1"/>
    <col min="2058" max="2058" width="3.85546875" style="989" customWidth="1"/>
    <col min="2059" max="2059" width="3.7109375" style="989" customWidth="1"/>
    <col min="2060" max="2060" width="12.7109375" style="989" customWidth="1"/>
    <col min="2061" max="2061" width="52.7109375" style="989" customWidth="1"/>
    <col min="2062" max="2065" width="0" style="989" hidden="1" customWidth="1"/>
    <col min="2066" max="2066" width="12.28515625" style="989" customWidth="1"/>
    <col min="2067" max="2067" width="6.42578125" style="989" customWidth="1"/>
    <col min="2068" max="2068" width="12.28515625" style="989" customWidth="1"/>
    <col min="2069" max="2069" width="0" style="989" hidden="1" customWidth="1"/>
    <col min="2070" max="2070" width="3.7109375" style="989" customWidth="1"/>
    <col min="2071" max="2071" width="11.140625" style="989" bestFit="1" customWidth="1"/>
    <col min="2072" max="2073" width="10.5703125" style="989"/>
    <col min="2074" max="2074" width="11.140625" style="989" customWidth="1"/>
    <col min="2075" max="2304" width="10.5703125" style="989"/>
    <col min="2305" max="2312" width="0" style="989" hidden="1" customWidth="1"/>
    <col min="2313" max="2313" width="3.7109375" style="989" customWidth="1"/>
    <col min="2314" max="2314" width="3.85546875" style="989" customWidth="1"/>
    <col min="2315" max="2315" width="3.7109375" style="989" customWidth="1"/>
    <col min="2316" max="2316" width="12.7109375" style="989" customWidth="1"/>
    <col min="2317" max="2317" width="52.7109375" style="989" customWidth="1"/>
    <col min="2318" max="2321" width="0" style="989" hidden="1" customWidth="1"/>
    <col min="2322" max="2322" width="12.28515625" style="989" customWidth="1"/>
    <col min="2323" max="2323" width="6.42578125" style="989" customWidth="1"/>
    <col min="2324" max="2324" width="12.28515625" style="989" customWidth="1"/>
    <col min="2325" max="2325" width="0" style="989" hidden="1" customWidth="1"/>
    <col min="2326" max="2326" width="3.7109375" style="989" customWidth="1"/>
    <col min="2327" max="2327" width="11.140625" style="989" bestFit="1" customWidth="1"/>
    <col min="2328" max="2329" width="10.5703125" style="989"/>
    <col min="2330" max="2330" width="11.140625" style="989" customWidth="1"/>
    <col min="2331" max="2560" width="10.5703125" style="989"/>
    <col min="2561" max="2568" width="0" style="989" hidden="1" customWidth="1"/>
    <col min="2569" max="2569" width="3.7109375" style="989" customWidth="1"/>
    <col min="2570" max="2570" width="3.85546875" style="989" customWidth="1"/>
    <col min="2571" max="2571" width="3.7109375" style="989" customWidth="1"/>
    <col min="2572" max="2572" width="12.7109375" style="989" customWidth="1"/>
    <col min="2573" max="2573" width="52.7109375" style="989" customWidth="1"/>
    <col min="2574" max="2577" width="0" style="989" hidden="1" customWidth="1"/>
    <col min="2578" max="2578" width="12.28515625" style="989" customWidth="1"/>
    <col min="2579" max="2579" width="6.42578125" style="989" customWidth="1"/>
    <col min="2580" max="2580" width="12.28515625" style="989" customWidth="1"/>
    <col min="2581" max="2581" width="0" style="989" hidden="1" customWidth="1"/>
    <col min="2582" max="2582" width="3.7109375" style="989" customWidth="1"/>
    <col min="2583" max="2583" width="11.140625" style="989" bestFit="1" customWidth="1"/>
    <col min="2584" max="2585" width="10.5703125" style="989"/>
    <col min="2586" max="2586" width="11.140625" style="989" customWidth="1"/>
    <col min="2587" max="2816" width="10.5703125" style="989"/>
    <col min="2817" max="2824" width="0" style="989" hidden="1" customWidth="1"/>
    <col min="2825" max="2825" width="3.7109375" style="989" customWidth="1"/>
    <col min="2826" max="2826" width="3.85546875" style="989" customWidth="1"/>
    <col min="2827" max="2827" width="3.7109375" style="989" customWidth="1"/>
    <col min="2828" max="2828" width="12.7109375" style="989" customWidth="1"/>
    <col min="2829" max="2829" width="52.7109375" style="989" customWidth="1"/>
    <col min="2830" max="2833" width="0" style="989" hidden="1" customWidth="1"/>
    <col min="2834" max="2834" width="12.28515625" style="989" customWidth="1"/>
    <col min="2835" max="2835" width="6.42578125" style="989" customWidth="1"/>
    <col min="2836" max="2836" width="12.28515625" style="989" customWidth="1"/>
    <col min="2837" max="2837" width="0" style="989" hidden="1" customWidth="1"/>
    <col min="2838" max="2838" width="3.7109375" style="989" customWidth="1"/>
    <col min="2839" max="2839" width="11.140625" style="989" bestFit="1" customWidth="1"/>
    <col min="2840" max="2841" width="10.5703125" style="989"/>
    <col min="2842" max="2842" width="11.140625" style="989" customWidth="1"/>
    <col min="2843" max="3072" width="10.5703125" style="989"/>
    <col min="3073" max="3080" width="0" style="989" hidden="1" customWidth="1"/>
    <col min="3081" max="3081" width="3.7109375" style="989" customWidth="1"/>
    <col min="3082" max="3082" width="3.85546875" style="989" customWidth="1"/>
    <col min="3083" max="3083" width="3.7109375" style="989" customWidth="1"/>
    <col min="3084" max="3084" width="12.7109375" style="989" customWidth="1"/>
    <col min="3085" max="3085" width="52.7109375" style="989" customWidth="1"/>
    <col min="3086" max="3089" width="0" style="989" hidden="1" customWidth="1"/>
    <col min="3090" max="3090" width="12.28515625" style="989" customWidth="1"/>
    <col min="3091" max="3091" width="6.42578125" style="989" customWidth="1"/>
    <col min="3092" max="3092" width="12.28515625" style="989" customWidth="1"/>
    <col min="3093" max="3093" width="0" style="989" hidden="1" customWidth="1"/>
    <col min="3094" max="3094" width="3.7109375" style="989" customWidth="1"/>
    <col min="3095" max="3095" width="11.140625" style="989" bestFit="1" customWidth="1"/>
    <col min="3096" max="3097" width="10.5703125" style="989"/>
    <col min="3098" max="3098" width="11.140625" style="989" customWidth="1"/>
    <col min="3099" max="3328" width="10.5703125" style="989"/>
    <col min="3329" max="3336" width="0" style="989" hidden="1" customWidth="1"/>
    <col min="3337" max="3337" width="3.7109375" style="989" customWidth="1"/>
    <col min="3338" max="3338" width="3.85546875" style="989" customWidth="1"/>
    <col min="3339" max="3339" width="3.7109375" style="989" customWidth="1"/>
    <col min="3340" max="3340" width="12.7109375" style="989" customWidth="1"/>
    <col min="3341" max="3341" width="52.7109375" style="989" customWidth="1"/>
    <col min="3342" max="3345" width="0" style="989" hidden="1" customWidth="1"/>
    <col min="3346" max="3346" width="12.28515625" style="989" customWidth="1"/>
    <col min="3347" max="3347" width="6.42578125" style="989" customWidth="1"/>
    <col min="3348" max="3348" width="12.28515625" style="989" customWidth="1"/>
    <col min="3349" max="3349" width="0" style="989" hidden="1" customWidth="1"/>
    <col min="3350" max="3350" width="3.7109375" style="989" customWidth="1"/>
    <col min="3351" max="3351" width="11.140625" style="989" bestFit="1" customWidth="1"/>
    <col min="3352" max="3353" width="10.5703125" style="989"/>
    <col min="3354" max="3354" width="11.140625" style="989" customWidth="1"/>
    <col min="3355" max="3584" width="10.5703125" style="989"/>
    <col min="3585" max="3592" width="0" style="989" hidden="1" customWidth="1"/>
    <col min="3593" max="3593" width="3.7109375" style="989" customWidth="1"/>
    <col min="3594" max="3594" width="3.85546875" style="989" customWidth="1"/>
    <col min="3595" max="3595" width="3.7109375" style="989" customWidth="1"/>
    <col min="3596" max="3596" width="12.7109375" style="989" customWidth="1"/>
    <col min="3597" max="3597" width="52.7109375" style="989" customWidth="1"/>
    <col min="3598" max="3601" width="0" style="989" hidden="1" customWidth="1"/>
    <col min="3602" max="3602" width="12.28515625" style="989" customWidth="1"/>
    <col min="3603" max="3603" width="6.42578125" style="989" customWidth="1"/>
    <col min="3604" max="3604" width="12.28515625" style="989" customWidth="1"/>
    <col min="3605" max="3605" width="0" style="989" hidden="1" customWidth="1"/>
    <col min="3606" max="3606" width="3.7109375" style="989" customWidth="1"/>
    <col min="3607" max="3607" width="11.140625" style="989" bestFit="1" customWidth="1"/>
    <col min="3608" max="3609" width="10.5703125" style="989"/>
    <col min="3610" max="3610" width="11.140625" style="989" customWidth="1"/>
    <col min="3611" max="3840" width="10.5703125" style="989"/>
    <col min="3841" max="3848" width="0" style="989" hidden="1" customWidth="1"/>
    <col min="3849" max="3849" width="3.7109375" style="989" customWidth="1"/>
    <col min="3850" max="3850" width="3.85546875" style="989" customWidth="1"/>
    <col min="3851" max="3851" width="3.7109375" style="989" customWidth="1"/>
    <col min="3852" max="3852" width="12.7109375" style="989" customWidth="1"/>
    <col min="3853" max="3853" width="52.7109375" style="989" customWidth="1"/>
    <col min="3854" max="3857" width="0" style="989" hidden="1" customWidth="1"/>
    <col min="3858" max="3858" width="12.28515625" style="989" customWidth="1"/>
    <col min="3859" max="3859" width="6.42578125" style="989" customWidth="1"/>
    <col min="3860" max="3860" width="12.28515625" style="989" customWidth="1"/>
    <col min="3861" max="3861" width="0" style="989" hidden="1" customWidth="1"/>
    <col min="3862" max="3862" width="3.7109375" style="989" customWidth="1"/>
    <col min="3863" max="3863" width="11.140625" style="989" bestFit="1" customWidth="1"/>
    <col min="3864" max="3865" width="10.5703125" style="989"/>
    <col min="3866" max="3866" width="11.140625" style="989" customWidth="1"/>
    <col min="3867" max="4096" width="10.5703125" style="989"/>
    <col min="4097" max="4104" width="0" style="989" hidden="1" customWidth="1"/>
    <col min="4105" max="4105" width="3.7109375" style="989" customWidth="1"/>
    <col min="4106" max="4106" width="3.85546875" style="989" customWidth="1"/>
    <col min="4107" max="4107" width="3.7109375" style="989" customWidth="1"/>
    <col min="4108" max="4108" width="12.7109375" style="989" customWidth="1"/>
    <col min="4109" max="4109" width="52.7109375" style="989" customWidth="1"/>
    <col min="4110" max="4113" width="0" style="989" hidden="1" customWidth="1"/>
    <col min="4114" max="4114" width="12.28515625" style="989" customWidth="1"/>
    <col min="4115" max="4115" width="6.42578125" style="989" customWidth="1"/>
    <col min="4116" max="4116" width="12.28515625" style="989" customWidth="1"/>
    <col min="4117" max="4117" width="0" style="989" hidden="1" customWidth="1"/>
    <col min="4118" max="4118" width="3.7109375" style="989" customWidth="1"/>
    <col min="4119" max="4119" width="11.140625" style="989" bestFit="1" customWidth="1"/>
    <col min="4120" max="4121" width="10.5703125" style="989"/>
    <col min="4122" max="4122" width="11.140625" style="989" customWidth="1"/>
    <col min="4123" max="4352" width="10.5703125" style="989"/>
    <col min="4353" max="4360" width="0" style="989" hidden="1" customWidth="1"/>
    <col min="4361" max="4361" width="3.7109375" style="989" customWidth="1"/>
    <col min="4362" max="4362" width="3.85546875" style="989" customWidth="1"/>
    <col min="4363" max="4363" width="3.7109375" style="989" customWidth="1"/>
    <col min="4364" max="4364" width="12.7109375" style="989" customWidth="1"/>
    <col min="4365" max="4365" width="52.7109375" style="989" customWidth="1"/>
    <col min="4366" max="4369" width="0" style="989" hidden="1" customWidth="1"/>
    <col min="4370" max="4370" width="12.28515625" style="989" customWidth="1"/>
    <col min="4371" max="4371" width="6.42578125" style="989" customWidth="1"/>
    <col min="4372" max="4372" width="12.28515625" style="989" customWidth="1"/>
    <col min="4373" max="4373" width="0" style="989" hidden="1" customWidth="1"/>
    <col min="4374" max="4374" width="3.7109375" style="989" customWidth="1"/>
    <col min="4375" max="4375" width="11.140625" style="989" bestFit="1" customWidth="1"/>
    <col min="4376" max="4377" width="10.5703125" style="989"/>
    <col min="4378" max="4378" width="11.140625" style="989" customWidth="1"/>
    <col min="4379" max="4608" width="10.5703125" style="989"/>
    <col min="4609" max="4616" width="0" style="989" hidden="1" customWidth="1"/>
    <col min="4617" max="4617" width="3.7109375" style="989" customWidth="1"/>
    <col min="4618" max="4618" width="3.85546875" style="989" customWidth="1"/>
    <col min="4619" max="4619" width="3.7109375" style="989" customWidth="1"/>
    <col min="4620" max="4620" width="12.7109375" style="989" customWidth="1"/>
    <col min="4621" max="4621" width="52.7109375" style="989" customWidth="1"/>
    <col min="4622" max="4625" width="0" style="989" hidden="1" customWidth="1"/>
    <col min="4626" max="4626" width="12.28515625" style="989" customWidth="1"/>
    <col min="4627" max="4627" width="6.42578125" style="989" customWidth="1"/>
    <col min="4628" max="4628" width="12.28515625" style="989" customWidth="1"/>
    <col min="4629" max="4629" width="0" style="989" hidden="1" customWidth="1"/>
    <col min="4630" max="4630" width="3.7109375" style="989" customWidth="1"/>
    <col min="4631" max="4631" width="11.140625" style="989" bestFit="1" customWidth="1"/>
    <col min="4632" max="4633" width="10.5703125" style="989"/>
    <col min="4634" max="4634" width="11.140625" style="989" customWidth="1"/>
    <col min="4635" max="4864" width="10.5703125" style="989"/>
    <col min="4865" max="4872" width="0" style="989" hidden="1" customWidth="1"/>
    <col min="4873" max="4873" width="3.7109375" style="989" customWidth="1"/>
    <col min="4874" max="4874" width="3.85546875" style="989" customWidth="1"/>
    <col min="4875" max="4875" width="3.7109375" style="989" customWidth="1"/>
    <col min="4876" max="4876" width="12.7109375" style="989" customWidth="1"/>
    <col min="4877" max="4877" width="52.7109375" style="989" customWidth="1"/>
    <col min="4878" max="4881" width="0" style="989" hidden="1" customWidth="1"/>
    <col min="4882" max="4882" width="12.28515625" style="989" customWidth="1"/>
    <col min="4883" max="4883" width="6.42578125" style="989" customWidth="1"/>
    <col min="4884" max="4884" width="12.28515625" style="989" customWidth="1"/>
    <col min="4885" max="4885" width="0" style="989" hidden="1" customWidth="1"/>
    <col min="4886" max="4886" width="3.7109375" style="989" customWidth="1"/>
    <col min="4887" max="4887" width="11.140625" style="989" bestFit="1" customWidth="1"/>
    <col min="4888" max="4889" width="10.5703125" style="989"/>
    <col min="4890" max="4890" width="11.140625" style="989" customWidth="1"/>
    <col min="4891" max="5120" width="10.5703125" style="989"/>
    <col min="5121" max="5128" width="0" style="989" hidden="1" customWidth="1"/>
    <col min="5129" max="5129" width="3.7109375" style="989" customWidth="1"/>
    <col min="5130" max="5130" width="3.85546875" style="989" customWidth="1"/>
    <col min="5131" max="5131" width="3.7109375" style="989" customWidth="1"/>
    <col min="5132" max="5132" width="12.7109375" style="989" customWidth="1"/>
    <col min="5133" max="5133" width="52.7109375" style="989" customWidth="1"/>
    <col min="5134" max="5137" width="0" style="989" hidden="1" customWidth="1"/>
    <col min="5138" max="5138" width="12.28515625" style="989" customWidth="1"/>
    <col min="5139" max="5139" width="6.42578125" style="989" customWidth="1"/>
    <col min="5140" max="5140" width="12.28515625" style="989" customWidth="1"/>
    <col min="5141" max="5141" width="0" style="989" hidden="1" customWidth="1"/>
    <col min="5142" max="5142" width="3.7109375" style="989" customWidth="1"/>
    <col min="5143" max="5143" width="11.140625" style="989" bestFit="1" customWidth="1"/>
    <col min="5144" max="5145" width="10.5703125" style="989"/>
    <col min="5146" max="5146" width="11.140625" style="989" customWidth="1"/>
    <col min="5147" max="5376" width="10.5703125" style="989"/>
    <col min="5377" max="5384" width="0" style="989" hidden="1" customWidth="1"/>
    <col min="5385" max="5385" width="3.7109375" style="989" customWidth="1"/>
    <col min="5386" max="5386" width="3.85546875" style="989" customWidth="1"/>
    <col min="5387" max="5387" width="3.7109375" style="989" customWidth="1"/>
    <col min="5388" max="5388" width="12.7109375" style="989" customWidth="1"/>
    <col min="5389" max="5389" width="52.7109375" style="989" customWidth="1"/>
    <col min="5390" max="5393" width="0" style="989" hidden="1" customWidth="1"/>
    <col min="5394" max="5394" width="12.28515625" style="989" customWidth="1"/>
    <col min="5395" max="5395" width="6.42578125" style="989" customWidth="1"/>
    <col min="5396" max="5396" width="12.28515625" style="989" customWidth="1"/>
    <col min="5397" max="5397" width="0" style="989" hidden="1" customWidth="1"/>
    <col min="5398" max="5398" width="3.7109375" style="989" customWidth="1"/>
    <col min="5399" max="5399" width="11.140625" style="989" bestFit="1" customWidth="1"/>
    <col min="5400" max="5401" width="10.5703125" style="989"/>
    <col min="5402" max="5402" width="11.140625" style="989" customWidth="1"/>
    <col min="5403" max="5632" width="10.5703125" style="989"/>
    <col min="5633" max="5640" width="0" style="989" hidden="1" customWidth="1"/>
    <col min="5641" max="5641" width="3.7109375" style="989" customWidth="1"/>
    <col min="5642" max="5642" width="3.85546875" style="989" customWidth="1"/>
    <col min="5643" max="5643" width="3.7109375" style="989" customWidth="1"/>
    <col min="5644" max="5644" width="12.7109375" style="989" customWidth="1"/>
    <col min="5645" max="5645" width="52.7109375" style="989" customWidth="1"/>
    <col min="5646" max="5649" width="0" style="989" hidden="1" customWidth="1"/>
    <col min="5650" max="5650" width="12.28515625" style="989" customWidth="1"/>
    <col min="5651" max="5651" width="6.42578125" style="989" customWidth="1"/>
    <col min="5652" max="5652" width="12.28515625" style="989" customWidth="1"/>
    <col min="5653" max="5653" width="0" style="989" hidden="1" customWidth="1"/>
    <col min="5654" max="5654" width="3.7109375" style="989" customWidth="1"/>
    <col min="5655" max="5655" width="11.140625" style="989" bestFit="1" customWidth="1"/>
    <col min="5656" max="5657" width="10.5703125" style="989"/>
    <col min="5658" max="5658" width="11.140625" style="989" customWidth="1"/>
    <col min="5659" max="5888" width="10.5703125" style="989"/>
    <col min="5889" max="5896" width="0" style="989" hidden="1" customWidth="1"/>
    <col min="5897" max="5897" width="3.7109375" style="989" customWidth="1"/>
    <col min="5898" max="5898" width="3.85546875" style="989" customWidth="1"/>
    <col min="5899" max="5899" width="3.7109375" style="989" customWidth="1"/>
    <col min="5900" max="5900" width="12.7109375" style="989" customWidth="1"/>
    <col min="5901" max="5901" width="52.7109375" style="989" customWidth="1"/>
    <col min="5902" max="5905" width="0" style="989" hidden="1" customWidth="1"/>
    <col min="5906" max="5906" width="12.28515625" style="989" customWidth="1"/>
    <col min="5907" max="5907" width="6.42578125" style="989" customWidth="1"/>
    <col min="5908" max="5908" width="12.28515625" style="989" customWidth="1"/>
    <col min="5909" max="5909" width="0" style="989" hidden="1" customWidth="1"/>
    <col min="5910" max="5910" width="3.7109375" style="989" customWidth="1"/>
    <col min="5911" max="5911" width="11.140625" style="989" bestFit="1" customWidth="1"/>
    <col min="5912" max="5913" width="10.5703125" style="989"/>
    <col min="5914" max="5914" width="11.140625" style="989" customWidth="1"/>
    <col min="5915" max="6144" width="10.5703125" style="989"/>
    <col min="6145" max="6152" width="0" style="989" hidden="1" customWidth="1"/>
    <col min="6153" max="6153" width="3.7109375" style="989" customWidth="1"/>
    <col min="6154" max="6154" width="3.85546875" style="989" customWidth="1"/>
    <col min="6155" max="6155" width="3.7109375" style="989" customWidth="1"/>
    <col min="6156" max="6156" width="12.7109375" style="989" customWidth="1"/>
    <col min="6157" max="6157" width="52.7109375" style="989" customWidth="1"/>
    <col min="6158" max="6161" width="0" style="989" hidden="1" customWidth="1"/>
    <col min="6162" max="6162" width="12.28515625" style="989" customWidth="1"/>
    <col min="6163" max="6163" width="6.42578125" style="989" customWidth="1"/>
    <col min="6164" max="6164" width="12.28515625" style="989" customWidth="1"/>
    <col min="6165" max="6165" width="0" style="989" hidden="1" customWidth="1"/>
    <col min="6166" max="6166" width="3.7109375" style="989" customWidth="1"/>
    <col min="6167" max="6167" width="11.140625" style="989" bestFit="1" customWidth="1"/>
    <col min="6168" max="6169" width="10.5703125" style="989"/>
    <col min="6170" max="6170" width="11.140625" style="989" customWidth="1"/>
    <col min="6171" max="6400" width="10.5703125" style="989"/>
    <col min="6401" max="6408" width="0" style="989" hidden="1" customWidth="1"/>
    <col min="6409" max="6409" width="3.7109375" style="989" customWidth="1"/>
    <col min="6410" max="6410" width="3.85546875" style="989" customWidth="1"/>
    <col min="6411" max="6411" width="3.7109375" style="989" customWidth="1"/>
    <col min="6412" max="6412" width="12.7109375" style="989" customWidth="1"/>
    <col min="6413" max="6413" width="52.7109375" style="989" customWidth="1"/>
    <col min="6414" max="6417" width="0" style="989" hidden="1" customWidth="1"/>
    <col min="6418" max="6418" width="12.28515625" style="989" customWidth="1"/>
    <col min="6419" max="6419" width="6.42578125" style="989" customWidth="1"/>
    <col min="6420" max="6420" width="12.28515625" style="989" customWidth="1"/>
    <col min="6421" max="6421" width="0" style="989" hidden="1" customWidth="1"/>
    <col min="6422" max="6422" width="3.7109375" style="989" customWidth="1"/>
    <col min="6423" max="6423" width="11.140625" style="989" bestFit="1" customWidth="1"/>
    <col min="6424" max="6425" width="10.5703125" style="989"/>
    <col min="6426" max="6426" width="11.140625" style="989" customWidth="1"/>
    <col min="6427" max="6656" width="10.5703125" style="989"/>
    <col min="6657" max="6664" width="0" style="989" hidden="1" customWidth="1"/>
    <col min="6665" max="6665" width="3.7109375" style="989" customWidth="1"/>
    <col min="6666" max="6666" width="3.85546875" style="989" customWidth="1"/>
    <col min="6667" max="6667" width="3.7109375" style="989" customWidth="1"/>
    <col min="6668" max="6668" width="12.7109375" style="989" customWidth="1"/>
    <col min="6669" max="6669" width="52.7109375" style="989" customWidth="1"/>
    <col min="6670" max="6673" width="0" style="989" hidden="1" customWidth="1"/>
    <col min="6674" max="6674" width="12.28515625" style="989" customWidth="1"/>
    <col min="6675" max="6675" width="6.42578125" style="989" customWidth="1"/>
    <col min="6676" max="6676" width="12.28515625" style="989" customWidth="1"/>
    <col min="6677" max="6677" width="0" style="989" hidden="1" customWidth="1"/>
    <col min="6678" max="6678" width="3.7109375" style="989" customWidth="1"/>
    <col min="6679" max="6679" width="11.140625" style="989" bestFit="1" customWidth="1"/>
    <col min="6680" max="6681" width="10.5703125" style="989"/>
    <col min="6682" max="6682" width="11.140625" style="989" customWidth="1"/>
    <col min="6683" max="6912" width="10.5703125" style="989"/>
    <col min="6913" max="6920" width="0" style="989" hidden="1" customWidth="1"/>
    <col min="6921" max="6921" width="3.7109375" style="989" customWidth="1"/>
    <col min="6922" max="6922" width="3.85546875" style="989" customWidth="1"/>
    <col min="6923" max="6923" width="3.7109375" style="989" customWidth="1"/>
    <col min="6924" max="6924" width="12.7109375" style="989" customWidth="1"/>
    <col min="6925" max="6925" width="52.7109375" style="989" customWidth="1"/>
    <col min="6926" max="6929" width="0" style="989" hidden="1" customWidth="1"/>
    <col min="6930" max="6930" width="12.28515625" style="989" customWidth="1"/>
    <col min="6931" max="6931" width="6.42578125" style="989" customWidth="1"/>
    <col min="6932" max="6932" width="12.28515625" style="989" customWidth="1"/>
    <col min="6933" max="6933" width="0" style="989" hidden="1" customWidth="1"/>
    <col min="6934" max="6934" width="3.7109375" style="989" customWidth="1"/>
    <col min="6935" max="6935" width="11.140625" style="989" bestFit="1" customWidth="1"/>
    <col min="6936" max="6937" width="10.5703125" style="989"/>
    <col min="6938" max="6938" width="11.140625" style="989" customWidth="1"/>
    <col min="6939" max="7168" width="10.5703125" style="989"/>
    <col min="7169" max="7176" width="0" style="989" hidden="1" customWidth="1"/>
    <col min="7177" max="7177" width="3.7109375" style="989" customWidth="1"/>
    <col min="7178" max="7178" width="3.85546875" style="989" customWidth="1"/>
    <col min="7179" max="7179" width="3.7109375" style="989" customWidth="1"/>
    <col min="7180" max="7180" width="12.7109375" style="989" customWidth="1"/>
    <col min="7181" max="7181" width="52.7109375" style="989" customWidth="1"/>
    <col min="7182" max="7185" width="0" style="989" hidden="1" customWidth="1"/>
    <col min="7186" max="7186" width="12.28515625" style="989" customWidth="1"/>
    <col min="7187" max="7187" width="6.42578125" style="989" customWidth="1"/>
    <col min="7188" max="7188" width="12.28515625" style="989" customWidth="1"/>
    <col min="7189" max="7189" width="0" style="989" hidden="1" customWidth="1"/>
    <col min="7190" max="7190" width="3.7109375" style="989" customWidth="1"/>
    <col min="7191" max="7191" width="11.140625" style="989" bestFit="1" customWidth="1"/>
    <col min="7192" max="7193" width="10.5703125" style="989"/>
    <col min="7194" max="7194" width="11.140625" style="989" customWidth="1"/>
    <col min="7195" max="7424" width="10.5703125" style="989"/>
    <col min="7425" max="7432" width="0" style="989" hidden="1" customWidth="1"/>
    <col min="7433" max="7433" width="3.7109375" style="989" customWidth="1"/>
    <col min="7434" max="7434" width="3.85546875" style="989" customWidth="1"/>
    <col min="7435" max="7435" width="3.7109375" style="989" customWidth="1"/>
    <col min="7436" max="7436" width="12.7109375" style="989" customWidth="1"/>
    <col min="7437" max="7437" width="52.7109375" style="989" customWidth="1"/>
    <col min="7438" max="7441" width="0" style="989" hidden="1" customWidth="1"/>
    <col min="7442" max="7442" width="12.28515625" style="989" customWidth="1"/>
    <col min="7443" max="7443" width="6.42578125" style="989" customWidth="1"/>
    <col min="7444" max="7444" width="12.28515625" style="989" customWidth="1"/>
    <col min="7445" max="7445" width="0" style="989" hidden="1" customWidth="1"/>
    <col min="7446" max="7446" width="3.7109375" style="989" customWidth="1"/>
    <col min="7447" max="7447" width="11.140625" style="989" bestFit="1" customWidth="1"/>
    <col min="7448" max="7449" width="10.5703125" style="989"/>
    <col min="7450" max="7450" width="11.140625" style="989" customWidth="1"/>
    <col min="7451" max="7680" width="10.5703125" style="989"/>
    <col min="7681" max="7688" width="0" style="989" hidden="1" customWidth="1"/>
    <col min="7689" max="7689" width="3.7109375" style="989" customWidth="1"/>
    <col min="7690" max="7690" width="3.85546875" style="989" customWidth="1"/>
    <col min="7691" max="7691" width="3.7109375" style="989" customWidth="1"/>
    <col min="7692" max="7692" width="12.7109375" style="989" customWidth="1"/>
    <col min="7693" max="7693" width="52.7109375" style="989" customWidth="1"/>
    <col min="7694" max="7697" width="0" style="989" hidden="1" customWidth="1"/>
    <col min="7698" max="7698" width="12.28515625" style="989" customWidth="1"/>
    <col min="7699" max="7699" width="6.42578125" style="989" customWidth="1"/>
    <col min="7700" max="7700" width="12.28515625" style="989" customWidth="1"/>
    <col min="7701" max="7701" width="0" style="989" hidden="1" customWidth="1"/>
    <col min="7702" max="7702" width="3.7109375" style="989" customWidth="1"/>
    <col min="7703" max="7703" width="11.140625" style="989" bestFit="1" customWidth="1"/>
    <col min="7704" max="7705" width="10.5703125" style="989"/>
    <col min="7706" max="7706" width="11.140625" style="989" customWidth="1"/>
    <col min="7707" max="7936" width="10.5703125" style="989"/>
    <col min="7937" max="7944" width="0" style="989" hidden="1" customWidth="1"/>
    <col min="7945" max="7945" width="3.7109375" style="989" customWidth="1"/>
    <col min="7946" max="7946" width="3.85546875" style="989" customWidth="1"/>
    <col min="7947" max="7947" width="3.7109375" style="989" customWidth="1"/>
    <col min="7948" max="7948" width="12.7109375" style="989" customWidth="1"/>
    <col min="7949" max="7949" width="52.7109375" style="989" customWidth="1"/>
    <col min="7950" max="7953" width="0" style="989" hidden="1" customWidth="1"/>
    <col min="7954" max="7954" width="12.28515625" style="989" customWidth="1"/>
    <col min="7955" max="7955" width="6.42578125" style="989" customWidth="1"/>
    <col min="7956" max="7956" width="12.28515625" style="989" customWidth="1"/>
    <col min="7957" max="7957" width="0" style="989" hidden="1" customWidth="1"/>
    <col min="7958" max="7958" width="3.7109375" style="989" customWidth="1"/>
    <col min="7959" max="7959" width="11.140625" style="989" bestFit="1" customWidth="1"/>
    <col min="7960" max="7961" width="10.5703125" style="989"/>
    <col min="7962" max="7962" width="11.140625" style="989" customWidth="1"/>
    <col min="7963" max="8192" width="10.5703125" style="989"/>
    <col min="8193" max="8200" width="0" style="989" hidden="1" customWidth="1"/>
    <col min="8201" max="8201" width="3.7109375" style="989" customWidth="1"/>
    <col min="8202" max="8202" width="3.85546875" style="989" customWidth="1"/>
    <col min="8203" max="8203" width="3.7109375" style="989" customWidth="1"/>
    <col min="8204" max="8204" width="12.7109375" style="989" customWidth="1"/>
    <col min="8205" max="8205" width="52.7109375" style="989" customWidth="1"/>
    <col min="8206" max="8209" width="0" style="989" hidden="1" customWidth="1"/>
    <col min="8210" max="8210" width="12.28515625" style="989" customWidth="1"/>
    <col min="8211" max="8211" width="6.42578125" style="989" customWidth="1"/>
    <col min="8212" max="8212" width="12.28515625" style="989" customWidth="1"/>
    <col min="8213" max="8213" width="0" style="989" hidden="1" customWidth="1"/>
    <col min="8214" max="8214" width="3.7109375" style="989" customWidth="1"/>
    <col min="8215" max="8215" width="11.140625" style="989" bestFit="1" customWidth="1"/>
    <col min="8216" max="8217" width="10.5703125" style="989"/>
    <col min="8218" max="8218" width="11.140625" style="989" customWidth="1"/>
    <col min="8219" max="8448" width="10.5703125" style="989"/>
    <col min="8449" max="8456" width="0" style="989" hidden="1" customWidth="1"/>
    <col min="8457" max="8457" width="3.7109375" style="989" customWidth="1"/>
    <col min="8458" max="8458" width="3.85546875" style="989" customWidth="1"/>
    <col min="8459" max="8459" width="3.7109375" style="989" customWidth="1"/>
    <col min="8460" max="8460" width="12.7109375" style="989" customWidth="1"/>
    <col min="8461" max="8461" width="52.7109375" style="989" customWidth="1"/>
    <col min="8462" max="8465" width="0" style="989" hidden="1" customWidth="1"/>
    <col min="8466" max="8466" width="12.28515625" style="989" customWidth="1"/>
    <col min="8467" max="8467" width="6.42578125" style="989" customWidth="1"/>
    <col min="8468" max="8468" width="12.28515625" style="989" customWidth="1"/>
    <col min="8469" max="8469" width="0" style="989" hidden="1" customWidth="1"/>
    <col min="8470" max="8470" width="3.7109375" style="989" customWidth="1"/>
    <col min="8471" max="8471" width="11.140625" style="989" bestFit="1" customWidth="1"/>
    <col min="8472" max="8473" width="10.5703125" style="989"/>
    <col min="8474" max="8474" width="11.140625" style="989" customWidth="1"/>
    <col min="8475" max="8704" width="10.5703125" style="989"/>
    <col min="8705" max="8712" width="0" style="989" hidden="1" customWidth="1"/>
    <col min="8713" max="8713" width="3.7109375" style="989" customWidth="1"/>
    <col min="8714" max="8714" width="3.85546875" style="989" customWidth="1"/>
    <col min="8715" max="8715" width="3.7109375" style="989" customWidth="1"/>
    <col min="8716" max="8716" width="12.7109375" style="989" customWidth="1"/>
    <col min="8717" max="8717" width="52.7109375" style="989" customWidth="1"/>
    <col min="8718" max="8721" width="0" style="989" hidden="1" customWidth="1"/>
    <col min="8722" max="8722" width="12.28515625" style="989" customWidth="1"/>
    <col min="8723" max="8723" width="6.42578125" style="989" customWidth="1"/>
    <col min="8724" max="8724" width="12.28515625" style="989" customWidth="1"/>
    <col min="8725" max="8725" width="0" style="989" hidden="1" customWidth="1"/>
    <col min="8726" max="8726" width="3.7109375" style="989" customWidth="1"/>
    <col min="8727" max="8727" width="11.140625" style="989" bestFit="1" customWidth="1"/>
    <col min="8728" max="8729" width="10.5703125" style="989"/>
    <col min="8730" max="8730" width="11.140625" style="989" customWidth="1"/>
    <col min="8731" max="8960" width="10.5703125" style="989"/>
    <col min="8961" max="8968" width="0" style="989" hidden="1" customWidth="1"/>
    <col min="8969" max="8969" width="3.7109375" style="989" customWidth="1"/>
    <col min="8970" max="8970" width="3.85546875" style="989" customWidth="1"/>
    <col min="8971" max="8971" width="3.7109375" style="989" customWidth="1"/>
    <col min="8972" max="8972" width="12.7109375" style="989" customWidth="1"/>
    <col min="8973" max="8973" width="52.7109375" style="989" customWidth="1"/>
    <col min="8974" max="8977" width="0" style="989" hidden="1" customWidth="1"/>
    <col min="8978" max="8978" width="12.28515625" style="989" customWidth="1"/>
    <col min="8979" max="8979" width="6.42578125" style="989" customWidth="1"/>
    <col min="8980" max="8980" width="12.28515625" style="989" customWidth="1"/>
    <col min="8981" max="8981" width="0" style="989" hidden="1" customWidth="1"/>
    <col min="8982" max="8982" width="3.7109375" style="989" customWidth="1"/>
    <col min="8983" max="8983" width="11.140625" style="989" bestFit="1" customWidth="1"/>
    <col min="8984" max="8985" width="10.5703125" style="989"/>
    <col min="8986" max="8986" width="11.140625" style="989" customWidth="1"/>
    <col min="8987" max="9216" width="10.5703125" style="989"/>
    <col min="9217" max="9224" width="0" style="989" hidden="1" customWidth="1"/>
    <col min="9225" max="9225" width="3.7109375" style="989" customWidth="1"/>
    <col min="9226" max="9226" width="3.85546875" style="989" customWidth="1"/>
    <col min="9227" max="9227" width="3.7109375" style="989" customWidth="1"/>
    <col min="9228" max="9228" width="12.7109375" style="989" customWidth="1"/>
    <col min="9229" max="9229" width="52.7109375" style="989" customWidth="1"/>
    <col min="9230" max="9233" width="0" style="989" hidden="1" customWidth="1"/>
    <col min="9234" max="9234" width="12.28515625" style="989" customWidth="1"/>
    <col min="9235" max="9235" width="6.42578125" style="989" customWidth="1"/>
    <col min="9236" max="9236" width="12.28515625" style="989" customWidth="1"/>
    <col min="9237" max="9237" width="0" style="989" hidden="1" customWidth="1"/>
    <col min="9238" max="9238" width="3.7109375" style="989" customWidth="1"/>
    <col min="9239" max="9239" width="11.140625" style="989" bestFit="1" customWidth="1"/>
    <col min="9240" max="9241" width="10.5703125" style="989"/>
    <col min="9242" max="9242" width="11.140625" style="989" customWidth="1"/>
    <col min="9243" max="9472" width="10.5703125" style="989"/>
    <col min="9473" max="9480" width="0" style="989" hidden="1" customWidth="1"/>
    <col min="9481" max="9481" width="3.7109375" style="989" customWidth="1"/>
    <col min="9482" max="9482" width="3.85546875" style="989" customWidth="1"/>
    <col min="9483" max="9483" width="3.7109375" style="989" customWidth="1"/>
    <col min="9484" max="9484" width="12.7109375" style="989" customWidth="1"/>
    <col min="9485" max="9485" width="52.7109375" style="989" customWidth="1"/>
    <col min="9486" max="9489" width="0" style="989" hidden="1" customWidth="1"/>
    <col min="9490" max="9490" width="12.28515625" style="989" customWidth="1"/>
    <col min="9491" max="9491" width="6.42578125" style="989" customWidth="1"/>
    <col min="9492" max="9492" width="12.28515625" style="989" customWidth="1"/>
    <col min="9493" max="9493" width="0" style="989" hidden="1" customWidth="1"/>
    <col min="9494" max="9494" width="3.7109375" style="989" customWidth="1"/>
    <col min="9495" max="9495" width="11.140625" style="989" bestFit="1" customWidth="1"/>
    <col min="9496" max="9497" width="10.5703125" style="989"/>
    <col min="9498" max="9498" width="11.140625" style="989" customWidth="1"/>
    <col min="9499" max="9728" width="10.5703125" style="989"/>
    <col min="9729" max="9736" width="0" style="989" hidden="1" customWidth="1"/>
    <col min="9737" max="9737" width="3.7109375" style="989" customWidth="1"/>
    <col min="9738" max="9738" width="3.85546875" style="989" customWidth="1"/>
    <col min="9739" max="9739" width="3.7109375" style="989" customWidth="1"/>
    <col min="9740" max="9740" width="12.7109375" style="989" customWidth="1"/>
    <col min="9741" max="9741" width="52.7109375" style="989" customWidth="1"/>
    <col min="9742" max="9745" width="0" style="989" hidden="1" customWidth="1"/>
    <col min="9746" max="9746" width="12.28515625" style="989" customWidth="1"/>
    <col min="9747" max="9747" width="6.42578125" style="989" customWidth="1"/>
    <col min="9748" max="9748" width="12.28515625" style="989" customWidth="1"/>
    <col min="9749" max="9749" width="0" style="989" hidden="1" customWidth="1"/>
    <col min="9750" max="9750" width="3.7109375" style="989" customWidth="1"/>
    <col min="9751" max="9751" width="11.140625" style="989" bestFit="1" customWidth="1"/>
    <col min="9752" max="9753" width="10.5703125" style="989"/>
    <col min="9754" max="9754" width="11.140625" style="989" customWidth="1"/>
    <col min="9755" max="9984" width="10.5703125" style="989"/>
    <col min="9985" max="9992" width="0" style="989" hidden="1" customWidth="1"/>
    <col min="9993" max="9993" width="3.7109375" style="989" customWidth="1"/>
    <col min="9994" max="9994" width="3.85546875" style="989" customWidth="1"/>
    <col min="9995" max="9995" width="3.7109375" style="989" customWidth="1"/>
    <col min="9996" max="9996" width="12.7109375" style="989" customWidth="1"/>
    <col min="9997" max="9997" width="52.7109375" style="989" customWidth="1"/>
    <col min="9998" max="10001" width="0" style="989" hidden="1" customWidth="1"/>
    <col min="10002" max="10002" width="12.28515625" style="989" customWidth="1"/>
    <col min="10003" max="10003" width="6.42578125" style="989" customWidth="1"/>
    <col min="10004" max="10004" width="12.28515625" style="989" customWidth="1"/>
    <col min="10005" max="10005" width="0" style="989" hidden="1" customWidth="1"/>
    <col min="10006" max="10006" width="3.7109375" style="989" customWidth="1"/>
    <col min="10007" max="10007" width="11.140625" style="989" bestFit="1" customWidth="1"/>
    <col min="10008" max="10009" width="10.5703125" style="989"/>
    <col min="10010" max="10010" width="11.140625" style="989" customWidth="1"/>
    <col min="10011" max="10240" width="10.5703125" style="989"/>
    <col min="10241" max="10248" width="0" style="989" hidden="1" customWidth="1"/>
    <col min="10249" max="10249" width="3.7109375" style="989" customWidth="1"/>
    <col min="10250" max="10250" width="3.85546875" style="989" customWidth="1"/>
    <col min="10251" max="10251" width="3.7109375" style="989" customWidth="1"/>
    <col min="10252" max="10252" width="12.7109375" style="989" customWidth="1"/>
    <col min="10253" max="10253" width="52.7109375" style="989" customWidth="1"/>
    <col min="10254" max="10257" width="0" style="989" hidden="1" customWidth="1"/>
    <col min="10258" max="10258" width="12.28515625" style="989" customWidth="1"/>
    <col min="10259" max="10259" width="6.42578125" style="989" customWidth="1"/>
    <col min="10260" max="10260" width="12.28515625" style="989" customWidth="1"/>
    <col min="10261" max="10261" width="0" style="989" hidden="1" customWidth="1"/>
    <col min="10262" max="10262" width="3.7109375" style="989" customWidth="1"/>
    <col min="10263" max="10263" width="11.140625" style="989" bestFit="1" customWidth="1"/>
    <col min="10264" max="10265" width="10.5703125" style="989"/>
    <col min="10266" max="10266" width="11.140625" style="989" customWidth="1"/>
    <col min="10267" max="10496" width="10.5703125" style="989"/>
    <col min="10497" max="10504" width="0" style="989" hidden="1" customWidth="1"/>
    <col min="10505" max="10505" width="3.7109375" style="989" customWidth="1"/>
    <col min="10506" max="10506" width="3.85546875" style="989" customWidth="1"/>
    <col min="10507" max="10507" width="3.7109375" style="989" customWidth="1"/>
    <col min="10508" max="10508" width="12.7109375" style="989" customWidth="1"/>
    <col min="10509" max="10509" width="52.7109375" style="989" customWidth="1"/>
    <col min="10510" max="10513" width="0" style="989" hidden="1" customWidth="1"/>
    <col min="10514" max="10514" width="12.28515625" style="989" customWidth="1"/>
    <col min="10515" max="10515" width="6.42578125" style="989" customWidth="1"/>
    <col min="10516" max="10516" width="12.28515625" style="989" customWidth="1"/>
    <col min="10517" max="10517" width="0" style="989" hidden="1" customWidth="1"/>
    <col min="10518" max="10518" width="3.7109375" style="989" customWidth="1"/>
    <col min="10519" max="10519" width="11.140625" style="989" bestFit="1" customWidth="1"/>
    <col min="10520" max="10521" width="10.5703125" style="989"/>
    <col min="10522" max="10522" width="11.140625" style="989" customWidth="1"/>
    <col min="10523" max="10752" width="10.5703125" style="989"/>
    <col min="10753" max="10760" width="0" style="989" hidden="1" customWidth="1"/>
    <col min="10761" max="10761" width="3.7109375" style="989" customWidth="1"/>
    <col min="10762" max="10762" width="3.85546875" style="989" customWidth="1"/>
    <col min="10763" max="10763" width="3.7109375" style="989" customWidth="1"/>
    <col min="10764" max="10764" width="12.7109375" style="989" customWidth="1"/>
    <col min="10765" max="10765" width="52.7109375" style="989" customWidth="1"/>
    <col min="10766" max="10769" width="0" style="989" hidden="1" customWidth="1"/>
    <col min="10770" max="10770" width="12.28515625" style="989" customWidth="1"/>
    <col min="10771" max="10771" width="6.42578125" style="989" customWidth="1"/>
    <col min="10772" max="10772" width="12.28515625" style="989" customWidth="1"/>
    <col min="10773" max="10773" width="0" style="989" hidden="1" customWidth="1"/>
    <col min="10774" max="10774" width="3.7109375" style="989" customWidth="1"/>
    <col min="10775" max="10775" width="11.140625" style="989" bestFit="1" customWidth="1"/>
    <col min="10776" max="10777" width="10.5703125" style="989"/>
    <col min="10778" max="10778" width="11.140625" style="989" customWidth="1"/>
    <col min="10779" max="11008" width="10.5703125" style="989"/>
    <col min="11009" max="11016" width="0" style="989" hidden="1" customWidth="1"/>
    <col min="11017" max="11017" width="3.7109375" style="989" customWidth="1"/>
    <col min="11018" max="11018" width="3.85546875" style="989" customWidth="1"/>
    <col min="11019" max="11019" width="3.7109375" style="989" customWidth="1"/>
    <col min="11020" max="11020" width="12.7109375" style="989" customWidth="1"/>
    <col min="11021" max="11021" width="52.7109375" style="989" customWidth="1"/>
    <col min="11022" max="11025" width="0" style="989" hidden="1" customWidth="1"/>
    <col min="11026" max="11026" width="12.28515625" style="989" customWidth="1"/>
    <col min="11027" max="11027" width="6.42578125" style="989" customWidth="1"/>
    <col min="11028" max="11028" width="12.28515625" style="989" customWidth="1"/>
    <col min="11029" max="11029" width="0" style="989" hidden="1" customWidth="1"/>
    <col min="11030" max="11030" width="3.7109375" style="989" customWidth="1"/>
    <col min="11031" max="11031" width="11.140625" style="989" bestFit="1" customWidth="1"/>
    <col min="11032" max="11033" width="10.5703125" style="989"/>
    <col min="11034" max="11034" width="11.140625" style="989" customWidth="1"/>
    <col min="11035" max="11264" width="10.5703125" style="989"/>
    <col min="11265" max="11272" width="0" style="989" hidden="1" customWidth="1"/>
    <col min="11273" max="11273" width="3.7109375" style="989" customWidth="1"/>
    <col min="11274" max="11274" width="3.85546875" style="989" customWidth="1"/>
    <col min="11275" max="11275" width="3.7109375" style="989" customWidth="1"/>
    <col min="11276" max="11276" width="12.7109375" style="989" customWidth="1"/>
    <col min="11277" max="11277" width="52.7109375" style="989" customWidth="1"/>
    <col min="11278" max="11281" width="0" style="989" hidden="1" customWidth="1"/>
    <col min="11282" max="11282" width="12.28515625" style="989" customWidth="1"/>
    <col min="11283" max="11283" width="6.42578125" style="989" customWidth="1"/>
    <col min="11284" max="11284" width="12.28515625" style="989" customWidth="1"/>
    <col min="11285" max="11285" width="0" style="989" hidden="1" customWidth="1"/>
    <col min="11286" max="11286" width="3.7109375" style="989" customWidth="1"/>
    <col min="11287" max="11287" width="11.140625" style="989" bestFit="1" customWidth="1"/>
    <col min="11288" max="11289" width="10.5703125" style="989"/>
    <col min="11290" max="11290" width="11.140625" style="989" customWidth="1"/>
    <col min="11291" max="11520" width="10.5703125" style="989"/>
    <col min="11521" max="11528" width="0" style="989" hidden="1" customWidth="1"/>
    <col min="11529" max="11529" width="3.7109375" style="989" customWidth="1"/>
    <col min="11530" max="11530" width="3.85546875" style="989" customWidth="1"/>
    <col min="11531" max="11531" width="3.7109375" style="989" customWidth="1"/>
    <col min="11532" max="11532" width="12.7109375" style="989" customWidth="1"/>
    <col min="11533" max="11533" width="52.7109375" style="989" customWidth="1"/>
    <col min="11534" max="11537" width="0" style="989" hidden="1" customWidth="1"/>
    <col min="11538" max="11538" width="12.28515625" style="989" customWidth="1"/>
    <col min="11539" max="11539" width="6.42578125" style="989" customWidth="1"/>
    <col min="11540" max="11540" width="12.28515625" style="989" customWidth="1"/>
    <col min="11541" max="11541" width="0" style="989" hidden="1" customWidth="1"/>
    <col min="11542" max="11542" width="3.7109375" style="989" customWidth="1"/>
    <col min="11543" max="11543" width="11.140625" style="989" bestFit="1" customWidth="1"/>
    <col min="11544" max="11545" width="10.5703125" style="989"/>
    <col min="11546" max="11546" width="11.140625" style="989" customWidth="1"/>
    <col min="11547" max="11776" width="10.5703125" style="989"/>
    <col min="11777" max="11784" width="0" style="989" hidden="1" customWidth="1"/>
    <col min="11785" max="11785" width="3.7109375" style="989" customWidth="1"/>
    <col min="11786" max="11786" width="3.85546875" style="989" customWidth="1"/>
    <col min="11787" max="11787" width="3.7109375" style="989" customWidth="1"/>
    <col min="11788" max="11788" width="12.7109375" style="989" customWidth="1"/>
    <col min="11789" max="11789" width="52.7109375" style="989" customWidth="1"/>
    <col min="11790" max="11793" width="0" style="989" hidden="1" customWidth="1"/>
    <col min="11794" max="11794" width="12.28515625" style="989" customWidth="1"/>
    <col min="11795" max="11795" width="6.42578125" style="989" customWidth="1"/>
    <col min="11796" max="11796" width="12.28515625" style="989" customWidth="1"/>
    <col min="11797" max="11797" width="0" style="989" hidden="1" customWidth="1"/>
    <col min="11798" max="11798" width="3.7109375" style="989" customWidth="1"/>
    <col min="11799" max="11799" width="11.140625" style="989" bestFit="1" customWidth="1"/>
    <col min="11800" max="11801" width="10.5703125" style="989"/>
    <col min="11802" max="11802" width="11.140625" style="989" customWidth="1"/>
    <col min="11803" max="12032" width="10.5703125" style="989"/>
    <col min="12033" max="12040" width="0" style="989" hidden="1" customWidth="1"/>
    <col min="12041" max="12041" width="3.7109375" style="989" customWidth="1"/>
    <col min="12042" max="12042" width="3.85546875" style="989" customWidth="1"/>
    <col min="12043" max="12043" width="3.7109375" style="989" customWidth="1"/>
    <col min="12044" max="12044" width="12.7109375" style="989" customWidth="1"/>
    <col min="12045" max="12045" width="52.7109375" style="989" customWidth="1"/>
    <col min="12046" max="12049" width="0" style="989" hidden="1" customWidth="1"/>
    <col min="12050" max="12050" width="12.28515625" style="989" customWidth="1"/>
    <col min="12051" max="12051" width="6.42578125" style="989" customWidth="1"/>
    <col min="12052" max="12052" width="12.28515625" style="989" customWidth="1"/>
    <col min="12053" max="12053" width="0" style="989" hidden="1" customWidth="1"/>
    <col min="12054" max="12054" width="3.7109375" style="989" customWidth="1"/>
    <col min="12055" max="12055" width="11.140625" style="989" bestFit="1" customWidth="1"/>
    <col min="12056" max="12057" width="10.5703125" style="989"/>
    <col min="12058" max="12058" width="11.140625" style="989" customWidth="1"/>
    <col min="12059" max="12288" width="10.5703125" style="989"/>
    <col min="12289" max="12296" width="0" style="989" hidden="1" customWidth="1"/>
    <col min="12297" max="12297" width="3.7109375" style="989" customWidth="1"/>
    <col min="12298" max="12298" width="3.85546875" style="989" customWidth="1"/>
    <col min="12299" max="12299" width="3.7109375" style="989" customWidth="1"/>
    <col min="12300" max="12300" width="12.7109375" style="989" customWidth="1"/>
    <col min="12301" max="12301" width="52.7109375" style="989" customWidth="1"/>
    <col min="12302" max="12305" width="0" style="989" hidden="1" customWidth="1"/>
    <col min="12306" max="12306" width="12.28515625" style="989" customWidth="1"/>
    <col min="12307" max="12307" width="6.42578125" style="989" customWidth="1"/>
    <col min="12308" max="12308" width="12.28515625" style="989" customWidth="1"/>
    <col min="12309" max="12309" width="0" style="989" hidden="1" customWidth="1"/>
    <col min="12310" max="12310" width="3.7109375" style="989" customWidth="1"/>
    <col min="12311" max="12311" width="11.140625" style="989" bestFit="1" customWidth="1"/>
    <col min="12312" max="12313" width="10.5703125" style="989"/>
    <col min="12314" max="12314" width="11.140625" style="989" customWidth="1"/>
    <col min="12315" max="12544" width="10.5703125" style="989"/>
    <col min="12545" max="12552" width="0" style="989" hidden="1" customWidth="1"/>
    <col min="12553" max="12553" width="3.7109375" style="989" customWidth="1"/>
    <col min="12554" max="12554" width="3.85546875" style="989" customWidth="1"/>
    <col min="12555" max="12555" width="3.7109375" style="989" customWidth="1"/>
    <col min="12556" max="12556" width="12.7109375" style="989" customWidth="1"/>
    <col min="12557" max="12557" width="52.7109375" style="989" customWidth="1"/>
    <col min="12558" max="12561" width="0" style="989" hidden="1" customWidth="1"/>
    <col min="12562" max="12562" width="12.28515625" style="989" customWidth="1"/>
    <col min="12563" max="12563" width="6.42578125" style="989" customWidth="1"/>
    <col min="12564" max="12564" width="12.28515625" style="989" customWidth="1"/>
    <col min="12565" max="12565" width="0" style="989" hidden="1" customWidth="1"/>
    <col min="12566" max="12566" width="3.7109375" style="989" customWidth="1"/>
    <col min="12567" max="12567" width="11.140625" style="989" bestFit="1" customWidth="1"/>
    <col min="12568" max="12569" width="10.5703125" style="989"/>
    <col min="12570" max="12570" width="11.140625" style="989" customWidth="1"/>
    <col min="12571" max="12800" width="10.5703125" style="989"/>
    <col min="12801" max="12808" width="0" style="989" hidden="1" customWidth="1"/>
    <col min="12809" max="12809" width="3.7109375" style="989" customWidth="1"/>
    <col min="12810" max="12810" width="3.85546875" style="989" customWidth="1"/>
    <col min="12811" max="12811" width="3.7109375" style="989" customWidth="1"/>
    <col min="12812" max="12812" width="12.7109375" style="989" customWidth="1"/>
    <col min="12813" max="12813" width="52.7109375" style="989" customWidth="1"/>
    <col min="12814" max="12817" width="0" style="989" hidden="1" customWidth="1"/>
    <col min="12818" max="12818" width="12.28515625" style="989" customWidth="1"/>
    <col min="12819" max="12819" width="6.42578125" style="989" customWidth="1"/>
    <col min="12820" max="12820" width="12.28515625" style="989" customWidth="1"/>
    <col min="12821" max="12821" width="0" style="989" hidden="1" customWidth="1"/>
    <col min="12822" max="12822" width="3.7109375" style="989" customWidth="1"/>
    <col min="12823" max="12823" width="11.140625" style="989" bestFit="1" customWidth="1"/>
    <col min="12824" max="12825" width="10.5703125" style="989"/>
    <col min="12826" max="12826" width="11.140625" style="989" customWidth="1"/>
    <col min="12827" max="13056" width="10.5703125" style="989"/>
    <col min="13057" max="13064" width="0" style="989" hidden="1" customWidth="1"/>
    <col min="13065" max="13065" width="3.7109375" style="989" customWidth="1"/>
    <col min="13066" max="13066" width="3.85546875" style="989" customWidth="1"/>
    <col min="13067" max="13067" width="3.7109375" style="989" customWidth="1"/>
    <col min="13068" max="13068" width="12.7109375" style="989" customWidth="1"/>
    <col min="13069" max="13069" width="52.7109375" style="989" customWidth="1"/>
    <col min="13070" max="13073" width="0" style="989" hidden="1" customWidth="1"/>
    <col min="13074" max="13074" width="12.28515625" style="989" customWidth="1"/>
    <col min="13075" max="13075" width="6.42578125" style="989" customWidth="1"/>
    <col min="13076" max="13076" width="12.28515625" style="989" customWidth="1"/>
    <col min="13077" max="13077" width="0" style="989" hidden="1" customWidth="1"/>
    <col min="13078" max="13078" width="3.7109375" style="989" customWidth="1"/>
    <col min="13079" max="13079" width="11.140625" style="989" bestFit="1" customWidth="1"/>
    <col min="13080" max="13081" width="10.5703125" style="989"/>
    <col min="13082" max="13082" width="11.140625" style="989" customWidth="1"/>
    <col min="13083" max="13312" width="10.5703125" style="989"/>
    <col min="13313" max="13320" width="0" style="989" hidden="1" customWidth="1"/>
    <col min="13321" max="13321" width="3.7109375" style="989" customWidth="1"/>
    <col min="13322" max="13322" width="3.85546875" style="989" customWidth="1"/>
    <col min="13323" max="13323" width="3.7109375" style="989" customWidth="1"/>
    <col min="13324" max="13324" width="12.7109375" style="989" customWidth="1"/>
    <col min="13325" max="13325" width="52.7109375" style="989" customWidth="1"/>
    <col min="13326" max="13329" width="0" style="989" hidden="1" customWidth="1"/>
    <col min="13330" max="13330" width="12.28515625" style="989" customWidth="1"/>
    <col min="13331" max="13331" width="6.42578125" style="989" customWidth="1"/>
    <col min="13332" max="13332" width="12.28515625" style="989" customWidth="1"/>
    <col min="13333" max="13333" width="0" style="989" hidden="1" customWidth="1"/>
    <col min="13334" max="13334" width="3.7109375" style="989" customWidth="1"/>
    <col min="13335" max="13335" width="11.140625" style="989" bestFit="1" customWidth="1"/>
    <col min="13336" max="13337" width="10.5703125" style="989"/>
    <col min="13338" max="13338" width="11.140625" style="989" customWidth="1"/>
    <col min="13339" max="13568" width="10.5703125" style="989"/>
    <col min="13569" max="13576" width="0" style="989" hidden="1" customWidth="1"/>
    <col min="13577" max="13577" width="3.7109375" style="989" customWidth="1"/>
    <col min="13578" max="13578" width="3.85546875" style="989" customWidth="1"/>
    <col min="13579" max="13579" width="3.7109375" style="989" customWidth="1"/>
    <col min="13580" max="13580" width="12.7109375" style="989" customWidth="1"/>
    <col min="13581" max="13581" width="52.7109375" style="989" customWidth="1"/>
    <col min="13582" max="13585" width="0" style="989" hidden="1" customWidth="1"/>
    <col min="13586" max="13586" width="12.28515625" style="989" customWidth="1"/>
    <col min="13587" max="13587" width="6.42578125" style="989" customWidth="1"/>
    <col min="13588" max="13588" width="12.28515625" style="989" customWidth="1"/>
    <col min="13589" max="13589" width="0" style="989" hidden="1" customWidth="1"/>
    <col min="13590" max="13590" width="3.7109375" style="989" customWidth="1"/>
    <col min="13591" max="13591" width="11.140625" style="989" bestFit="1" customWidth="1"/>
    <col min="13592" max="13593" width="10.5703125" style="989"/>
    <col min="13594" max="13594" width="11.140625" style="989" customWidth="1"/>
    <col min="13595" max="13824" width="10.5703125" style="989"/>
    <col min="13825" max="13832" width="0" style="989" hidden="1" customWidth="1"/>
    <col min="13833" max="13833" width="3.7109375" style="989" customWidth="1"/>
    <col min="13834" max="13834" width="3.85546875" style="989" customWidth="1"/>
    <col min="13835" max="13835" width="3.7109375" style="989" customWidth="1"/>
    <col min="13836" max="13836" width="12.7109375" style="989" customWidth="1"/>
    <col min="13837" max="13837" width="52.7109375" style="989" customWidth="1"/>
    <col min="13838" max="13841" width="0" style="989" hidden="1" customWidth="1"/>
    <col min="13842" max="13842" width="12.28515625" style="989" customWidth="1"/>
    <col min="13843" max="13843" width="6.42578125" style="989" customWidth="1"/>
    <col min="13844" max="13844" width="12.28515625" style="989" customWidth="1"/>
    <col min="13845" max="13845" width="0" style="989" hidden="1" customWidth="1"/>
    <col min="13846" max="13846" width="3.7109375" style="989" customWidth="1"/>
    <col min="13847" max="13847" width="11.140625" style="989" bestFit="1" customWidth="1"/>
    <col min="13848" max="13849" width="10.5703125" style="989"/>
    <col min="13850" max="13850" width="11.140625" style="989" customWidth="1"/>
    <col min="13851" max="14080" width="10.5703125" style="989"/>
    <col min="14081" max="14088" width="0" style="989" hidden="1" customWidth="1"/>
    <col min="14089" max="14089" width="3.7109375" style="989" customWidth="1"/>
    <col min="14090" max="14090" width="3.85546875" style="989" customWidth="1"/>
    <col min="14091" max="14091" width="3.7109375" style="989" customWidth="1"/>
    <col min="14092" max="14092" width="12.7109375" style="989" customWidth="1"/>
    <col min="14093" max="14093" width="52.7109375" style="989" customWidth="1"/>
    <col min="14094" max="14097" width="0" style="989" hidden="1" customWidth="1"/>
    <col min="14098" max="14098" width="12.28515625" style="989" customWidth="1"/>
    <col min="14099" max="14099" width="6.42578125" style="989" customWidth="1"/>
    <col min="14100" max="14100" width="12.28515625" style="989" customWidth="1"/>
    <col min="14101" max="14101" width="0" style="989" hidden="1" customWidth="1"/>
    <col min="14102" max="14102" width="3.7109375" style="989" customWidth="1"/>
    <col min="14103" max="14103" width="11.140625" style="989" bestFit="1" customWidth="1"/>
    <col min="14104" max="14105" width="10.5703125" style="989"/>
    <col min="14106" max="14106" width="11.140625" style="989" customWidth="1"/>
    <col min="14107" max="14336" width="10.5703125" style="989"/>
    <col min="14337" max="14344" width="0" style="989" hidden="1" customWidth="1"/>
    <col min="14345" max="14345" width="3.7109375" style="989" customWidth="1"/>
    <col min="14346" max="14346" width="3.85546875" style="989" customWidth="1"/>
    <col min="14347" max="14347" width="3.7109375" style="989" customWidth="1"/>
    <col min="14348" max="14348" width="12.7109375" style="989" customWidth="1"/>
    <col min="14349" max="14349" width="52.7109375" style="989" customWidth="1"/>
    <col min="14350" max="14353" width="0" style="989" hidden="1" customWidth="1"/>
    <col min="14354" max="14354" width="12.28515625" style="989" customWidth="1"/>
    <col min="14355" max="14355" width="6.42578125" style="989" customWidth="1"/>
    <col min="14356" max="14356" width="12.28515625" style="989" customWidth="1"/>
    <col min="14357" max="14357" width="0" style="989" hidden="1" customWidth="1"/>
    <col min="14358" max="14358" width="3.7109375" style="989" customWidth="1"/>
    <col min="14359" max="14359" width="11.140625" style="989" bestFit="1" customWidth="1"/>
    <col min="14360" max="14361" width="10.5703125" style="989"/>
    <col min="14362" max="14362" width="11.140625" style="989" customWidth="1"/>
    <col min="14363" max="14592" width="10.5703125" style="989"/>
    <col min="14593" max="14600" width="0" style="989" hidden="1" customWidth="1"/>
    <col min="14601" max="14601" width="3.7109375" style="989" customWidth="1"/>
    <col min="14602" max="14602" width="3.85546875" style="989" customWidth="1"/>
    <col min="14603" max="14603" width="3.7109375" style="989" customWidth="1"/>
    <col min="14604" max="14604" width="12.7109375" style="989" customWidth="1"/>
    <col min="14605" max="14605" width="52.7109375" style="989" customWidth="1"/>
    <col min="14606" max="14609" width="0" style="989" hidden="1" customWidth="1"/>
    <col min="14610" max="14610" width="12.28515625" style="989" customWidth="1"/>
    <col min="14611" max="14611" width="6.42578125" style="989" customWidth="1"/>
    <col min="14612" max="14612" width="12.28515625" style="989" customWidth="1"/>
    <col min="14613" max="14613" width="0" style="989" hidden="1" customWidth="1"/>
    <col min="14614" max="14614" width="3.7109375" style="989" customWidth="1"/>
    <col min="14615" max="14615" width="11.140625" style="989" bestFit="1" customWidth="1"/>
    <col min="14616" max="14617" width="10.5703125" style="989"/>
    <col min="14618" max="14618" width="11.140625" style="989" customWidth="1"/>
    <col min="14619" max="14848" width="10.5703125" style="989"/>
    <col min="14849" max="14856" width="0" style="989" hidden="1" customWidth="1"/>
    <col min="14857" max="14857" width="3.7109375" style="989" customWidth="1"/>
    <col min="14858" max="14858" width="3.85546875" style="989" customWidth="1"/>
    <col min="14859" max="14859" width="3.7109375" style="989" customWidth="1"/>
    <col min="14860" max="14860" width="12.7109375" style="989" customWidth="1"/>
    <col min="14861" max="14861" width="52.7109375" style="989" customWidth="1"/>
    <col min="14862" max="14865" width="0" style="989" hidden="1" customWidth="1"/>
    <col min="14866" max="14866" width="12.28515625" style="989" customWidth="1"/>
    <col min="14867" max="14867" width="6.42578125" style="989" customWidth="1"/>
    <col min="14868" max="14868" width="12.28515625" style="989" customWidth="1"/>
    <col min="14869" max="14869" width="0" style="989" hidden="1" customWidth="1"/>
    <col min="14870" max="14870" width="3.7109375" style="989" customWidth="1"/>
    <col min="14871" max="14871" width="11.140625" style="989" bestFit="1" customWidth="1"/>
    <col min="14872" max="14873" width="10.5703125" style="989"/>
    <col min="14874" max="14874" width="11.140625" style="989" customWidth="1"/>
    <col min="14875" max="15104" width="10.5703125" style="989"/>
    <col min="15105" max="15112" width="0" style="989" hidden="1" customWidth="1"/>
    <col min="15113" max="15113" width="3.7109375" style="989" customWidth="1"/>
    <col min="15114" max="15114" width="3.85546875" style="989" customWidth="1"/>
    <col min="15115" max="15115" width="3.7109375" style="989" customWidth="1"/>
    <col min="15116" max="15116" width="12.7109375" style="989" customWidth="1"/>
    <col min="15117" max="15117" width="52.7109375" style="989" customWidth="1"/>
    <col min="15118" max="15121" width="0" style="989" hidden="1" customWidth="1"/>
    <col min="15122" max="15122" width="12.28515625" style="989" customWidth="1"/>
    <col min="15123" max="15123" width="6.42578125" style="989" customWidth="1"/>
    <col min="15124" max="15124" width="12.28515625" style="989" customWidth="1"/>
    <col min="15125" max="15125" width="0" style="989" hidden="1" customWidth="1"/>
    <col min="15126" max="15126" width="3.7109375" style="989" customWidth="1"/>
    <col min="15127" max="15127" width="11.140625" style="989" bestFit="1" customWidth="1"/>
    <col min="15128" max="15129" width="10.5703125" style="989"/>
    <col min="15130" max="15130" width="11.140625" style="989" customWidth="1"/>
    <col min="15131" max="15360" width="10.5703125" style="989"/>
    <col min="15361" max="15368" width="0" style="989" hidden="1" customWidth="1"/>
    <col min="15369" max="15369" width="3.7109375" style="989" customWidth="1"/>
    <col min="15370" max="15370" width="3.85546875" style="989" customWidth="1"/>
    <col min="15371" max="15371" width="3.7109375" style="989" customWidth="1"/>
    <col min="15372" max="15372" width="12.7109375" style="989" customWidth="1"/>
    <col min="15373" max="15373" width="52.7109375" style="989" customWidth="1"/>
    <col min="15374" max="15377" width="0" style="989" hidden="1" customWidth="1"/>
    <col min="15378" max="15378" width="12.28515625" style="989" customWidth="1"/>
    <col min="15379" max="15379" width="6.42578125" style="989" customWidth="1"/>
    <col min="15380" max="15380" width="12.28515625" style="989" customWidth="1"/>
    <col min="15381" max="15381" width="0" style="989" hidden="1" customWidth="1"/>
    <col min="15382" max="15382" width="3.7109375" style="989" customWidth="1"/>
    <col min="15383" max="15383" width="11.140625" style="989" bestFit="1" customWidth="1"/>
    <col min="15384" max="15385" width="10.5703125" style="989"/>
    <col min="15386" max="15386" width="11.140625" style="989" customWidth="1"/>
    <col min="15387" max="15616" width="10.5703125" style="989"/>
    <col min="15617" max="15624" width="0" style="989" hidden="1" customWidth="1"/>
    <col min="15625" max="15625" width="3.7109375" style="989" customWidth="1"/>
    <col min="15626" max="15626" width="3.85546875" style="989" customWidth="1"/>
    <col min="15627" max="15627" width="3.7109375" style="989" customWidth="1"/>
    <col min="15628" max="15628" width="12.7109375" style="989" customWidth="1"/>
    <col min="15629" max="15629" width="52.7109375" style="989" customWidth="1"/>
    <col min="15630" max="15633" width="0" style="989" hidden="1" customWidth="1"/>
    <col min="15634" max="15634" width="12.28515625" style="989" customWidth="1"/>
    <col min="15635" max="15635" width="6.42578125" style="989" customWidth="1"/>
    <col min="15636" max="15636" width="12.28515625" style="989" customWidth="1"/>
    <col min="15637" max="15637" width="0" style="989" hidden="1" customWidth="1"/>
    <col min="15638" max="15638" width="3.7109375" style="989" customWidth="1"/>
    <col min="15639" max="15639" width="11.140625" style="989" bestFit="1" customWidth="1"/>
    <col min="15640" max="15641" width="10.5703125" style="989"/>
    <col min="15642" max="15642" width="11.140625" style="989" customWidth="1"/>
    <col min="15643" max="15872" width="10.5703125" style="989"/>
    <col min="15873" max="15880" width="0" style="989" hidden="1" customWidth="1"/>
    <col min="15881" max="15881" width="3.7109375" style="989" customWidth="1"/>
    <col min="15882" max="15882" width="3.85546875" style="989" customWidth="1"/>
    <col min="15883" max="15883" width="3.7109375" style="989" customWidth="1"/>
    <col min="15884" max="15884" width="12.7109375" style="989" customWidth="1"/>
    <col min="15885" max="15885" width="52.7109375" style="989" customWidth="1"/>
    <col min="15886" max="15889" width="0" style="989" hidden="1" customWidth="1"/>
    <col min="15890" max="15890" width="12.28515625" style="989" customWidth="1"/>
    <col min="15891" max="15891" width="6.42578125" style="989" customWidth="1"/>
    <col min="15892" max="15892" width="12.28515625" style="989" customWidth="1"/>
    <col min="15893" max="15893" width="0" style="989" hidden="1" customWidth="1"/>
    <col min="15894" max="15894" width="3.7109375" style="989" customWidth="1"/>
    <col min="15895" max="15895" width="11.140625" style="989" bestFit="1" customWidth="1"/>
    <col min="15896" max="15897" width="10.5703125" style="989"/>
    <col min="15898" max="15898" width="11.140625" style="989" customWidth="1"/>
    <col min="15899" max="16128" width="10.5703125" style="989"/>
    <col min="16129" max="16136" width="0" style="989" hidden="1" customWidth="1"/>
    <col min="16137" max="16137" width="3.7109375" style="989" customWidth="1"/>
    <col min="16138" max="16138" width="3.85546875" style="989" customWidth="1"/>
    <col min="16139" max="16139" width="3.7109375" style="989" customWidth="1"/>
    <col min="16140" max="16140" width="12.7109375" style="989" customWidth="1"/>
    <col min="16141" max="16141" width="52.7109375" style="989" customWidth="1"/>
    <col min="16142" max="16145" width="0" style="989" hidden="1" customWidth="1"/>
    <col min="16146" max="16146" width="12.28515625" style="989" customWidth="1"/>
    <col min="16147" max="16147" width="6.42578125" style="989" customWidth="1"/>
    <col min="16148" max="16148" width="12.28515625" style="989" customWidth="1"/>
    <col min="16149" max="16149" width="0" style="989" hidden="1" customWidth="1"/>
    <col min="16150" max="16150" width="3.7109375" style="989" customWidth="1"/>
    <col min="16151" max="16151" width="11.140625" style="989" bestFit="1" customWidth="1"/>
    <col min="16152" max="16153" width="10.5703125" style="989"/>
    <col min="16154" max="16154" width="11.140625" style="989" customWidth="1"/>
    <col min="16155" max="16384" width="10.5703125" style="989"/>
  </cols>
  <sheetData>
    <row r="1" spans="1:34" hidden="1">
      <c r="Q1" s="767"/>
      <c r="R1" s="767"/>
    </row>
    <row r="2" spans="1:34" hidden="1">
      <c r="U2" s="767"/>
    </row>
    <row r="3" spans="1:34" hidden="1"/>
    <row r="4" spans="1:34" ht="3" customHeight="1">
      <c r="J4" s="994"/>
      <c r="K4" s="994"/>
      <c r="L4" s="990"/>
      <c r="M4" s="990"/>
      <c r="N4" s="990"/>
      <c r="O4" s="997"/>
      <c r="P4" s="997"/>
      <c r="Q4" s="997"/>
      <c r="R4" s="997"/>
      <c r="S4" s="997"/>
      <c r="T4" s="997"/>
      <c r="U4" s="997"/>
    </row>
    <row r="5" spans="1:34" ht="22.5" customHeight="1">
      <c r="J5" s="994"/>
      <c r="K5" s="994"/>
      <c r="L5" s="1233" t="s">
        <v>629</v>
      </c>
      <c r="M5" s="1233"/>
      <c r="N5" s="1233"/>
      <c r="O5" s="1233"/>
      <c r="P5" s="1233"/>
      <c r="Q5" s="1233"/>
      <c r="R5" s="1233"/>
      <c r="S5" s="1233"/>
      <c r="T5" s="1233"/>
      <c r="U5" s="663"/>
    </row>
    <row r="6" spans="1:34" ht="3" customHeight="1">
      <c r="J6" s="994"/>
      <c r="K6" s="994"/>
      <c r="L6" s="990"/>
      <c r="M6" s="990"/>
      <c r="N6" s="990"/>
      <c r="O6" s="754"/>
      <c r="P6" s="754"/>
      <c r="Q6" s="754"/>
      <c r="R6" s="754"/>
      <c r="S6" s="754"/>
      <c r="T6" s="754"/>
      <c r="U6" s="754"/>
      <c r="V6" s="997"/>
    </row>
    <row r="7" spans="1:34" s="1006" customFormat="1" ht="22.5">
      <c r="A7" s="1012"/>
      <c r="B7" s="1012"/>
      <c r="C7" s="1012"/>
      <c r="D7" s="1012"/>
      <c r="E7" s="1012"/>
      <c r="F7" s="1012"/>
      <c r="G7" s="1012"/>
      <c r="H7" s="1012"/>
      <c r="L7" s="498"/>
      <c r="M7" s="616" t="s">
        <v>501</v>
      </c>
      <c r="N7" s="665"/>
      <c r="O7" s="1210" t="str">
        <f>IF(NameOrPr_ch="",IF(NameOrPr="","",NameOrPr),NameOrPr_ch)</f>
        <v>Департамент регулирования тарифов Ярославской области</v>
      </c>
      <c r="P7" s="1210"/>
      <c r="Q7" s="1210"/>
      <c r="R7" s="1210"/>
      <c r="S7" s="1210"/>
      <c r="T7" s="1210"/>
      <c r="U7" s="766"/>
      <c r="V7" s="766"/>
      <c r="W7" s="518"/>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8"/>
      <c r="M8" s="616" t="s">
        <v>594</v>
      </c>
      <c r="N8" s="665"/>
      <c r="O8" s="1210" t="str">
        <f>IF(datePr_ch="",IF(datePr="","",datePr),datePr_ch)</f>
        <v>18.11.2022</v>
      </c>
      <c r="P8" s="1210"/>
      <c r="Q8" s="1210"/>
      <c r="R8" s="1210"/>
      <c r="S8" s="1210"/>
      <c r="T8" s="1210"/>
      <c r="U8" s="766"/>
      <c r="V8" s="766"/>
      <c r="W8" s="518"/>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0"/>
      <c r="M9" s="616" t="s">
        <v>593</v>
      </c>
      <c r="N9" s="665"/>
      <c r="O9" s="1210" t="str">
        <f>IF(numberPr_ch="",IF(numberPr="","",numberPr),numberPr_ch)</f>
        <v>№247-ви, №276-ви, № 235-ви</v>
      </c>
      <c r="P9" s="1210"/>
      <c r="Q9" s="1210"/>
      <c r="R9" s="1210"/>
      <c r="S9" s="1210"/>
      <c r="T9" s="1210"/>
      <c r="U9" s="766"/>
      <c r="V9" s="766"/>
      <c r="W9" s="518"/>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0"/>
      <c r="M10" s="616" t="s">
        <v>500</v>
      </c>
      <c r="N10" s="665"/>
      <c r="O10" s="1210" t="str">
        <f>IF(IstPub_ch="",IF(IstPub="","",IstPub),IstPub_ch)</f>
        <v>печатное издание "Документ Регион"</v>
      </c>
      <c r="P10" s="1210"/>
      <c r="Q10" s="1210"/>
      <c r="R10" s="1210"/>
      <c r="S10" s="1210"/>
      <c r="T10" s="1210"/>
      <c r="U10" s="766"/>
      <c r="V10" s="766"/>
      <c r="W10" s="518"/>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34"/>
      <c r="M11" s="1234"/>
      <c r="N11" s="1023"/>
      <c r="O11" s="766"/>
      <c r="P11" s="766"/>
      <c r="Q11" s="766"/>
      <c r="R11" s="766"/>
      <c r="S11" s="766"/>
      <c r="T11" s="766"/>
      <c r="U11" s="1010" t="s">
        <v>372</v>
      </c>
      <c r="X11" s="1012"/>
      <c r="Y11" s="1012"/>
      <c r="Z11" s="1012"/>
      <c r="AA11" s="1012"/>
      <c r="AB11" s="1012"/>
      <c r="AC11" s="1012"/>
      <c r="AD11" s="1012"/>
      <c r="AE11" s="1012"/>
      <c r="AF11" s="1012"/>
      <c r="AG11" s="1012"/>
      <c r="AH11" s="1012"/>
    </row>
    <row r="12" spans="1:34">
      <c r="J12" s="994"/>
      <c r="K12" s="994"/>
      <c r="L12" s="990"/>
      <c r="M12" s="990"/>
      <c r="N12" s="501"/>
      <c r="O12" s="1211"/>
      <c r="P12" s="1211"/>
      <c r="Q12" s="1211"/>
      <c r="R12" s="1211"/>
      <c r="S12" s="1211"/>
      <c r="T12" s="1211"/>
      <c r="U12" s="1211"/>
    </row>
    <row r="13" spans="1:34">
      <c r="J13" s="994"/>
      <c r="K13" s="994"/>
      <c r="L13" s="1153" t="s">
        <v>453</v>
      </c>
      <c r="M13" s="1153"/>
      <c r="N13" s="1153"/>
      <c r="O13" s="1153"/>
      <c r="P13" s="1153"/>
      <c r="Q13" s="1153"/>
      <c r="R13" s="1153"/>
      <c r="S13" s="1153"/>
      <c r="T13" s="1153"/>
      <c r="U13" s="1153"/>
      <c r="V13" s="1153"/>
      <c r="W13" s="1153" t="s">
        <v>454</v>
      </c>
    </row>
    <row r="14" spans="1:34" ht="14.25" customHeight="1">
      <c r="J14" s="994"/>
      <c r="K14" s="994"/>
      <c r="L14" s="1217" t="s">
        <v>91</v>
      </c>
      <c r="M14" s="1217" t="s">
        <v>637</v>
      </c>
      <c r="N14" s="660"/>
      <c r="O14" s="1218" t="s">
        <v>639</v>
      </c>
      <c r="P14" s="1219"/>
      <c r="Q14" s="1219"/>
      <c r="R14" s="1219"/>
      <c r="S14" s="1219"/>
      <c r="T14" s="1220"/>
      <c r="U14" s="1228" t="s">
        <v>340</v>
      </c>
      <c r="V14" s="1214" t="s">
        <v>274</v>
      </c>
      <c r="W14" s="1153"/>
    </row>
    <row r="15" spans="1:34" ht="14.25" customHeight="1">
      <c r="J15" s="994"/>
      <c r="K15" s="994"/>
      <c r="L15" s="1217"/>
      <c r="M15" s="1217"/>
      <c r="N15" s="661"/>
      <c r="O15" s="1223" t="s">
        <v>603</v>
      </c>
      <c r="P15" s="1221" t="s">
        <v>270</v>
      </c>
      <c r="Q15" s="1222"/>
      <c r="R15" s="1225" t="s">
        <v>652</v>
      </c>
      <c r="S15" s="1226"/>
      <c r="T15" s="1227"/>
      <c r="U15" s="1229"/>
      <c r="V15" s="1215"/>
      <c r="W15" s="1153"/>
    </row>
    <row r="16" spans="1:34" ht="33.75" customHeight="1">
      <c r="J16" s="994"/>
      <c r="K16" s="994"/>
      <c r="L16" s="1217"/>
      <c r="M16" s="1217"/>
      <c r="N16" s="662"/>
      <c r="O16" s="1224"/>
      <c r="P16" s="755" t="s">
        <v>604</v>
      </c>
      <c r="Q16" s="755" t="s">
        <v>6</v>
      </c>
      <c r="R16" s="1027" t="s">
        <v>273</v>
      </c>
      <c r="S16" s="1212" t="s">
        <v>272</v>
      </c>
      <c r="T16" s="1213"/>
      <c r="U16" s="1230"/>
      <c r="V16" s="1216"/>
      <c r="W16" s="1153"/>
    </row>
    <row r="17" spans="1:36">
      <c r="J17" s="994"/>
      <c r="K17" s="568">
        <v>1</v>
      </c>
      <c r="L17" s="646" t="s">
        <v>92</v>
      </c>
      <c r="M17" s="646" t="s">
        <v>48</v>
      </c>
      <c r="N17" s="648" t="str">
        <f ca="1">OFFSET(N17,0,-1)</f>
        <v>2</v>
      </c>
      <c r="O17" s="1024">
        <f ca="1">OFFSET(O17,0,-1)+1</f>
        <v>3</v>
      </c>
      <c r="P17" s="1024">
        <f ca="1">OFFSET(P17,0,-1)+1</f>
        <v>4</v>
      </c>
      <c r="Q17" s="1024">
        <f ca="1">OFFSET(Q17,0,-1)+1</f>
        <v>5</v>
      </c>
      <c r="R17" s="1024">
        <f ca="1">OFFSET(R17,0,-1)+1</f>
        <v>6</v>
      </c>
      <c r="S17" s="1235">
        <f ca="1">OFFSET(S17,0,-1)+1</f>
        <v>7</v>
      </c>
      <c r="T17" s="1235"/>
      <c r="U17" s="1024">
        <f ca="1">OFFSET(U17,0,-2)+1</f>
        <v>8</v>
      </c>
      <c r="V17" s="648">
        <f ca="1">OFFSET(V17,0,-1)</f>
        <v>8</v>
      </c>
      <c r="W17" s="1024">
        <f ca="1">OFFSET(W17,0,-1)+1</f>
        <v>9</v>
      </c>
    </row>
    <row r="18" spans="1:36" ht="22.5">
      <c r="A18" s="1236">
        <v>1</v>
      </c>
      <c r="B18" s="1014"/>
      <c r="C18" s="1014"/>
      <c r="D18" s="1014"/>
      <c r="E18" s="980"/>
      <c r="F18" s="1025"/>
      <c r="G18" s="1025"/>
      <c r="H18" s="1025"/>
      <c r="I18" s="982"/>
      <c r="J18" s="978"/>
      <c r="K18" s="962"/>
      <c r="L18" s="1029">
        <f>mergeValue(A18)</f>
        <v>1</v>
      </c>
      <c r="M18" s="640" t="s">
        <v>20</v>
      </c>
      <c r="N18" s="645"/>
      <c r="O18" s="1237" t="str">
        <f>IF('Перечень тарифов'!J21="","","" &amp; 'Перечень тарифов'!J21 &amp; "")</f>
        <v>Тариф на тепловую энернию</v>
      </c>
      <c r="P18" s="1237"/>
      <c r="Q18" s="1237"/>
      <c r="R18" s="1237"/>
      <c r="S18" s="1237"/>
      <c r="T18" s="1237"/>
      <c r="U18" s="1237"/>
      <c r="V18" s="1237"/>
      <c r="W18" s="629" t="s">
        <v>475</v>
      </c>
      <c r="Y18" s="828"/>
      <c r="Z18" s="828" t="str">
        <f t="shared" ref="Z18:Z96" si="0">IF(M18="","",M18 )</f>
        <v>Наименование тарифа</v>
      </c>
      <c r="AA18" s="828"/>
      <c r="AB18" s="828"/>
      <c r="AC18" s="828"/>
      <c r="AI18" s="1007"/>
      <c r="AJ18" s="1007"/>
    </row>
    <row r="19" spans="1:36" ht="22.5">
      <c r="A19" s="1236"/>
      <c r="B19" s="1236">
        <v>1</v>
      </c>
      <c r="C19" s="1014"/>
      <c r="D19" s="1014"/>
      <c r="E19" s="1025"/>
      <c r="F19" s="1025"/>
      <c r="G19" s="1025"/>
      <c r="H19" s="1025"/>
      <c r="I19" s="1020"/>
      <c r="J19" s="953"/>
      <c r="K19" s="956"/>
      <c r="L19" s="1029" t="str">
        <f>mergeValue(A19) &amp;"."&amp; mergeValue(B19)</f>
        <v>1.1</v>
      </c>
      <c r="M19" s="691" t="s">
        <v>16</v>
      </c>
      <c r="N19" s="645"/>
      <c r="O19" s="1237" t="str">
        <f>IF('Перечень тарифов'!N21="","","" &amp; 'Перечень тарифов'!N21 &amp; "")</f>
        <v>город Ярославль, город Ярославль (78701000);</v>
      </c>
      <c r="P19" s="1237"/>
      <c r="Q19" s="1237"/>
      <c r="R19" s="1237"/>
      <c r="S19" s="1237"/>
      <c r="T19" s="1237"/>
      <c r="U19" s="1237"/>
      <c r="V19" s="1237"/>
      <c r="W19" s="629" t="s">
        <v>476</v>
      </c>
      <c r="Y19" s="828"/>
      <c r="Z19" s="828" t="str">
        <f t="shared" si="0"/>
        <v>Территория действия тарифа</v>
      </c>
      <c r="AA19" s="828"/>
      <c r="AB19" s="828"/>
      <c r="AC19" s="828"/>
      <c r="AI19" s="1007"/>
      <c r="AJ19" s="1007"/>
    </row>
    <row r="20" spans="1:36" hidden="1">
      <c r="A20" s="1236"/>
      <c r="B20" s="1236"/>
      <c r="C20" s="1236">
        <v>1</v>
      </c>
      <c r="D20" s="1014"/>
      <c r="E20" s="1025"/>
      <c r="F20" s="1025"/>
      <c r="G20" s="1025"/>
      <c r="H20" s="1025"/>
      <c r="I20" s="961"/>
      <c r="J20" s="953"/>
      <c r="K20" s="956"/>
      <c r="L20" s="1029" t="str">
        <f>mergeValue(A20) &amp;"."&amp; mergeValue(B20)&amp;"."&amp; mergeValue(C20)</f>
        <v>1.1.1</v>
      </c>
      <c r="M20" s="692"/>
      <c r="N20" s="645"/>
      <c r="O20" s="1237"/>
      <c r="P20" s="1237"/>
      <c r="Q20" s="1237"/>
      <c r="R20" s="1237"/>
      <c r="S20" s="1237"/>
      <c r="T20" s="1237"/>
      <c r="U20" s="1237"/>
      <c r="V20" s="1237"/>
      <c r="W20" s="629"/>
      <c r="Y20" s="828"/>
      <c r="Z20" s="828" t="str">
        <f t="shared" si="0"/>
        <v/>
      </c>
      <c r="AA20" s="828"/>
      <c r="AB20" s="828"/>
      <c r="AC20" s="828"/>
      <c r="AI20" s="1007"/>
      <c r="AJ20" s="1007"/>
    </row>
    <row r="21" spans="1:36" hidden="1">
      <c r="A21" s="1236"/>
      <c r="B21" s="1236"/>
      <c r="C21" s="1236"/>
      <c r="D21" s="1236">
        <v>1</v>
      </c>
      <c r="E21" s="1025"/>
      <c r="F21" s="1025"/>
      <c r="G21" s="1025"/>
      <c r="H21" s="1025"/>
      <c r="I21" s="961"/>
      <c r="J21" s="953"/>
      <c r="K21" s="956"/>
      <c r="L21" s="1029" t="str">
        <f>mergeValue(A21) &amp;"."&amp; mergeValue(B21)&amp;"."&amp; mergeValue(C21)&amp;"."&amp; mergeValue(D21)</f>
        <v>1.1.1.1</v>
      </c>
      <c r="M21" s="693"/>
      <c r="N21" s="645"/>
      <c r="O21" s="1237"/>
      <c r="P21" s="1237"/>
      <c r="Q21" s="1237"/>
      <c r="R21" s="1237"/>
      <c r="S21" s="1237"/>
      <c r="T21" s="1237"/>
      <c r="U21" s="1237"/>
      <c r="V21" s="1237"/>
      <c r="W21" s="629"/>
      <c r="Y21" s="828"/>
      <c r="Z21" s="828" t="str">
        <f t="shared" si="0"/>
        <v/>
      </c>
      <c r="AA21" s="828"/>
      <c r="AB21" s="828"/>
      <c r="AC21" s="828"/>
      <c r="AI21" s="1007"/>
      <c r="AJ21" s="1007"/>
    </row>
    <row r="22" spans="1:36" ht="101.25">
      <c r="A22" s="1236"/>
      <c r="B22" s="1236"/>
      <c r="C22" s="1236"/>
      <c r="D22" s="1236"/>
      <c r="E22" s="1236">
        <v>1</v>
      </c>
      <c r="F22" s="1025"/>
      <c r="G22" s="1025"/>
      <c r="H22" s="1014">
        <v>1</v>
      </c>
      <c r="I22" s="1236">
        <v>1</v>
      </c>
      <c r="J22" s="1025"/>
      <c r="K22" s="964"/>
      <c r="L22" s="1029" t="str">
        <f>mergeValue(A22) &amp;"."&amp; mergeValue(B22)&amp;"."&amp; mergeValue(C22)&amp;"."&amp; mergeValue(D22)&amp;"."&amp; mergeValue(E22)</f>
        <v>1.1.1.1.1</v>
      </c>
      <c r="M22" s="553" t="s">
        <v>9</v>
      </c>
      <c r="N22" s="645"/>
      <c r="O22" s="1239" t="s">
        <v>300</v>
      </c>
      <c r="P22" s="1240"/>
      <c r="Q22" s="1240"/>
      <c r="R22" s="1240"/>
      <c r="S22" s="1240"/>
      <c r="T22" s="1240"/>
      <c r="U22" s="1240"/>
      <c r="V22" s="1241"/>
      <c r="W22" s="629" t="s">
        <v>636</v>
      </c>
      <c r="Y22" s="828"/>
      <c r="Z22" s="828" t="str">
        <f t="shared" si="0"/>
        <v>Схема подключения теплопотребляющей установки к коллектору источника тепловой энергии</v>
      </c>
      <c r="AA22" s="828"/>
      <c r="AB22" s="828"/>
      <c r="AC22" s="828"/>
      <c r="AI22" s="1007"/>
      <c r="AJ22" s="1007"/>
    </row>
    <row r="23" spans="1:36" ht="90">
      <c r="A23" s="1236"/>
      <c r="B23" s="1236"/>
      <c r="C23" s="1236"/>
      <c r="D23" s="1236"/>
      <c r="E23" s="1236"/>
      <c r="F23" s="1236">
        <v>1</v>
      </c>
      <c r="G23" s="1014"/>
      <c r="H23" s="1014"/>
      <c r="I23" s="1236"/>
      <c r="J23" s="1236">
        <v>1</v>
      </c>
      <c r="K23" s="965"/>
      <c r="L23" s="1029" t="str">
        <f>mergeValue(A23) &amp;"."&amp; mergeValue(B23)&amp;"."&amp; mergeValue(C23)&amp;"."&amp; mergeValue(D23)&amp;"."&amp; mergeValue(E23)&amp;"."&amp; mergeValue(F23)</f>
        <v>1.1.1.1.1.1</v>
      </c>
      <c r="M23" s="554" t="s">
        <v>10</v>
      </c>
      <c r="N23" s="645"/>
      <c r="O23" s="1239" t="s">
        <v>3</v>
      </c>
      <c r="P23" s="1240"/>
      <c r="Q23" s="1240"/>
      <c r="R23" s="1240"/>
      <c r="S23" s="1240"/>
      <c r="T23" s="1240"/>
      <c r="U23" s="1240"/>
      <c r="V23" s="1241"/>
      <c r="W23" s="629" t="s">
        <v>634</v>
      </c>
      <c r="Y23" s="828"/>
      <c r="Z23" s="828" t="str">
        <f t="shared" si="0"/>
        <v>Группа потребителей</v>
      </c>
      <c r="AA23" s="828"/>
      <c r="AB23" s="828"/>
      <c r="AC23" s="828"/>
      <c r="AI23" s="1007"/>
      <c r="AJ23" s="1007"/>
    </row>
    <row r="24" spans="1:36" ht="33.75">
      <c r="A24" s="1236"/>
      <c r="B24" s="1236"/>
      <c r="C24" s="1236"/>
      <c r="D24" s="1236"/>
      <c r="E24" s="1236"/>
      <c r="F24" s="1236"/>
      <c r="G24" s="1014">
        <v>1</v>
      </c>
      <c r="H24" s="1014"/>
      <c r="I24" s="1236"/>
      <c r="J24" s="1236"/>
      <c r="K24" s="965">
        <v>1</v>
      </c>
      <c r="L24" s="1029" t="str">
        <f>mergeValue(A24) &amp;"."&amp; mergeValue(B24)&amp;"."&amp; mergeValue(C24)&amp;"."&amp; mergeValue(D24)&amp;"."&amp; mergeValue(E24)&amp;"."&amp; mergeValue(F24)&amp;"."&amp; mergeValue(G24)</f>
        <v>1.1.1.1.1.1.1</v>
      </c>
      <c r="M24" s="1063" t="s">
        <v>647</v>
      </c>
      <c r="N24" s="645"/>
      <c r="O24" s="682">
        <v>1761.06</v>
      </c>
      <c r="P24" s="762"/>
      <c r="Q24" s="1088"/>
      <c r="R24" s="1242" t="s">
        <v>1530</v>
      </c>
      <c r="S24" s="1232" t="s">
        <v>83</v>
      </c>
      <c r="T24" s="1242" t="s">
        <v>985</v>
      </c>
      <c r="U24" s="1232" t="s">
        <v>84</v>
      </c>
      <c r="V24" s="762"/>
      <c r="W24" s="1207" t="s">
        <v>653</v>
      </c>
      <c r="X24" s="1007" t="str">
        <f>strCheckDate(O25:V25)</f>
        <v/>
      </c>
      <c r="Y24" s="828"/>
      <c r="Z24" s="828" t="str">
        <f t="shared" si="0"/>
        <v>горячая вода в системе централизованного теплоснабжения на отопление</v>
      </c>
      <c r="AA24" s="828"/>
      <c r="AB24" s="828"/>
      <c r="AC24" s="828"/>
      <c r="AI24" s="1007"/>
      <c r="AJ24" s="1007"/>
    </row>
    <row r="25" spans="1:36" ht="11.25" hidden="1">
      <c r="A25" s="1236"/>
      <c r="B25" s="1236"/>
      <c r="C25" s="1236"/>
      <c r="D25" s="1236"/>
      <c r="E25" s="1236"/>
      <c r="F25" s="1236"/>
      <c r="G25" s="1014"/>
      <c r="H25" s="1014"/>
      <c r="I25" s="1236"/>
      <c r="J25" s="1236"/>
      <c r="K25" s="965"/>
      <c r="L25" s="799"/>
      <c r="M25" s="645"/>
      <c r="N25" s="645"/>
      <c r="O25" s="762"/>
      <c r="P25" s="762"/>
      <c r="Q25" s="768" t="str">
        <f>R24 &amp; "-" &amp; T24</f>
        <v>01.12.2022-31.12.2023</v>
      </c>
      <c r="R25" s="1231"/>
      <c r="S25" s="1232"/>
      <c r="T25" s="1231"/>
      <c r="U25" s="1232"/>
      <c r="V25" s="762"/>
      <c r="W25" s="1208"/>
      <c r="Y25" s="828"/>
      <c r="Z25" s="828" t="str">
        <f t="shared" si="0"/>
        <v/>
      </c>
      <c r="AA25" s="828"/>
      <c r="AB25" s="828"/>
      <c r="AC25" s="828"/>
      <c r="AI25" s="1007"/>
      <c r="AJ25" s="1007"/>
    </row>
    <row r="26" spans="1:36" ht="15" customHeight="1">
      <c r="A26" s="1236"/>
      <c r="B26" s="1236"/>
      <c r="C26" s="1236"/>
      <c r="D26" s="1236"/>
      <c r="E26" s="1236"/>
      <c r="F26" s="1236"/>
      <c r="G26" s="1025"/>
      <c r="H26" s="1014"/>
      <c r="I26" s="1236"/>
      <c r="J26" s="1236"/>
      <c r="K26" s="964"/>
      <c r="L26" s="687"/>
      <c r="M26" s="556" t="s">
        <v>25</v>
      </c>
      <c r="N26" s="1005"/>
      <c r="O26" s="1005"/>
      <c r="P26" s="1005"/>
      <c r="Q26" s="1005"/>
      <c r="R26" s="1005"/>
      <c r="S26" s="1005"/>
      <c r="T26" s="1005"/>
      <c r="U26" s="1005"/>
      <c r="V26" s="761"/>
      <c r="W26" s="1209"/>
      <c r="Y26" s="828"/>
      <c r="Z26" s="828" t="str">
        <f t="shared" si="0"/>
        <v>Добавить вид теплоносителя (параметры теплоносителя)</v>
      </c>
      <c r="AA26" s="828"/>
      <c r="AB26" s="828"/>
      <c r="AC26" s="828"/>
      <c r="AI26" s="1007"/>
      <c r="AJ26" s="1007"/>
    </row>
    <row r="27" spans="1:36" ht="15" customHeight="1">
      <c r="A27" s="1236"/>
      <c r="B27" s="1236"/>
      <c r="C27" s="1236"/>
      <c r="D27" s="1236"/>
      <c r="E27" s="1236"/>
      <c r="F27" s="1025"/>
      <c r="G27" s="1025"/>
      <c r="H27" s="1014"/>
      <c r="I27" s="1236"/>
      <c r="J27" s="1025"/>
      <c r="K27" s="964"/>
      <c r="L27" s="687"/>
      <c r="M27" s="555" t="s">
        <v>11</v>
      </c>
      <c r="N27" s="1005"/>
      <c r="O27" s="1005"/>
      <c r="P27" s="1005"/>
      <c r="Q27" s="1005"/>
      <c r="R27" s="1005"/>
      <c r="S27" s="1005"/>
      <c r="T27" s="1005"/>
      <c r="U27" s="1004"/>
      <c r="V27" s="1005"/>
      <c r="W27" s="664"/>
      <c r="Y27" s="828"/>
      <c r="Z27" s="828" t="str">
        <f t="shared" si="0"/>
        <v>Добавить группу потребителей</v>
      </c>
      <c r="AA27" s="828"/>
      <c r="AB27" s="828"/>
      <c r="AC27" s="828"/>
      <c r="AI27" s="1007"/>
      <c r="AJ27" s="1007"/>
    </row>
    <row r="28" spans="1:36" s="1055" customFormat="1" ht="101.25">
      <c r="A28" s="1236"/>
      <c r="B28" s="1236"/>
      <c r="C28" s="1236"/>
      <c r="D28" s="1236"/>
      <c r="E28" s="1236">
        <v>2</v>
      </c>
      <c r="F28" s="1101"/>
      <c r="G28" s="1101"/>
      <c r="H28" s="1073">
        <v>1</v>
      </c>
      <c r="I28" s="1246" t="s">
        <v>1544</v>
      </c>
      <c r="J28" s="1101"/>
      <c r="K28" s="964"/>
      <c r="L28" s="1104" t="str">
        <f>mergeValue(A28) &amp;"."&amp; mergeValue(B28)&amp;"."&amp; mergeValue(C28)&amp;"."&amp; mergeValue(D28)&amp;"."&amp; mergeValue(E28)</f>
        <v>1.1.1.1.2</v>
      </c>
      <c r="M28" s="553" t="s">
        <v>9</v>
      </c>
      <c r="N28" s="645"/>
      <c r="O28" s="1239" t="s">
        <v>23</v>
      </c>
      <c r="P28" s="1240"/>
      <c r="Q28" s="1240"/>
      <c r="R28" s="1240"/>
      <c r="S28" s="1240"/>
      <c r="T28" s="1240"/>
      <c r="U28" s="1240"/>
      <c r="V28" s="1241"/>
      <c r="W28" s="629" t="s">
        <v>636</v>
      </c>
      <c r="X28" s="1007"/>
      <c r="Y28" s="828"/>
      <c r="Z28" s="828" t="str">
        <f t="shared" si="0"/>
        <v>Схема подключения теплопотребляющей установки к коллектору источника тепловой энергии</v>
      </c>
      <c r="AA28" s="828"/>
      <c r="AB28" s="828"/>
      <c r="AC28" s="828"/>
      <c r="AD28" s="1007"/>
      <c r="AE28" s="1007"/>
      <c r="AF28" s="1007"/>
      <c r="AG28" s="1007"/>
      <c r="AH28" s="1007"/>
      <c r="AI28" s="1007"/>
      <c r="AJ28" s="1007"/>
    </row>
    <row r="29" spans="1:36" s="1055" customFormat="1" ht="90">
      <c r="A29" s="1236"/>
      <c r="B29" s="1236"/>
      <c r="C29" s="1236"/>
      <c r="D29" s="1236"/>
      <c r="E29" s="1236"/>
      <c r="F29" s="1236">
        <v>1</v>
      </c>
      <c r="G29" s="1073"/>
      <c r="H29" s="1073"/>
      <c r="I29" s="1236"/>
      <c r="J29" s="1236">
        <v>1</v>
      </c>
      <c r="K29" s="965"/>
      <c r="L29" s="1104" t="str">
        <f>mergeValue(A29) &amp;"."&amp; mergeValue(B29)&amp;"."&amp; mergeValue(C29)&amp;"."&amp; mergeValue(D29)&amp;"."&amp; mergeValue(E29)&amp;"."&amp; mergeValue(F29)</f>
        <v>1.1.1.1.2.1</v>
      </c>
      <c r="M29" s="554" t="s">
        <v>10</v>
      </c>
      <c r="N29" s="645"/>
      <c r="O29" s="1239" t="s">
        <v>303</v>
      </c>
      <c r="P29" s="1240"/>
      <c r="Q29" s="1240"/>
      <c r="R29" s="1240"/>
      <c r="S29" s="1240"/>
      <c r="T29" s="1240"/>
      <c r="U29" s="1240"/>
      <c r="V29" s="1241"/>
      <c r="W29" s="629" t="s">
        <v>634</v>
      </c>
      <c r="X29" s="1007"/>
      <c r="Y29" s="828"/>
      <c r="Z29" s="828" t="str">
        <f t="shared" si="0"/>
        <v>Группа потребителей</v>
      </c>
      <c r="AA29" s="828"/>
      <c r="AB29" s="828"/>
      <c r="AC29" s="828"/>
      <c r="AD29" s="1007"/>
      <c r="AE29" s="1007"/>
      <c r="AF29" s="1007"/>
      <c r="AG29" s="1007"/>
      <c r="AH29" s="1007"/>
      <c r="AI29" s="1007"/>
      <c r="AJ29" s="1007"/>
    </row>
    <row r="30" spans="1:36" s="1055" customFormat="1" ht="33.75">
      <c r="A30" s="1236"/>
      <c r="B30" s="1236"/>
      <c r="C30" s="1236"/>
      <c r="D30" s="1236"/>
      <c r="E30" s="1236"/>
      <c r="F30" s="1236"/>
      <c r="G30" s="1073">
        <v>1</v>
      </c>
      <c r="H30" s="1073"/>
      <c r="I30" s="1236"/>
      <c r="J30" s="1236"/>
      <c r="K30" s="965">
        <v>1</v>
      </c>
      <c r="L30" s="1104" t="str">
        <f>mergeValue(A30) &amp;"."&amp; mergeValue(B30)&amp;"."&amp; mergeValue(C30)&amp;"."&amp; mergeValue(D30)&amp;"."&amp; mergeValue(E30)&amp;"."&amp; mergeValue(F30)&amp;"."&amp; mergeValue(G30)</f>
        <v>1.1.1.1.2.1.1</v>
      </c>
      <c r="M30" s="1063" t="s">
        <v>647</v>
      </c>
      <c r="N30" s="645"/>
      <c r="O30" s="682">
        <v>2116.13</v>
      </c>
      <c r="P30" s="762"/>
      <c r="Q30" s="1088"/>
      <c r="R30" s="1242" t="s">
        <v>1530</v>
      </c>
      <c r="S30" s="1232" t="s">
        <v>83</v>
      </c>
      <c r="T30" s="1242" t="s">
        <v>985</v>
      </c>
      <c r="U30" s="1232" t="s">
        <v>83</v>
      </c>
      <c r="V30" s="762"/>
      <c r="W30" s="1207" t="s">
        <v>653</v>
      </c>
      <c r="X30" s="1007" t="str">
        <f>strCheckDate(O31:V31)</f>
        <v/>
      </c>
      <c r="Y30" s="828"/>
      <c r="Z30" s="828" t="str">
        <f t="shared" si="0"/>
        <v>горячая вода в системе централизованного теплоснабжения на отопление</v>
      </c>
      <c r="AA30" s="828"/>
      <c r="AB30" s="828"/>
      <c r="AC30" s="828"/>
      <c r="AD30" s="1007"/>
      <c r="AE30" s="1007"/>
      <c r="AF30" s="1007"/>
      <c r="AG30" s="1007"/>
      <c r="AH30" s="1007"/>
      <c r="AI30" s="1007"/>
      <c r="AJ30" s="1007"/>
    </row>
    <row r="31" spans="1:36" s="1055" customFormat="1" ht="11.25" hidden="1" customHeight="1">
      <c r="A31" s="1236"/>
      <c r="B31" s="1236"/>
      <c r="C31" s="1236"/>
      <c r="D31" s="1236"/>
      <c r="E31" s="1236"/>
      <c r="F31" s="1236"/>
      <c r="G31" s="1073"/>
      <c r="H31" s="1073"/>
      <c r="I31" s="1236"/>
      <c r="J31" s="1236"/>
      <c r="K31" s="965"/>
      <c r="L31" s="799"/>
      <c r="M31" s="645"/>
      <c r="N31" s="645"/>
      <c r="O31" s="762"/>
      <c r="P31" s="762"/>
      <c r="Q31" s="768" t="str">
        <f>R30 &amp; "-" &amp; T30</f>
        <v>01.12.2022-31.12.2023</v>
      </c>
      <c r="R31" s="1231"/>
      <c r="S31" s="1232"/>
      <c r="T31" s="1231"/>
      <c r="U31" s="1232"/>
      <c r="V31" s="762"/>
      <c r="W31" s="1208"/>
      <c r="X31" s="1007"/>
      <c r="Y31" s="828"/>
      <c r="Z31" s="828" t="str">
        <f t="shared" si="0"/>
        <v/>
      </c>
      <c r="AA31" s="828"/>
      <c r="AB31" s="828"/>
      <c r="AC31" s="828"/>
      <c r="AD31" s="1007"/>
      <c r="AE31" s="1007"/>
      <c r="AF31" s="1007"/>
      <c r="AG31" s="1007"/>
      <c r="AH31" s="1007"/>
      <c r="AI31" s="1007"/>
      <c r="AJ31" s="1007"/>
    </row>
    <row r="32" spans="1:36" s="1055" customFormat="1" ht="15" customHeight="1">
      <c r="A32" s="1236"/>
      <c r="B32" s="1236"/>
      <c r="C32" s="1236"/>
      <c r="D32" s="1236"/>
      <c r="E32" s="1236"/>
      <c r="F32" s="1236"/>
      <c r="G32" s="1101"/>
      <c r="H32" s="1073"/>
      <c r="I32" s="1236"/>
      <c r="J32" s="1236"/>
      <c r="K32" s="964"/>
      <c r="L32" s="687"/>
      <c r="M32" s="556" t="s">
        <v>25</v>
      </c>
      <c r="N32" s="1005"/>
      <c r="O32" s="1005"/>
      <c r="P32" s="1005"/>
      <c r="Q32" s="1005"/>
      <c r="R32" s="1005"/>
      <c r="S32" s="1005"/>
      <c r="T32" s="1005"/>
      <c r="U32" s="1005"/>
      <c r="V32" s="761"/>
      <c r="W32" s="1209"/>
      <c r="X32" s="1007"/>
      <c r="Y32" s="828"/>
      <c r="Z32" s="828" t="str">
        <f t="shared" si="0"/>
        <v>Добавить вид теплоносителя (параметры теплоносителя)</v>
      </c>
      <c r="AA32" s="828"/>
      <c r="AB32" s="828"/>
      <c r="AC32" s="828"/>
      <c r="AD32" s="1007"/>
      <c r="AE32" s="1007"/>
      <c r="AF32" s="1007"/>
      <c r="AG32" s="1007"/>
      <c r="AH32" s="1007"/>
      <c r="AI32" s="1007"/>
      <c r="AJ32" s="1007"/>
    </row>
    <row r="33" spans="1:36" s="1055" customFormat="1" ht="90">
      <c r="A33" s="1236"/>
      <c r="B33" s="1236"/>
      <c r="C33" s="1236"/>
      <c r="D33" s="1236"/>
      <c r="E33" s="1236"/>
      <c r="F33" s="1236">
        <v>2</v>
      </c>
      <c r="G33" s="1073"/>
      <c r="H33" s="1073"/>
      <c r="I33" s="1236"/>
      <c r="J33" s="1246" t="s">
        <v>1544</v>
      </c>
      <c r="K33" s="965"/>
      <c r="L33" s="1104" t="str">
        <f>mergeValue(A33) &amp;"."&amp; mergeValue(B33)&amp;"."&amp; mergeValue(C33)&amp;"."&amp; mergeValue(D33)&amp;"."&amp; mergeValue(E33)&amp;"."&amp; mergeValue(F33)</f>
        <v>1.1.1.1.2.2</v>
      </c>
      <c r="M33" s="554" t="s">
        <v>10</v>
      </c>
      <c r="N33" s="645"/>
      <c r="O33" s="1239" t="s">
        <v>302</v>
      </c>
      <c r="P33" s="1240"/>
      <c r="Q33" s="1240"/>
      <c r="R33" s="1240"/>
      <c r="S33" s="1240"/>
      <c r="T33" s="1240"/>
      <c r="U33" s="1240"/>
      <c r="V33" s="1241"/>
      <c r="W33" s="629" t="s">
        <v>634</v>
      </c>
      <c r="X33" s="1007"/>
      <c r="Y33" s="828"/>
      <c r="Z33" s="828" t="str">
        <f t="shared" si="0"/>
        <v>Группа потребителей</v>
      </c>
      <c r="AA33" s="828"/>
      <c r="AB33" s="828"/>
      <c r="AC33" s="828"/>
      <c r="AD33" s="1007"/>
      <c r="AE33" s="1007"/>
      <c r="AF33" s="1007"/>
      <c r="AG33" s="1007"/>
      <c r="AH33" s="1007"/>
      <c r="AI33" s="1007"/>
      <c r="AJ33" s="1007"/>
    </row>
    <row r="34" spans="1:36" s="1055" customFormat="1" ht="33.75">
      <c r="A34" s="1236"/>
      <c r="B34" s="1236"/>
      <c r="C34" s="1236"/>
      <c r="D34" s="1236"/>
      <c r="E34" s="1236"/>
      <c r="F34" s="1236"/>
      <c r="G34" s="1073">
        <v>1</v>
      </c>
      <c r="H34" s="1073"/>
      <c r="I34" s="1236"/>
      <c r="J34" s="1236"/>
      <c r="K34" s="965">
        <v>1</v>
      </c>
      <c r="L34" s="1104" t="str">
        <f>mergeValue(A34) &amp;"."&amp; mergeValue(B34)&amp;"."&amp; mergeValue(C34)&amp;"."&amp; mergeValue(D34)&amp;"."&amp; mergeValue(E34)&amp;"."&amp; mergeValue(F34)&amp;"."&amp; mergeValue(G34)</f>
        <v>1.1.1.1.2.2.1</v>
      </c>
      <c r="M34" s="1063" t="s">
        <v>647</v>
      </c>
      <c r="N34" s="645"/>
      <c r="O34" s="682">
        <v>2116.13</v>
      </c>
      <c r="P34" s="762"/>
      <c r="Q34" s="1088"/>
      <c r="R34" s="1242" t="s">
        <v>1530</v>
      </c>
      <c r="S34" s="1232" t="s">
        <v>83</v>
      </c>
      <c r="T34" s="1242" t="s">
        <v>985</v>
      </c>
      <c r="U34" s="1232" t="s">
        <v>83</v>
      </c>
      <c r="V34" s="762"/>
      <c r="W34" s="1207" t="s">
        <v>653</v>
      </c>
      <c r="X34" s="1007" t="str">
        <f>strCheckDate(O35:V35)</f>
        <v/>
      </c>
      <c r="Y34" s="828"/>
      <c r="Z34" s="828" t="str">
        <f t="shared" si="0"/>
        <v>горячая вода в системе централизованного теплоснабжения на отопление</v>
      </c>
      <c r="AA34" s="828"/>
      <c r="AB34" s="828"/>
      <c r="AC34" s="828"/>
      <c r="AD34" s="1007"/>
      <c r="AE34" s="1007"/>
      <c r="AF34" s="1007"/>
      <c r="AG34" s="1007"/>
      <c r="AH34" s="1007"/>
      <c r="AI34" s="1007"/>
      <c r="AJ34" s="1007"/>
    </row>
    <row r="35" spans="1:36" s="1055" customFormat="1" ht="11.25" hidden="1" customHeight="1">
      <c r="A35" s="1236"/>
      <c r="B35" s="1236"/>
      <c r="C35" s="1236"/>
      <c r="D35" s="1236"/>
      <c r="E35" s="1236"/>
      <c r="F35" s="1236"/>
      <c r="G35" s="1073"/>
      <c r="H35" s="1073"/>
      <c r="I35" s="1236"/>
      <c r="J35" s="1236"/>
      <c r="K35" s="965"/>
      <c r="L35" s="799"/>
      <c r="M35" s="645"/>
      <c r="N35" s="645"/>
      <c r="O35" s="762"/>
      <c r="P35" s="762"/>
      <c r="Q35" s="768" t="str">
        <f>R34 &amp; "-" &amp; T34</f>
        <v>01.12.2022-31.12.2023</v>
      </c>
      <c r="R35" s="1231"/>
      <c r="S35" s="1232"/>
      <c r="T35" s="1231"/>
      <c r="U35" s="1232"/>
      <c r="V35" s="762"/>
      <c r="W35" s="1208"/>
      <c r="X35" s="1007"/>
      <c r="Y35" s="828"/>
      <c r="Z35" s="828" t="str">
        <f t="shared" si="0"/>
        <v/>
      </c>
      <c r="AA35" s="828"/>
      <c r="AB35" s="828"/>
      <c r="AC35" s="828"/>
      <c r="AD35" s="1007"/>
      <c r="AE35" s="1007"/>
      <c r="AF35" s="1007"/>
      <c r="AG35" s="1007"/>
      <c r="AH35" s="1007"/>
      <c r="AI35" s="1007"/>
      <c r="AJ35" s="1007"/>
    </row>
    <row r="36" spans="1:36" s="1055" customFormat="1" ht="15" customHeight="1">
      <c r="A36" s="1236"/>
      <c r="B36" s="1236"/>
      <c r="C36" s="1236"/>
      <c r="D36" s="1236"/>
      <c r="E36" s="1236"/>
      <c r="F36" s="1236"/>
      <c r="G36" s="1101"/>
      <c r="H36" s="1073"/>
      <c r="I36" s="1236"/>
      <c r="J36" s="1236"/>
      <c r="K36" s="964"/>
      <c r="L36" s="687"/>
      <c r="M36" s="556" t="s">
        <v>25</v>
      </c>
      <c r="N36" s="1005"/>
      <c r="O36" s="1005"/>
      <c r="P36" s="1005"/>
      <c r="Q36" s="1005"/>
      <c r="R36" s="1005"/>
      <c r="S36" s="1005"/>
      <c r="T36" s="1005"/>
      <c r="U36" s="1005"/>
      <c r="V36" s="761"/>
      <c r="W36" s="1209"/>
      <c r="X36" s="1007"/>
      <c r="Y36" s="828"/>
      <c r="Z36" s="828" t="str">
        <f t="shared" si="0"/>
        <v>Добавить вид теплоносителя (параметры теплоносителя)</v>
      </c>
      <c r="AA36" s="828"/>
      <c r="AB36" s="828"/>
      <c r="AC36" s="828"/>
      <c r="AD36" s="1007"/>
      <c r="AE36" s="1007"/>
      <c r="AF36" s="1007"/>
      <c r="AG36" s="1007"/>
      <c r="AH36" s="1007"/>
      <c r="AI36" s="1007"/>
      <c r="AJ36" s="1007"/>
    </row>
    <row r="37" spans="1:36" s="1055" customFormat="1" ht="90">
      <c r="A37" s="1236"/>
      <c r="B37" s="1236"/>
      <c r="C37" s="1236"/>
      <c r="D37" s="1236"/>
      <c r="E37" s="1236"/>
      <c r="F37" s="1236">
        <v>3</v>
      </c>
      <c r="G37" s="1073"/>
      <c r="H37" s="1073"/>
      <c r="I37" s="1236"/>
      <c r="J37" s="1246" t="s">
        <v>1544</v>
      </c>
      <c r="K37" s="965"/>
      <c r="L37" s="1104" t="str">
        <f>mergeValue(A37) &amp;"."&amp; mergeValue(B37)&amp;"."&amp; mergeValue(C37)&amp;"."&amp; mergeValue(D37)&amp;"."&amp; mergeValue(E37)&amp;"."&amp; mergeValue(F37)</f>
        <v>1.1.1.1.2.3</v>
      </c>
      <c r="M37" s="554" t="s">
        <v>10</v>
      </c>
      <c r="N37" s="645"/>
      <c r="O37" s="1239" t="s">
        <v>770</v>
      </c>
      <c r="P37" s="1240"/>
      <c r="Q37" s="1240"/>
      <c r="R37" s="1240"/>
      <c r="S37" s="1240"/>
      <c r="T37" s="1240"/>
      <c r="U37" s="1240"/>
      <c r="V37" s="1241"/>
      <c r="W37" s="629" t="s">
        <v>634</v>
      </c>
      <c r="X37" s="1007"/>
      <c r="Y37" s="828"/>
      <c r="Z37" s="828" t="str">
        <f t="shared" si="0"/>
        <v>Группа потребителей</v>
      </c>
      <c r="AA37" s="828"/>
      <c r="AB37" s="828"/>
      <c r="AC37" s="828"/>
      <c r="AD37" s="1007"/>
      <c r="AE37" s="1007"/>
      <c r="AF37" s="1007"/>
      <c r="AG37" s="1007"/>
      <c r="AH37" s="1007"/>
      <c r="AI37" s="1007"/>
      <c r="AJ37" s="1007"/>
    </row>
    <row r="38" spans="1:36" s="1055" customFormat="1" ht="33.75">
      <c r="A38" s="1236"/>
      <c r="B38" s="1236"/>
      <c r="C38" s="1236"/>
      <c r="D38" s="1236"/>
      <c r="E38" s="1236"/>
      <c r="F38" s="1236"/>
      <c r="G38" s="1073">
        <v>1</v>
      </c>
      <c r="H38" s="1073"/>
      <c r="I38" s="1236"/>
      <c r="J38" s="1236"/>
      <c r="K38" s="965">
        <v>1</v>
      </c>
      <c r="L38" s="1104" t="str">
        <f>mergeValue(A38) &amp;"."&amp; mergeValue(B38)&amp;"."&amp; mergeValue(C38)&amp;"."&amp; mergeValue(D38)&amp;"."&amp; mergeValue(E38)&amp;"."&amp; mergeValue(F38)&amp;"."&amp; mergeValue(G38)</f>
        <v>1.1.1.1.2.3.1</v>
      </c>
      <c r="M38" s="1063" t="s">
        <v>647</v>
      </c>
      <c r="N38" s="645"/>
      <c r="O38" s="682">
        <v>2539.36</v>
      </c>
      <c r="P38" s="762"/>
      <c r="Q38" s="1088"/>
      <c r="R38" s="1242" t="s">
        <v>1530</v>
      </c>
      <c r="S38" s="1232" t="s">
        <v>83</v>
      </c>
      <c r="T38" s="1242" t="s">
        <v>985</v>
      </c>
      <c r="U38" s="1232" t="s">
        <v>83</v>
      </c>
      <c r="V38" s="762"/>
      <c r="W38" s="1207" t="s">
        <v>653</v>
      </c>
      <c r="X38" s="1007" t="str">
        <f>strCheckDate(O39:V39)</f>
        <v/>
      </c>
      <c r="Y38" s="828"/>
      <c r="Z38" s="828" t="str">
        <f t="shared" si="0"/>
        <v>горячая вода в системе централизованного теплоснабжения на отопление</v>
      </c>
      <c r="AA38" s="828"/>
      <c r="AB38" s="828"/>
      <c r="AC38" s="828"/>
      <c r="AD38" s="1007"/>
      <c r="AE38" s="1007"/>
      <c r="AF38" s="1007"/>
      <c r="AG38" s="1007"/>
      <c r="AH38" s="1007"/>
      <c r="AI38" s="1007"/>
      <c r="AJ38" s="1007"/>
    </row>
    <row r="39" spans="1:36" s="1055" customFormat="1" ht="11.25" hidden="1" customHeight="1">
      <c r="A39" s="1236"/>
      <c r="B39" s="1236"/>
      <c r="C39" s="1236"/>
      <c r="D39" s="1236"/>
      <c r="E39" s="1236"/>
      <c r="F39" s="1236"/>
      <c r="G39" s="1073"/>
      <c r="H39" s="1073"/>
      <c r="I39" s="1236"/>
      <c r="J39" s="1236"/>
      <c r="K39" s="965"/>
      <c r="L39" s="799"/>
      <c r="M39" s="645"/>
      <c r="N39" s="645"/>
      <c r="O39" s="762"/>
      <c r="P39" s="762"/>
      <c r="Q39" s="768" t="str">
        <f>R38 &amp; "-" &amp; T38</f>
        <v>01.12.2022-31.12.2023</v>
      </c>
      <c r="R39" s="1231"/>
      <c r="S39" s="1232"/>
      <c r="T39" s="1231"/>
      <c r="U39" s="1232"/>
      <c r="V39" s="762"/>
      <c r="W39" s="1208"/>
      <c r="X39" s="1007"/>
      <c r="Y39" s="828"/>
      <c r="Z39" s="828" t="str">
        <f t="shared" si="0"/>
        <v/>
      </c>
      <c r="AA39" s="828"/>
      <c r="AB39" s="828"/>
      <c r="AC39" s="828"/>
      <c r="AD39" s="1007"/>
      <c r="AE39" s="1007"/>
      <c r="AF39" s="1007"/>
      <c r="AG39" s="1007"/>
      <c r="AH39" s="1007"/>
      <c r="AI39" s="1007"/>
      <c r="AJ39" s="1007"/>
    </row>
    <row r="40" spans="1:36" s="1055" customFormat="1" ht="15" customHeight="1">
      <c r="A40" s="1236"/>
      <c r="B40" s="1236"/>
      <c r="C40" s="1236"/>
      <c r="D40" s="1236"/>
      <c r="E40" s="1236"/>
      <c r="F40" s="1236"/>
      <c r="G40" s="1101"/>
      <c r="H40" s="1073"/>
      <c r="I40" s="1236"/>
      <c r="J40" s="1236"/>
      <c r="K40" s="964"/>
      <c r="L40" s="687"/>
      <c r="M40" s="556" t="s">
        <v>25</v>
      </c>
      <c r="N40" s="1005"/>
      <c r="O40" s="1005"/>
      <c r="P40" s="1005"/>
      <c r="Q40" s="1005"/>
      <c r="R40" s="1005"/>
      <c r="S40" s="1005"/>
      <c r="T40" s="1005"/>
      <c r="U40" s="1005"/>
      <c r="V40" s="761"/>
      <c r="W40" s="1209"/>
      <c r="X40" s="1007"/>
      <c r="Y40" s="828"/>
      <c r="Z40" s="828" t="str">
        <f t="shared" si="0"/>
        <v>Добавить вид теплоносителя (параметры теплоносителя)</v>
      </c>
      <c r="AA40" s="828"/>
      <c r="AB40" s="828"/>
      <c r="AC40" s="828"/>
      <c r="AD40" s="1007"/>
      <c r="AE40" s="1007"/>
      <c r="AF40" s="1007"/>
      <c r="AG40" s="1007"/>
      <c r="AH40" s="1007"/>
      <c r="AI40" s="1007"/>
      <c r="AJ40" s="1007"/>
    </row>
    <row r="41" spans="1:36" s="1055" customFormat="1" ht="15" customHeight="1">
      <c r="A41" s="1236"/>
      <c r="B41" s="1236"/>
      <c r="C41" s="1236"/>
      <c r="D41" s="1236"/>
      <c r="E41" s="1236"/>
      <c r="F41" s="1101"/>
      <c r="G41" s="1101"/>
      <c r="H41" s="1073"/>
      <c r="I41" s="1236"/>
      <c r="J41" s="1101"/>
      <c r="K41" s="964"/>
      <c r="L41" s="687"/>
      <c r="M41" s="555" t="s">
        <v>11</v>
      </c>
      <c r="N41" s="1005"/>
      <c r="O41" s="1005"/>
      <c r="P41" s="1005"/>
      <c r="Q41" s="1005"/>
      <c r="R41" s="1005"/>
      <c r="S41" s="1005"/>
      <c r="T41" s="1005"/>
      <c r="U41" s="1004"/>
      <c r="V41" s="1005"/>
      <c r="W41" s="664"/>
      <c r="X41" s="1007"/>
      <c r="Y41" s="828"/>
      <c r="Z41" s="828" t="str">
        <f t="shared" si="0"/>
        <v>Добавить группу потребителей</v>
      </c>
      <c r="AA41" s="828"/>
      <c r="AB41" s="828"/>
      <c r="AC41" s="828"/>
      <c r="AD41" s="1007"/>
      <c r="AE41" s="1007"/>
      <c r="AF41" s="1007"/>
      <c r="AG41" s="1007"/>
      <c r="AH41" s="1007"/>
      <c r="AI41" s="1007"/>
      <c r="AJ41" s="1007"/>
    </row>
    <row r="42" spans="1:36" ht="15" customHeight="1">
      <c r="A42" s="1236"/>
      <c r="B42" s="1236"/>
      <c r="C42" s="1236"/>
      <c r="D42" s="1236"/>
      <c r="E42" s="963"/>
      <c r="F42" s="1025"/>
      <c r="G42" s="1025"/>
      <c r="H42" s="1025"/>
      <c r="I42" s="978"/>
      <c r="J42" s="993"/>
      <c r="K42" s="962"/>
      <c r="L42" s="687"/>
      <c r="M42" s="1000" t="s">
        <v>12</v>
      </c>
      <c r="N42" s="1005"/>
      <c r="O42" s="1005"/>
      <c r="P42" s="1005"/>
      <c r="Q42" s="1005"/>
      <c r="R42" s="1005"/>
      <c r="S42" s="1005"/>
      <c r="T42" s="1005"/>
      <c r="U42" s="1004"/>
      <c r="V42" s="1005"/>
      <c r="W42" s="664"/>
      <c r="Y42" s="828"/>
      <c r="Z42" s="828" t="str">
        <f t="shared" si="0"/>
        <v>Добавить схему подключения</v>
      </c>
      <c r="AA42" s="828"/>
      <c r="AB42" s="828"/>
      <c r="AC42" s="828"/>
      <c r="AI42" s="1007"/>
      <c r="AJ42" s="1007"/>
    </row>
    <row r="43" spans="1:36" s="1055" customFormat="1" ht="22.5">
      <c r="A43" s="1236"/>
      <c r="B43" s="1236">
        <v>2</v>
      </c>
      <c r="C43" s="1073"/>
      <c r="D43" s="1073"/>
      <c r="E43" s="1101"/>
      <c r="F43" s="1101"/>
      <c r="G43" s="1101"/>
      <c r="H43" s="1101"/>
      <c r="I43" s="1096"/>
      <c r="J43" s="953"/>
      <c r="K43" s="956"/>
      <c r="L43" s="1104" t="str">
        <f>mergeValue(A43) &amp;"."&amp; mergeValue(B43)</f>
        <v>1.2</v>
      </c>
      <c r="M43" s="691" t="s">
        <v>16</v>
      </c>
      <c r="N43" s="645"/>
      <c r="O43" s="1243" t="str">
        <f>IF('Перечень тарифов'!N24="","","" &amp; 'Перечень тарифов'!N24 &amp; "")</f>
        <v>Ростовский муниципальный район, Семибратово сельское поселение (78637447);</v>
      </c>
      <c r="P43" s="1244"/>
      <c r="Q43" s="1244"/>
      <c r="R43" s="1244"/>
      <c r="S43" s="1244"/>
      <c r="T43" s="1244"/>
      <c r="U43" s="1244"/>
      <c r="V43" s="1245"/>
      <c r="W43" s="629" t="s">
        <v>476</v>
      </c>
      <c r="X43" s="1007"/>
      <c r="Y43" s="828"/>
      <c r="Z43" s="828" t="str">
        <f t="shared" si="0"/>
        <v>Территория действия тарифа</v>
      </c>
      <c r="AA43" s="828"/>
      <c r="AB43" s="828"/>
      <c r="AC43" s="828"/>
      <c r="AD43" s="1007"/>
      <c r="AE43" s="1007"/>
      <c r="AF43" s="1007"/>
      <c r="AG43" s="1007"/>
      <c r="AH43" s="1007"/>
      <c r="AI43" s="1007"/>
      <c r="AJ43" s="1007"/>
    </row>
    <row r="44" spans="1:36" s="1055" customFormat="1" hidden="1">
      <c r="A44" s="1236"/>
      <c r="B44" s="1236"/>
      <c r="C44" s="1236">
        <v>1</v>
      </c>
      <c r="D44" s="1073"/>
      <c r="E44" s="1101"/>
      <c r="F44" s="1101"/>
      <c r="G44" s="1101"/>
      <c r="H44" s="1101"/>
      <c r="I44" s="961"/>
      <c r="J44" s="953"/>
      <c r="K44" s="956"/>
      <c r="L44" s="1104" t="str">
        <f>mergeValue(A44) &amp;"."&amp; mergeValue(B44)&amp;"."&amp; mergeValue(C44)</f>
        <v>1.2.1</v>
      </c>
      <c r="M44" s="692"/>
      <c r="N44" s="645"/>
      <c r="O44" s="1243"/>
      <c r="P44" s="1244"/>
      <c r="Q44" s="1244"/>
      <c r="R44" s="1244"/>
      <c r="S44" s="1244"/>
      <c r="T44" s="1244"/>
      <c r="U44" s="1244"/>
      <c r="V44" s="1245"/>
      <c r="W44" s="629"/>
      <c r="X44" s="1007"/>
      <c r="Y44" s="828"/>
      <c r="Z44" s="828" t="str">
        <f t="shared" si="0"/>
        <v/>
      </c>
      <c r="AA44" s="828"/>
      <c r="AB44" s="828"/>
      <c r="AC44" s="828"/>
      <c r="AD44" s="1007"/>
      <c r="AE44" s="1007"/>
      <c r="AF44" s="1007"/>
      <c r="AG44" s="1007"/>
      <c r="AH44" s="1007"/>
      <c r="AI44" s="1007"/>
      <c r="AJ44" s="1007"/>
    </row>
    <row r="45" spans="1:36" s="1055" customFormat="1" hidden="1">
      <c r="A45" s="1236"/>
      <c r="B45" s="1236"/>
      <c r="C45" s="1236"/>
      <c r="D45" s="1236">
        <v>1</v>
      </c>
      <c r="E45" s="1101"/>
      <c r="F45" s="1101"/>
      <c r="G45" s="1101"/>
      <c r="H45" s="1101"/>
      <c r="I45" s="961"/>
      <c r="J45" s="953"/>
      <c r="K45" s="956"/>
      <c r="L45" s="1104" t="str">
        <f>mergeValue(A45) &amp;"."&amp; mergeValue(B45)&amp;"."&amp; mergeValue(C45)&amp;"."&amp; mergeValue(D45)</f>
        <v>1.2.1.1</v>
      </c>
      <c r="M45" s="693"/>
      <c r="N45" s="645"/>
      <c r="O45" s="1243"/>
      <c r="P45" s="1244"/>
      <c r="Q45" s="1244"/>
      <c r="R45" s="1244"/>
      <c r="S45" s="1244"/>
      <c r="T45" s="1244"/>
      <c r="U45" s="1244"/>
      <c r="V45" s="1245"/>
      <c r="W45" s="629"/>
      <c r="X45" s="1007"/>
      <c r="Y45" s="828"/>
      <c r="Z45" s="828" t="str">
        <f t="shared" si="0"/>
        <v/>
      </c>
      <c r="AA45" s="828"/>
      <c r="AB45" s="828"/>
      <c r="AC45" s="828"/>
      <c r="AD45" s="1007"/>
      <c r="AE45" s="1007"/>
      <c r="AF45" s="1007"/>
      <c r="AG45" s="1007"/>
      <c r="AH45" s="1007"/>
      <c r="AI45" s="1007"/>
      <c r="AJ45" s="1007"/>
    </row>
    <row r="46" spans="1:36" s="1055" customFormat="1" ht="101.25">
      <c r="A46" s="1236"/>
      <c r="B46" s="1236"/>
      <c r="C46" s="1236"/>
      <c r="D46" s="1236"/>
      <c r="E46" s="1236">
        <v>1</v>
      </c>
      <c r="F46" s="1101"/>
      <c r="G46" s="1101"/>
      <c r="H46" s="1073">
        <v>1</v>
      </c>
      <c r="I46" s="1236">
        <v>1</v>
      </c>
      <c r="J46" s="1101"/>
      <c r="K46" s="964"/>
      <c r="L46" s="1104" t="str">
        <f>mergeValue(A46) &amp;"."&amp; mergeValue(B46)&amp;"."&amp; mergeValue(C46)&amp;"."&amp; mergeValue(D46)&amp;"."&amp; mergeValue(E46)</f>
        <v>1.2.1.1.1</v>
      </c>
      <c r="M46" s="553" t="s">
        <v>9</v>
      </c>
      <c r="N46" s="645"/>
      <c r="O46" s="1239" t="s">
        <v>300</v>
      </c>
      <c r="P46" s="1240"/>
      <c r="Q46" s="1240"/>
      <c r="R46" s="1240"/>
      <c r="S46" s="1240"/>
      <c r="T46" s="1240"/>
      <c r="U46" s="1240"/>
      <c r="V46" s="1241"/>
      <c r="W46" s="629" t="s">
        <v>636</v>
      </c>
      <c r="X46" s="1007"/>
      <c r="Y46" s="828"/>
      <c r="Z46" s="828" t="str">
        <f t="shared" si="0"/>
        <v>Схема подключения теплопотребляющей установки к коллектору источника тепловой энергии</v>
      </c>
      <c r="AA46" s="828"/>
      <c r="AB46" s="828"/>
      <c r="AC46" s="828"/>
      <c r="AD46" s="1007"/>
      <c r="AE46" s="1007"/>
      <c r="AF46" s="1007"/>
      <c r="AG46" s="1007"/>
      <c r="AH46" s="1007"/>
      <c r="AI46" s="1007"/>
      <c r="AJ46" s="1007"/>
    </row>
    <row r="47" spans="1:36" s="1055" customFormat="1" ht="90">
      <c r="A47" s="1236"/>
      <c r="B47" s="1236"/>
      <c r="C47" s="1236"/>
      <c r="D47" s="1236"/>
      <c r="E47" s="1236"/>
      <c r="F47" s="1236">
        <v>1</v>
      </c>
      <c r="G47" s="1073"/>
      <c r="H47" s="1073"/>
      <c r="I47" s="1236"/>
      <c r="J47" s="1236">
        <v>1</v>
      </c>
      <c r="K47" s="965"/>
      <c r="L47" s="1104" t="str">
        <f>mergeValue(A47) &amp;"."&amp; mergeValue(B47)&amp;"."&amp; mergeValue(C47)&amp;"."&amp; mergeValue(D47)&amp;"."&amp; mergeValue(E47)&amp;"."&amp; mergeValue(F47)</f>
        <v>1.2.1.1.1.1</v>
      </c>
      <c r="M47" s="554" t="s">
        <v>10</v>
      </c>
      <c r="N47" s="645"/>
      <c r="O47" s="1239" t="s">
        <v>3</v>
      </c>
      <c r="P47" s="1240"/>
      <c r="Q47" s="1240"/>
      <c r="R47" s="1240"/>
      <c r="S47" s="1240"/>
      <c r="T47" s="1240"/>
      <c r="U47" s="1240"/>
      <c r="V47" s="1241"/>
      <c r="W47" s="629" t="s">
        <v>634</v>
      </c>
      <c r="X47" s="1007"/>
      <c r="Y47" s="828"/>
      <c r="Z47" s="828" t="str">
        <f t="shared" si="0"/>
        <v>Группа потребителей</v>
      </c>
      <c r="AA47" s="828"/>
      <c r="AB47" s="828"/>
      <c r="AC47" s="828"/>
      <c r="AD47" s="1007"/>
      <c r="AE47" s="1007"/>
      <c r="AF47" s="1007"/>
      <c r="AG47" s="1007"/>
      <c r="AH47" s="1007"/>
      <c r="AI47" s="1007"/>
      <c r="AJ47" s="1007"/>
    </row>
    <row r="48" spans="1:36" s="1055" customFormat="1" ht="33.75">
      <c r="A48" s="1236"/>
      <c r="B48" s="1236"/>
      <c r="C48" s="1236"/>
      <c r="D48" s="1236"/>
      <c r="E48" s="1236"/>
      <c r="F48" s="1236"/>
      <c r="G48" s="1073">
        <v>1</v>
      </c>
      <c r="H48" s="1073"/>
      <c r="I48" s="1236"/>
      <c r="J48" s="1236"/>
      <c r="K48" s="965">
        <v>1</v>
      </c>
      <c r="L48" s="1104" t="str">
        <f>mergeValue(A48) &amp;"."&amp; mergeValue(B48)&amp;"."&amp; mergeValue(C48)&amp;"."&amp; mergeValue(D48)&amp;"."&amp; mergeValue(E48)&amp;"."&amp; mergeValue(F48)&amp;"."&amp; mergeValue(G48)</f>
        <v>1.2.1.1.1.1.1</v>
      </c>
      <c r="M48" s="1063" t="s">
        <v>647</v>
      </c>
      <c r="N48" s="645"/>
      <c r="O48" s="682">
        <v>1990.03</v>
      </c>
      <c r="P48" s="762"/>
      <c r="Q48" s="1088"/>
      <c r="R48" s="1242" t="s">
        <v>1530</v>
      </c>
      <c r="S48" s="1232" t="s">
        <v>83</v>
      </c>
      <c r="T48" s="1242" t="s">
        <v>985</v>
      </c>
      <c r="U48" s="1232" t="s">
        <v>83</v>
      </c>
      <c r="V48" s="762"/>
      <c r="W48" s="1207" t="s">
        <v>653</v>
      </c>
      <c r="X48" s="1007" t="str">
        <f>strCheckDate(O49:V49)</f>
        <v/>
      </c>
      <c r="Y48" s="828"/>
      <c r="Z48" s="828" t="str">
        <f t="shared" si="0"/>
        <v>горячая вода в системе централизованного теплоснабжения на отопление</v>
      </c>
      <c r="AA48" s="828"/>
      <c r="AB48" s="828"/>
      <c r="AC48" s="828"/>
      <c r="AD48" s="1007"/>
      <c r="AE48" s="1007"/>
      <c r="AF48" s="1007"/>
      <c r="AG48" s="1007"/>
      <c r="AH48" s="1007"/>
      <c r="AI48" s="1007"/>
      <c r="AJ48" s="1007"/>
    </row>
    <row r="49" spans="1:36" s="1055" customFormat="1" ht="11.25" hidden="1" customHeight="1">
      <c r="A49" s="1236"/>
      <c r="B49" s="1236"/>
      <c r="C49" s="1236"/>
      <c r="D49" s="1236"/>
      <c r="E49" s="1236"/>
      <c r="F49" s="1236"/>
      <c r="G49" s="1073"/>
      <c r="H49" s="1073"/>
      <c r="I49" s="1236"/>
      <c r="J49" s="1236"/>
      <c r="K49" s="965"/>
      <c r="L49" s="799"/>
      <c r="M49" s="645"/>
      <c r="N49" s="645"/>
      <c r="O49" s="762"/>
      <c r="P49" s="762"/>
      <c r="Q49" s="768" t="str">
        <f>R48 &amp; "-" &amp; T48</f>
        <v>01.12.2022-31.12.2023</v>
      </c>
      <c r="R49" s="1231"/>
      <c r="S49" s="1232"/>
      <c r="T49" s="1231"/>
      <c r="U49" s="1232"/>
      <c r="V49" s="762"/>
      <c r="W49" s="1208"/>
      <c r="X49" s="1007"/>
      <c r="Y49" s="828"/>
      <c r="Z49" s="828" t="str">
        <f t="shared" si="0"/>
        <v/>
      </c>
      <c r="AA49" s="828"/>
      <c r="AB49" s="828"/>
      <c r="AC49" s="828"/>
      <c r="AD49" s="1007"/>
      <c r="AE49" s="1007"/>
      <c r="AF49" s="1007"/>
      <c r="AG49" s="1007"/>
      <c r="AH49" s="1007"/>
      <c r="AI49" s="1007"/>
      <c r="AJ49" s="1007"/>
    </row>
    <row r="50" spans="1:36" s="1055" customFormat="1" ht="15" customHeight="1">
      <c r="A50" s="1236"/>
      <c r="B50" s="1236"/>
      <c r="C50" s="1236"/>
      <c r="D50" s="1236"/>
      <c r="E50" s="1236"/>
      <c r="F50" s="1236"/>
      <c r="G50" s="1101"/>
      <c r="H50" s="1073"/>
      <c r="I50" s="1236"/>
      <c r="J50" s="1236"/>
      <c r="K50" s="964"/>
      <c r="L50" s="687"/>
      <c r="M50" s="556" t="s">
        <v>25</v>
      </c>
      <c r="N50" s="1005"/>
      <c r="O50" s="1005"/>
      <c r="P50" s="1005"/>
      <c r="Q50" s="1005"/>
      <c r="R50" s="1005"/>
      <c r="S50" s="1005"/>
      <c r="T50" s="1005"/>
      <c r="U50" s="1005"/>
      <c r="V50" s="761"/>
      <c r="W50" s="1209"/>
      <c r="X50" s="1007"/>
      <c r="Y50" s="828"/>
      <c r="Z50" s="828" t="str">
        <f t="shared" si="0"/>
        <v>Добавить вид теплоносителя (параметры теплоносителя)</v>
      </c>
      <c r="AA50" s="828"/>
      <c r="AB50" s="828"/>
      <c r="AC50" s="828"/>
      <c r="AD50" s="1007"/>
      <c r="AE50" s="1007"/>
      <c r="AF50" s="1007"/>
      <c r="AG50" s="1007"/>
      <c r="AH50" s="1007"/>
      <c r="AI50" s="1007"/>
      <c r="AJ50" s="1007"/>
    </row>
    <row r="51" spans="1:36" s="1055" customFormat="1" ht="15" customHeight="1">
      <c r="A51" s="1236"/>
      <c r="B51" s="1236"/>
      <c r="C51" s="1236"/>
      <c r="D51" s="1236"/>
      <c r="E51" s="1236"/>
      <c r="F51" s="1101"/>
      <c r="G51" s="1101"/>
      <c r="H51" s="1073"/>
      <c r="I51" s="1236"/>
      <c r="J51" s="1101"/>
      <c r="K51" s="964"/>
      <c r="L51" s="687"/>
      <c r="M51" s="555" t="s">
        <v>11</v>
      </c>
      <c r="N51" s="1005"/>
      <c r="O51" s="1005"/>
      <c r="P51" s="1005"/>
      <c r="Q51" s="1005"/>
      <c r="R51" s="1005"/>
      <c r="S51" s="1005"/>
      <c r="T51" s="1005"/>
      <c r="U51" s="1004"/>
      <c r="V51" s="1005"/>
      <c r="W51" s="664"/>
      <c r="X51" s="1007"/>
      <c r="Y51" s="828"/>
      <c r="Z51" s="828" t="str">
        <f t="shared" si="0"/>
        <v>Добавить группу потребителей</v>
      </c>
      <c r="AA51" s="828"/>
      <c r="AB51" s="828"/>
      <c r="AC51" s="828"/>
      <c r="AD51" s="1007"/>
      <c r="AE51" s="1007"/>
      <c r="AF51" s="1007"/>
      <c r="AG51" s="1007"/>
      <c r="AH51" s="1007"/>
      <c r="AI51" s="1007"/>
      <c r="AJ51" s="1007"/>
    </row>
    <row r="52" spans="1:36" s="1055" customFormat="1" ht="101.25">
      <c r="A52" s="1236"/>
      <c r="B52" s="1236"/>
      <c r="C52" s="1236"/>
      <c r="D52" s="1236"/>
      <c r="E52" s="1236">
        <v>2</v>
      </c>
      <c r="F52" s="1101"/>
      <c r="G52" s="1101"/>
      <c r="H52" s="1073">
        <v>1</v>
      </c>
      <c r="I52" s="1246" t="s">
        <v>1544</v>
      </c>
      <c r="J52" s="1101"/>
      <c r="K52" s="964"/>
      <c r="L52" s="1104" t="str">
        <f>mergeValue(A52) &amp;"."&amp; mergeValue(B52)&amp;"."&amp; mergeValue(C52)&amp;"."&amp; mergeValue(D52)&amp;"."&amp; mergeValue(E52)</f>
        <v>1.2.1.1.2</v>
      </c>
      <c r="M52" s="553" t="s">
        <v>9</v>
      </c>
      <c r="N52" s="645"/>
      <c r="O52" s="1239" t="s">
        <v>23</v>
      </c>
      <c r="P52" s="1240"/>
      <c r="Q52" s="1240"/>
      <c r="R52" s="1240"/>
      <c r="S52" s="1240"/>
      <c r="T52" s="1240"/>
      <c r="U52" s="1240"/>
      <c r="V52" s="1241"/>
      <c r="W52" s="629" t="s">
        <v>636</v>
      </c>
      <c r="X52" s="1007"/>
      <c r="Y52" s="828"/>
      <c r="Z52" s="828" t="str">
        <f t="shared" si="0"/>
        <v>Схема подключения теплопотребляющей установки к коллектору источника тепловой энергии</v>
      </c>
      <c r="AA52" s="828"/>
      <c r="AB52" s="828"/>
      <c r="AC52" s="828"/>
      <c r="AD52" s="1007"/>
      <c r="AE52" s="1007"/>
      <c r="AF52" s="1007"/>
      <c r="AG52" s="1007"/>
      <c r="AH52" s="1007"/>
      <c r="AI52" s="1007"/>
      <c r="AJ52" s="1007"/>
    </row>
    <row r="53" spans="1:36" s="1055" customFormat="1" ht="90">
      <c r="A53" s="1236"/>
      <c r="B53" s="1236"/>
      <c r="C53" s="1236"/>
      <c r="D53" s="1236"/>
      <c r="E53" s="1236"/>
      <c r="F53" s="1236">
        <v>1</v>
      </c>
      <c r="G53" s="1073"/>
      <c r="H53" s="1073"/>
      <c r="I53" s="1236"/>
      <c r="J53" s="1236">
        <v>1</v>
      </c>
      <c r="K53" s="965"/>
      <c r="L53" s="1104" t="str">
        <f>mergeValue(A53) &amp;"."&amp; mergeValue(B53)&amp;"."&amp; mergeValue(C53)&amp;"."&amp; mergeValue(D53)&amp;"."&amp; mergeValue(E53)&amp;"."&amp; mergeValue(F53)</f>
        <v>1.2.1.1.2.1</v>
      </c>
      <c r="M53" s="554" t="s">
        <v>10</v>
      </c>
      <c r="N53" s="645"/>
      <c r="O53" s="1239" t="s">
        <v>303</v>
      </c>
      <c r="P53" s="1240"/>
      <c r="Q53" s="1240"/>
      <c r="R53" s="1240"/>
      <c r="S53" s="1240"/>
      <c r="T53" s="1240"/>
      <c r="U53" s="1240"/>
      <c r="V53" s="1241"/>
      <c r="W53" s="629" t="s">
        <v>634</v>
      </c>
      <c r="X53" s="1007"/>
      <c r="Y53" s="828"/>
      <c r="Z53" s="828" t="str">
        <f t="shared" si="0"/>
        <v>Группа потребителей</v>
      </c>
      <c r="AA53" s="828"/>
      <c r="AB53" s="828"/>
      <c r="AC53" s="828"/>
      <c r="AD53" s="1007"/>
      <c r="AE53" s="1007"/>
      <c r="AF53" s="1007"/>
      <c r="AG53" s="1007"/>
      <c r="AH53" s="1007"/>
      <c r="AI53" s="1007"/>
      <c r="AJ53" s="1007"/>
    </row>
    <row r="54" spans="1:36" s="1055" customFormat="1" ht="33.75">
      <c r="A54" s="1236"/>
      <c r="B54" s="1236"/>
      <c r="C54" s="1236"/>
      <c r="D54" s="1236"/>
      <c r="E54" s="1236"/>
      <c r="F54" s="1236"/>
      <c r="G54" s="1073">
        <v>1</v>
      </c>
      <c r="H54" s="1073"/>
      <c r="I54" s="1236"/>
      <c r="J54" s="1236"/>
      <c r="K54" s="965">
        <v>1</v>
      </c>
      <c r="L54" s="1104" t="str">
        <f>mergeValue(A54) &amp;"."&amp; mergeValue(B54)&amp;"."&amp; mergeValue(C54)&amp;"."&amp; mergeValue(D54)&amp;"."&amp; mergeValue(E54)&amp;"."&amp; mergeValue(F54)&amp;"."&amp; mergeValue(G54)</f>
        <v>1.2.1.1.2.1.1</v>
      </c>
      <c r="M54" s="1063" t="s">
        <v>647</v>
      </c>
      <c r="N54" s="645"/>
      <c r="O54" s="682">
        <v>2485.65</v>
      </c>
      <c r="P54" s="762"/>
      <c r="Q54" s="1088"/>
      <c r="R54" s="1242" t="s">
        <v>1530</v>
      </c>
      <c r="S54" s="1232" t="s">
        <v>83</v>
      </c>
      <c r="T54" s="1242" t="s">
        <v>985</v>
      </c>
      <c r="U54" s="1232" t="s">
        <v>83</v>
      </c>
      <c r="V54" s="762"/>
      <c r="W54" s="1207" t="s">
        <v>653</v>
      </c>
      <c r="X54" s="1007" t="str">
        <f>strCheckDate(O55:V55)</f>
        <v/>
      </c>
      <c r="Y54" s="828"/>
      <c r="Z54" s="828" t="str">
        <f t="shared" si="0"/>
        <v>горячая вода в системе централизованного теплоснабжения на отопление</v>
      </c>
      <c r="AA54" s="828"/>
      <c r="AB54" s="828"/>
      <c r="AC54" s="828"/>
      <c r="AD54" s="1007"/>
      <c r="AE54" s="1007"/>
      <c r="AF54" s="1007"/>
      <c r="AG54" s="1007"/>
      <c r="AH54" s="1007"/>
      <c r="AI54" s="1007"/>
      <c r="AJ54" s="1007"/>
    </row>
    <row r="55" spans="1:36" s="1055" customFormat="1" ht="11.25" hidden="1" customHeight="1">
      <c r="A55" s="1236"/>
      <c r="B55" s="1236"/>
      <c r="C55" s="1236"/>
      <c r="D55" s="1236"/>
      <c r="E55" s="1236"/>
      <c r="F55" s="1236"/>
      <c r="G55" s="1073"/>
      <c r="H55" s="1073"/>
      <c r="I55" s="1236"/>
      <c r="J55" s="1236"/>
      <c r="K55" s="965"/>
      <c r="L55" s="799"/>
      <c r="M55" s="645"/>
      <c r="N55" s="645"/>
      <c r="O55" s="762"/>
      <c r="P55" s="762"/>
      <c r="Q55" s="768" t="str">
        <f>R54 &amp; "-" &amp; T54</f>
        <v>01.12.2022-31.12.2023</v>
      </c>
      <c r="R55" s="1231"/>
      <c r="S55" s="1232"/>
      <c r="T55" s="1231"/>
      <c r="U55" s="1232"/>
      <c r="V55" s="762"/>
      <c r="W55" s="1208"/>
      <c r="X55" s="1007"/>
      <c r="Y55" s="828"/>
      <c r="Z55" s="828" t="str">
        <f t="shared" si="0"/>
        <v/>
      </c>
      <c r="AA55" s="828"/>
      <c r="AB55" s="828"/>
      <c r="AC55" s="828"/>
      <c r="AD55" s="1007"/>
      <c r="AE55" s="1007"/>
      <c r="AF55" s="1007"/>
      <c r="AG55" s="1007"/>
      <c r="AH55" s="1007"/>
      <c r="AI55" s="1007"/>
      <c r="AJ55" s="1007"/>
    </row>
    <row r="56" spans="1:36" s="1055" customFormat="1" ht="15" customHeight="1">
      <c r="A56" s="1236"/>
      <c r="B56" s="1236"/>
      <c r="C56" s="1236"/>
      <c r="D56" s="1236"/>
      <c r="E56" s="1236"/>
      <c r="F56" s="1236"/>
      <c r="G56" s="1101"/>
      <c r="H56" s="1073"/>
      <c r="I56" s="1236"/>
      <c r="J56" s="1236"/>
      <c r="K56" s="964"/>
      <c r="L56" s="687"/>
      <c r="M56" s="556" t="s">
        <v>25</v>
      </c>
      <c r="N56" s="1005"/>
      <c r="O56" s="1005"/>
      <c r="P56" s="1005"/>
      <c r="Q56" s="1005"/>
      <c r="R56" s="1005"/>
      <c r="S56" s="1005"/>
      <c r="T56" s="1005"/>
      <c r="U56" s="1005"/>
      <c r="V56" s="761"/>
      <c r="W56" s="1209"/>
      <c r="X56" s="1007"/>
      <c r="Y56" s="828"/>
      <c r="Z56" s="828" t="str">
        <f t="shared" si="0"/>
        <v>Добавить вид теплоносителя (параметры теплоносителя)</v>
      </c>
      <c r="AA56" s="828"/>
      <c r="AB56" s="828"/>
      <c r="AC56" s="828"/>
      <c r="AD56" s="1007"/>
      <c r="AE56" s="1007"/>
      <c r="AF56" s="1007"/>
      <c r="AG56" s="1007"/>
      <c r="AH56" s="1007"/>
      <c r="AI56" s="1007"/>
      <c r="AJ56" s="1007"/>
    </row>
    <row r="57" spans="1:36" s="1055" customFormat="1" ht="90">
      <c r="A57" s="1236"/>
      <c r="B57" s="1236"/>
      <c r="C57" s="1236"/>
      <c r="D57" s="1236"/>
      <c r="E57" s="1236"/>
      <c r="F57" s="1236">
        <v>2</v>
      </c>
      <c r="G57" s="1073"/>
      <c r="H57" s="1073"/>
      <c r="I57" s="1236"/>
      <c r="J57" s="1246" t="s">
        <v>1544</v>
      </c>
      <c r="K57" s="965"/>
      <c r="L57" s="1104" t="str">
        <f>mergeValue(A57) &amp;"."&amp; mergeValue(B57)&amp;"."&amp; mergeValue(C57)&amp;"."&amp; mergeValue(D57)&amp;"."&amp; mergeValue(E57)&amp;"."&amp; mergeValue(F57)</f>
        <v>1.2.1.1.2.2</v>
      </c>
      <c r="M57" s="554" t="s">
        <v>10</v>
      </c>
      <c r="N57" s="645"/>
      <c r="O57" s="1239" t="s">
        <v>302</v>
      </c>
      <c r="P57" s="1240"/>
      <c r="Q57" s="1240"/>
      <c r="R57" s="1240"/>
      <c r="S57" s="1240"/>
      <c r="T57" s="1240"/>
      <c r="U57" s="1240"/>
      <c r="V57" s="1241"/>
      <c r="W57" s="629" t="s">
        <v>634</v>
      </c>
      <c r="X57" s="1007"/>
      <c r="Y57" s="828"/>
      <c r="Z57" s="828" t="str">
        <f t="shared" si="0"/>
        <v>Группа потребителей</v>
      </c>
      <c r="AA57" s="828"/>
      <c r="AB57" s="828"/>
      <c r="AC57" s="828"/>
      <c r="AD57" s="1007"/>
      <c r="AE57" s="1007"/>
      <c r="AF57" s="1007"/>
      <c r="AG57" s="1007"/>
      <c r="AH57" s="1007"/>
      <c r="AI57" s="1007"/>
      <c r="AJ57" s="1007"/>
    </row>
    <row r="58" spans="1:36" s="1055" customFormat="1" ht="33.75">
      <c r="A58" s="1236"/>
      <c r="B58" s="1236"/>
      <c r="C58" s="1236"/>
      <c r="D58" s="1236"/>
      <c r="E58" s="1236"/>
      <c r="F58" s="1236"/>
      <c r="G58" s="1073">
        <v>1</v>
      </c>
      <c r="H58" s="1073"/>
      <c r="I58" s="1236"/>
      <c r="J58" s="1236"/>
      <c r="K58" s="965">
        <v>1</v>
      </c>
      <c r="L58" s="1104" t="str">
        <f>mergeValue(A58) &amp;"."&amp; mergeValue(B58)&amp;"."&amp; mergeValue(C58)&amp;"."&amp; mergeValue(D58)&amp;"."&amp; mergeValue(E58)&amp;"."&amp; mergeValue(F58)&amp;"."&amp; mergeValue(G58)</f>
        <v>1.2.1.1.2.2.1</v>
      </c>
      <c r="M58" s="1063" t="s">
        <v>647</v>
      </c>
      <c r="N58" s="645"/>
      <c r="O58" s="682">
        <v>2485.65</v>
      </c>
      <c r="P58" s="762"/>
      <c r="Q58" s="1088"/>
      <c r="R58" s="1242" t="s">
        <v>1530</v>
      </c>
      <c r="S58" s="1232" t="s">
        <v>83</v>
      </c>
      <c r="T58" s="1242" t="s">
        <v>985</v>
      </c>
      <c r="U58" s="1232" t="s">
        <v>83</v>
      </c>
      <c r="V58" s="762"/>
      <c r="W58" s="1207" t="s">
        <v>653</v>
      </c>
      <c r="X58" s="1007" t="str">
        <f>strCheckDate(O59:V59)</f>
        <v/>
      </c>
      <c r="Y58" s="828"/>
      <c r="Z58" s="828" t="str">
        <f t="shared" si="0"/>
        <v>горячая вода в системе централизованного теплоснабжения на отопление</v>
      </c>
      <c r="AA58" s="828"/>
      <c r="AB58" s="828"/>
      <c r="AC58" s="828"/>
      <c r="AD58" s="1007"/>
      <c r="AE58" s="1007"/>
      <c r="AF58" s="1007"/>
      <c r="AG58" s="1007"/>
      <c r="AH58" s="1007"/>
      <c r="AI58" s="1007"/>
      <c r="AJ58" s="1007"/>
    </row>
    <row r="59" spans="1:36" s="1055" customFormat="1" ht="11.25" hidden="1" customHeight="1">
      <c r="A59" s="1236"/>
      <c r="B59" s="1236"/>
      <c r="C59" s="1236"/>
      <c r="D59" s="1236"/>
      <c r="E59" s="1236"/>
      <c r="F59" s="1236"/>
      <c r="G59" s="1073"/>
      <c r="H59" s="1073"/>
      <c r="I59" s="1236"/>
      <c r="J59" s="1236"/>
      <c r="K59" s="965"/>
      <c r="L59" s="799"/>
      <c r="M59" s="645"/>
      <c r="N59" s="645"/>
      <c r="O59" s="762"/>
      <c r="P59" s="762"/>
      <c r="Q59" s="768" t="str">
        <f>R58 &amp; "-" &amp; T58</f>
        <v>01.12.2022-31.12.2023</v>
      </c>
      <c r="R59" s="1231"/>
      <c r="S59" s="1232"/>
      <c r="T59" s="1231"/>
      <c r="U59" s="1232"/>
      <c r="V59" s="762"/>
      <c r="W59" s="1208"/>
      <c r="X59" s="1007"/>
      <c r="Y59" s="828"/>
      <c r="Z59" s="828" t="str">
        <f t="shared" si="0"/>
        <v/>
      </c>
      <c r="AA59" s="828"/>
      <c r="AB59" s="828"/>
      <c r="AC59" s="828"/>
      <c r="AD59" s="1007"/>
      <c r="AE59" s="1007"/>
      <c r="AF59" s="1007"/>
      <c r="AG59" s="1007"/>
      <c r="AH59" s="1007"/>
      <c r="AI59" s="1007"/>
      <c r="AJ59" s="1007"/>
    </row>
    <row r="60" spans="1:36" s="1055" customFormat="1" ht="15" customHeight="1">
      <c r="A60" s="1236"/>
      <c r="B60" s="1236"/>
      <c r="C60" s="1236"/>
      <c r="D60" s="1236"/>
      <c r="E60" s="1236"/>
      <c r="F60" s="1236"/>
      <c r="G60" s="1101"/>
      <c r="H60" s="1073"/>
      <c r="I60" s="1236"/>
      <c r="J60" s="1236"/>
      <c r="K60" s="964"/>
      <c r="L60" s="687"/>
      <c r="M60" s="556" t="s">
        <v>25</v>
      </c>
      <c r="N60" s="1005"/>
      <c r="O60" s="1005"/>
      <c r="P60" s="1005"/>
      <c r="Q60" s="1005"/>
      <c r="R60" s="1005"/>
      <c r="S60" s="1005"/>
      <c r="T60" s="1005"/>
      <c r="U60" s="1005"/>
      <c r="V60" s="761"/>
      <c r="W60" s="1209"/>
      <c r="X60" s="1007"/>
      <c r="Y60" s="828"/>
      <c r="Z60" s="828" t="str">
        <f t="shared" si="0"/>
        <v>Добавить вид теплоносителя (параметры теплоносителя)</v>
      </c>
      <c r="AA60" s="828"/>
      <c r="AB60" s="828"/>
      <c r="AC60" s="828"/>
      <c r="AD60" s="1007"/>
      <c r="AE60" s="1007"/>
      <c r="AF60" s="1007"/>
      <c r="AG60" s="1007"/>
      <c r="AH60" s="1007"/>
      <c r="AI60" s="1007"/>
      <c r="AJ60" s="1007"/>
    </row>
    <row r="61" spans="1:36" s="1055" customFormat="1" ht="90">
      <c r="A61" s="1236"/>
      <c r="B61" s="1236"/>
      <c r="C61" s="1236"/>
      <c r="D61" s="1236"/>
      <c r="E61" s="1236"/>
      <c r="F61" s="1236">
        <v>3</v>
      </c>
      <c r="G61" s="1073"/>
      <c r="H61" s="1073"/>
      <c r="I61" s="1236"/>
      <c r="J61" s="1246" t="s">
        <v>1544</v>
      </c>
      <c r="K61" s="965"/>
      <c r="L61" s="1104" t="str">
        <f>mergeValue(A61) &amp;"."&amp; mergeValue(B61)&amp;"."&amp; mergeValue(C61)&amp;"."&amp; mergeValue(D61)&amp;"."&amp; mergeValue(E61)&amp;"."&amp; mergeValue(F61)</f>
        <v>1.2.1.1.2.3</v>
      </c>
      <c r="M61" s="554" t="s">
        <v>10</v>
      </c>
      <c r="N61" s="645"/>
      <c r="O61" s="1239" t="s">
        <v>770</v>
      </c>
      <c r="P61" s="1240"/>
      <c r="Q61" s="1240"/>
      <c r="R61" s="1240"/>
      <c r="S61" s="1240"/>
      <c r="T61" s="1240"/>
      <c r="U61" s="1240"/>
      <c r="V61" s="1241"/>
      <c r="W61" s="629" t="s">
        <v>634</v>
      </c>
      <c r="X61" s="1007"/>
      <c r="Y61" s="828"/>
      <c r="Z61" s="828" t="str">
        <f t="shared" si="0"/>
        <v>Группа потребителей</v>
      </c>
      <c r="AA61" s="828"/>
      <c r="AB61" s="828"/>
      <c r="AC61" s="828"/>
      <c r="AD61" s="1007"/>
      <c r="AE61" s="1007"/>
      <c r="AF61" s="1007"/>
      <c r="AG61" s="1007"/>
      <c r="AH61" s="1007"/>
      <c r="AI61" s="1007"/>
      <c r="AJ61" s="1007"/>
    </row>
    <row r="62" spans="1:36" s="1055" customFormat="1" ht="33.75">
      <c r="A62" s="1236"/>
      <c r="B62" s="1236"/>
      <c r="C62" s="1236"/>
      <c r="D62" s="1236"/>
      <c r="E62" s="1236"/>
      <c r="F62" s="1236"/>
      <c r="G62" s="1073">
        <v>1</v>
      </c>
      <c r="H62" s="1073"/>
      <c r="I62" s="1236"/>
      <c r="J62" s="1236"/>
      <c r="K62" s="965">
        <v>1</v>
      </c>
      <c r="L62" s="1104" t="str">
        <f>mergeValue(A62) &amp;"."&amp; mergeValue(B62)&amp;"."&amp; mergeValue(C62)&amp;"."&amp; mergeValue(D62)&amp;"."&amp; mergeValue(E62)&amp;"."&amp; mergeValue(F62)&amp;"."&amp; mergeValue(G62)</f>
        <v>1.2.1.1.2.3.1</v>
      </c>
      <c r="M62" s="1063" t="s">
        <v>647</v>
      </c>
      <c r="N62" s="645"/>
      <c r="O62" s="682">
        <v>2982.78</v>
      </c>
      <c r="P62" s="762"/>
      <c r="Q62" s="1088"/>
      <c r="R62" s="1242" t="s">
        <v>1530</v>
      </c>
      <c r="S62" s="1232" t="s">
        <v>83</v>
      </c>
      <c r="T62" s="1242" t="s">
        <v>985</v>
      </c>
      <c r="U62" s="1232" t="s">
        <v>83</v>
      </c>
      <c r="V62" s="762"/>
      <c r="W62" s="1207" t="s">
        <v>653</v>
      </c>
      <c r="X62" s="1007" t="str">
        <f>strCheckDate(O63:V63)</f>
        <v/>
      </c>
      <c r="Y62" s="828"/>
      <c r="Z62" s="828" t="str">
        <f t="shared" si="0"/>
        <v>горячая вода в системе централизованного теплоснабжения на отопление</v>
      </c>
      <c r="AA62" s="828"/>
      <c r="AB62" s="828"/>
      <c r="AC62" s="828"/>
      <c r="AD62" s="1007"/>
      <c r="AE62" s="1007"/>
      <c r="AF62" s="1007"/>
      <c r="AG62" s="1007"/>
      <c r="AH62" s="1007"/>
      <c r="AI62" s="1007"/>
      <c r="AJ62" s="1007"/>
    </row>
    <row r="63" spans="1:36" s="1055" customFormat="1" ht="11.25" hidden="1" customHeight="1">
      <c r="A63" s="1236"/>
      <c r="B63" s="1236"/>
      <c r="C63" s="1236"/>
      <c r="D63" s="1236"/>
      <c r="E63" s="1236"/>
      <c r="F63" s="1236"/>
      <c r="G63" s="1073"/>
      <c r="H63" s="1073"/>
      <c r="I63" s="1236"/>
      <c r="J63" s="1236"/>
      <c r="K63" s="965"/>
      <c r="L63" s="799"/>
      <c r="M63" s="645"/>
      <c r="N63" s="645"/>
      <c r="O63" s="762"/>
      <c r="P63" s="762"/>
      <c r="Q63" s="768" t="str">
        <f>R62 &amp; "-" &amp; T62</f>
        <v>01.12.2022-31.12.2023</v>
      </c>
      <c r="R63" s="1231"/>
      <c r="S63" s="1232"/>
      <c r="T63" s="1231"/>
      <c r="U63" s="1232"/>
      <c r="V63" s="762"/>
      <c r="W63" s="1208"/>
      <c r="X63" s="1007"/>
      <c r="Y63" s="828"/>
      <c r="Z63" s="828" t="str">
        <f t="shared" si="0"/>
        <v/>
      </c>
      <c r="AA63" s="828"/>
      <c r="AB63" s="828"/>
      <c r="AC63" s="828"/>
      <c r="AD63" s="1007"/>
      <c r="AE63" s="1007"/>
      <c r="AF63" s="1007"/>
      <c r="AG63" s="1007"/>
      <c r="AH63" s="1007"/>
      <c r="AI63" s="1007"/>
      <c r="AJ63" s="1007"/>
    </row>
    <row r="64" spans="1:36" s="1055" customFormat="1" ht="15" customHeight="1">
      <c r="A64" s="1236"/>
      <c r="B64" s="1236"/>
      <c r="C64" s="1236"/>
      <c r="D64" s="1236"/>
      <c r="E64" s="1236"/>
      <c r="F64" s="1236"/>
      <c r="G64" s="1101"/>
      <c r="H64" s="1073"/>
      <c r="I64" s="1236"/>
      <c r="J64" s="1236"/>
      <c r="K64" s="964"/>
      <c r="L64" s="687"/>
      <c r="M64" s="556" t="s">
        <v>25</v>
      </c>
      <c r="N64" s="1005"/>
      <c r="O64" s="1005"/>
      <c r="P64" s="1005"/>
      <c r="Q64" s="1005"/>
      <c r="R64" s="1005"/>
      <c r="S64" s="1005"/>
      <c r="T64" s="1005"/>
      <c r="U64" s="1005"/>
      <c r="V64" s="761"/>
      <c r="W64" s="1209"/>
      <c r="X64" s="1007"/>
      <c r="Y64" s="828"/>
      <c r="Z64" s="828" t="str">
        <f t="shared" si="0"/>
        <v>Добавить вид теплоносителя (параметры теплоносителя)</v>
      </c>
      <c r="AA64" s="828"/>
      <c r="AB64" s="828"/>
      <c r="AC64" s="828"/>
      <c r="AD64" s="1007"/>
      <c r="AE64" s="1007"/>
      <c r="AF64" s="1007"/>
      <c r="AG64" s="1007"/>
      <c r="AH64" s="1007"/>
      <c r="AI64" s="1007"/>
      <c r="AJ64" s="1007"/>
    </row>
    <row r="65" spans="1:36" s="1055" customFormat="1" ht="15" customHeight="1">
      <c r="A65" s="1236"/>
      <c r="B65" s="1236"/>
      <c r="C65" s="1236"/>
      <c r="D65" s="1236"/>
      <c r="E65" s="1236"/>
      <c r="F65" s="1101"/>
      <c r="G65" s="1101"/>
      <c r="H65" s="1073"/>
      <c r="I65" s="1236"/>
      <c r="J65" s="1101"/>
      <c r="K65" s="964"/>
      <c r="L65" s="687"/>
      <c r="M65" s="555" t="s">
        <v>11</v>
      </c>
      <c r="N65" s="1005"/>
      <c r="O65" s="1005"/>
      <c r="P65" s="1005"/>
      <c r="Q65" s="1005"/>
      <c r="R65" s="1005"/>
      <c r="S65" s="1005"/>
      <c r="T65" s="1005"/>
      <c r="U65" s="1004"/>
      <c r="V65" s="1005"/>
      <c r="W65" s="664"/>
      <c r="X65" s="1007"/>
      <c r="Y65" s="828"/>
      <c r="Z65" s="828" t="str">
        <f t="shared" si="0"/>
        <v>Добавить группу потребителей</v>
      </c>
      <c r="AA65" s="828"/>
      <c r="AB65" s="828"/>
      <c r="AC65" s="828"/>
      <c r="AD65" s="1007"/>
      <c r="AE65" s="1007"/>
      <c r="AF65" s="1007"/>
      <c r="AG65" s="1007"/>
      <c r="AH65" s="1007"/>
      <c r="AI65" s="1007"/>
      <c r="AJ65" s="1007"/>
    </row>
    <row r="66" spans="1:36" s="1055" customFormat="1" ht="15" customHeight="1">
      <c r="A66" s="1236"/>
      <c r="B66" s="1236"/>
      <c r="C66" s="1236"/>
      <c r="D66" s="1236"/>
      <c r="E66" s="1076" t="s">
        <v>252</v>
      </c>
      <c r="F66" s="1101"/>
      <c r="G66" s="1101"/>
      <c r="H66" s="1101"/>
      <c r="I66" s="978"/>
      <c r="J66" s="1058"/>
      <c r="K66" s="962"/>
      <c r="L66" s="687"/>
      <c r="M66" s="1000" t="s">
        <v>12</v>
      </c>
      <c r="N66" s="1005"/>
      <c r="O66" s="1005"/>
      <c r="P66" s="1005"/>
      <c r="Q66" s="1005"/>
      <c r="R66" s="1005"/>
      <c r="S66" s="1005"/>
      <c r="T66" s="1005"/>
      <c r="U66" s="1004"/>
      <c r="V66" s="1005"/>
      <c r="W66" s="664"/>
      <c r="X66" s="1007"/>
      <c r="Y66" s="828"/>
      <c r="Z66" s="828" t="str">
        <f t="shared" si="0"/>
        <v>Добавить схему подключения</v>
      </c>
      <c r="AA66" s="828"/>
      <c r="AB66" s="828"/>
      <c r="AC66" s="828"/>
      <c r="AD66" s="1007"/>
      <c r="AE66" s="1007"/>
      <c r="AF66" s="1007"/>
      <c r="AG66" s="1007"/>
      <c r="AH66" s="1007"/>
      <c r="AI66" s="1007"/>
      <c r="AJ66" s="1007"/>
    </row>
    <row r="67" spans="1:36" s="1055" customFormat="1" ht="22.5">
      <c r="A67" s="1236"/>
      <c r="B67" s="1236">
        <v>3</v>
      </c>
      <c r="C67" s="1073"/>
      <c r="D67" s="1073"/>
      <c r="E67" s="1101"/>
      <c r="F67" s="1101"/>
      <c r="G67" s="1101"/>
      <c r="H67" s="1101"/>
      <c r="I67" s="1096"/>
      <c r="J67" s="953"/>
      <c r="K67" s="956"/>
      <c r="L67" s="1104" t="str">
        <f>mergeValue(A67) &amp;"."&amp; mergeValue(B67)</f>
        <v>1.3</v>
      </c>
      <c r="M67" s="691" t="s">
        <v>16</v>
      </c>
      <c r="N67" s="645"/>
      <c r="O67" s="1243" t="str">
        <f>IF('Перечень тарифов'!N27="","","" &amp; 'Перечень тарифов'!N27 &amp; "")</f>
        <v>Угличский муниципальный район, Угличский муниципальный район (78646000);</v>
      </c>
      <c r="P67" s="1244"/>
      <c r="Q67" s="1244"/>
      <c r="R67" s="1244"/>
      <c r="S67" s="1244"/>
      <c r="T67" s="1244"/>
      <c r="U67" s="1244"/>
      <c r="V67" s="1245"/>
      <c r="W67" s="629" t="s">
        <v>476</v>
      </c>
      <c r="X67" s="1007"/>
      <c r="Y67" s="828"/>
      <c r="Z67" s="828" t="str">
        <f t="shared" si="0"/>
        <v>Территория действия тарифа</v>
      </c>
      <c r="AA67" s="828"/>
      <c r="AB67" s="828"/>
      <c r="AC67" s="828"/>
      <c r="AD67" s="1007"/>
      <c r="AE67" s="1007"/>
      <c r="AF67" s="1007"/>
      <c r="AG67" s="1007"/>
      <c r="AH67" s="1007"/>
      <c r="AI67" s="1007"/>
      <c r="AJ67" s="1007"/>
    </row>
    <row r="68" spans="1:36" s="1055" customFormat="1" hidden="1">
      <c r="A68" s="1236"/>
      <c r="B68" s="1236"/>
      <c r="C68" s="1236">
        <v>1</v>
      </c>
      <c r="D68" s="1073"/>
      <c r="E68" s="1101"/>
      <c r="F68" s="1101"/>
      <c r="G68" s="1101"/>
      <c r="H68" s="1101"/>
      <c r="I68" s="961"/>
      <c r="J68" s="953"/>
      <c r="K68" s="956"/>
      <c r="L68" s="1104" t="str">
        <f>mergeValue(A68) &amp;"."&amp; mergeValue(B68)&amp;"."&amp; mergeValue(C68)</f>
        <v>1.3.1</v>
      </c>
      <c r="M68" s="692"/>
      <c r="N68" s="645"/>
      <c r="O68" s="1243"/>
      <c r="P68" s="1244"/>
      <c r="Q68" s="1244"/>
      <c r="R68" s="1244"/>
      <c r="S68" s="1244"/>
      <c r="T68" s="1244"/>
      <c r="U68" s="1244"/>
      <c r="V68" s="1245"/>
      <c r="W68" s="629"/>
      <c r="X68" s="1007"/>
      <c r="Y68" s="828"/>
      <c r="Z68" s="828" t="str">
        <f t="shared" si="0"/>
        <v/>
      </c>
      <c r="AA68" s="828"/>
      <c r="AB68" s="828"/>
      <c r="AC68" s="828"/>
      <c r="AD68" s="1007"/>
      <c r="AE68" s="1007"/>
      <c r="AF68" s="1007"/>
      <c r="AG68" s="1007"/>
      <c r="AH68" s="1007"/>
      <c r="AI68" s="1007"/>
      <c r="AJ68" s="1007"/>
    </row>
    <row r="69" spans="1:36" s="1055" customFormat="1" hidden="1">
      <c r="A69" s="1236"/>
      <c r="B69" s="1236"/>
      <c r="C69" s="1236"/>
      <c r="D69" s="1236">
        <v>1</v>
      </c>
      <c r="E69" s="1101"/>
      <c r="F69" s="1101"/>
      <c r="G69" s="1101"/>
      <c r="H69" s="1101"/>
      <c r="I69" s="961"/>
      <c r="J69" s="953"/>
      <c r="K69" s="956"/>
      <c r="L69" s="1104" t="str">
        <f>mergeValue(A69) &amp;"."&amp; mergeValue(B69)&amp;"."&amp; mergeValue(C69)&amp;"."&amp; mergeValue(D69)</f>
        <v>1.3.1.1</v>
      </c>
      <c r="M69" s="693"/>
      <c r="N69" s="645"/>
      <c r="O69" s="1243"/>
      <c r="P69" s="1244"/>
      <c r="Q69" s="1244"/>
      <c r="R69" s="1244"/>
      <c r="S69" s="1244"/>
      <c r="T69" s="1244"/>
      <c r="U69" s="1244"/>
      <c r="V69" s="1245"/>
      <c r="W69" s="629"/>
      <c r="X69" s="1007"/>
      <c r="Y69" s="828"/>
      <c r="Z69" s="828" t="str">
        <f t="shared" si="0"/>
        <v/>
      </c>
      <c r="AA69" s="828"/>
      <c r="AB69" s="828"/>
      <c r="AC69" s="828"/>
      <c r="AD69" s="1007"/>
      <c r="AE69" s="1007"/>
      <c r="AF69" s="1007"/>
      <c r="AG69" s="1007"/>
      <c r="AH69" s="1007"/>
      <c r="AI69" s="1007"/>
      <c r="AJ69" s="1007"/>
    </row>
    <row r="70" spans="1:36" s="1055" customFormat="1" ht="101.25">
      <c r="A70" s="1236"/>
      <c r="B70" s="1236"/>
      <c r="C70" s="1236"/>
      <c r="D70" s="1236"/>
      <c r="E70" s="1236">
        <v>1</v>
      </c>
      <c r="F70" s="1101"/>
      <c r="G70" s="1101"/>
      <c r="H70" s="1073">
        <v>1</v>
      </c>
      <c r="I70" s="1236">
        <v>1</v>
      </c>
      <c r="J70" s="1101"/>
      <c r="K70" s="964"/>
      <c r="L70" s="1104" t="str">
        <f>mergeValue(A70) &amp;"."&amp; mergeValue(B70)&amp;"."&amp; mergeValue(C70)&amp;"."&amp; mergeValue(D70)&amp;"."&amp; mergeValue(E70)</f>
        <v>1.3.1.1.1</v>
      </c>
      <c r="M70" s="553" t="s">
        <v>9</v>
      </c>
      <c r="N70" s="645"/>
      <c r="O70" s="1239" t="s">
        <v>300</v>
      </c>
      <c r="P70" s="1240"/>
      <c r="Q70" s="1240"/>
      <c r="R70" s="1240"/>
      <c r="S70" s="1240"/>
      <c r="T70" s="1240"/>
      <c r="U70" s="1240"/>
      <c r="V70" s="1241"/>
      <c r="W70" s="629" t="s">
        <v>636</v>
      </c>
      <c r="X70" s="1007"/>
      <c r="Y70" s="828"/>
      <c r="Z70" s="828" t="str">
        <f t="shared" si="0"/>
        <v>Схема подключения теплопотребляющей установки к коллектору источника тепловой энергии</v>
      </c>
      <c r="AA70" s="828"/>
      <c r="AB70" s="828"/>
      <c r="AC70" s="828"/>
      <c r="AD70" s="1007"/>
      <c r="AE70" s="1007"/>
      <c r="AF70" s="1007"/>
      <c r="AG70" s="1007"/>
      <c r="AH70" s="1007"/>
      <c r="AI70" s="1007"/>
      <c r="AJ70" s="1007"/>
    </row>
    <row r="71" spans="1:36" s="1055" customFormat="1" ht="90">
      <c r="A71" s="1236"/>
      <c r="B71" s="1236"/>
      <c r="C71" s="1236"/>
      <c r="D71" s="1236"/>
      <c r="E71" s="1236"/>
      <c r="F71" s="1236">
        <v>1</v>
      </c>
      <c r="G71" s="1073"/>
      <c r="H71" s="1073"/>
      <c r="I71" s="1236"/>
      <c r="J71" s="1236">
        <v>1</v>
      </c>
      <c r="K71" s="965"/>
      <c r="L71" s="1104" t="str">
        <f>mergeValue(A71) &amp;"."&amp; mergeValue(B71)&amp;"."&amp; mergeValue(C71)&amp;"."&amp; mergeValue(D71)&amp;"."&amp; mergeValue(E71)&amp;"."&amp; mergeValue(F71)</f>
        <v>1.3.1.1.1.1</v>
      </c>
      <c r="M71" s="554" t="s">
        <v>10</v>
      </c>
      <c r="N71" s="645"/>
      <c r="O71" s="1239" t="s">
        <v>3</v>
      </c>
      <c r="P71" s="1240"/>
      <c r="Q71" s="1240"/>
      <c r="R71" s="1240"/>
      <c r="S71" s="1240"/>
      <c r="T71" s="1240"/>
      <c r="U71" s="1240"/>
      <c r="V71" s="1241"/>
      <c r="W71" s="629" t="s">
        <v>634</v>
      </c>
      <c r="X71" s="1007"/>
      <c r="Y71" s="828"/>
      <c r="Z71" s="828" t="str">
        <f t="shared" si="0"/>
        <v>Группа потребителей</v>
      </c>
      <c r="AA71" s="828"/>
      <c r="AB71" s="828"/>
      <c r="AC71" s="828"/>
      <c r="AD71" s="1007"/>
      <c r="AE71" s="1007"/>
      <c r="AF71" s="1007"/>
      <c r="AG71" s="1007"/>
      <c r="AH71" s="1007"/>
      <c r="AI71" s="1007"/>
      <c r="AJ71" s="1007"/>
    </row>
    <row r="72" spans="1:36" s="1055" customFormat="1" ht="33.75">
      <c r="A72" s="1236"/>
      <c r="B72" s="1236"/>
      <c r="C72" s="1236"/>
      <c r="D72" s="1236"/>
      <c r="E72" s="1236"/>
      <c r="F72" s="1236"/>
      <c r="G72" s="1073">
        <v>1</v>
      </c>
      <c r="H72" s="1073"/>
      <c r="I72" s="1236"/>
      <c r="J72" s="1236"/>
      <c r="K72" s="965">
        <v>1</v>
      </c>
      <c r="L72" s="1104" t="str">
        <f>mergeValue(A72) &amp;"."&amp; mergeValue(B72)&amp;"."&amp; mergeValue(C72)&amp;"."&amp; mergeValue(D72)&amp;"."&amp; mergeValue(E72)&amp;"."&amp; mergeValue(F72)&amp;"."&amp; mergeValue(G72)</f>
        <v>1.3.1.1.1.1.1</v>
      </c>
      <c r="M72" s="1063" t="s">
        <v>647</v>
      </c>
      <c r="N72" s="645"/>
      <c r="O72" s="682">
        <v>1602.5</v>
      </c>
      <c r="P72" s="762"/>
      <c r="Q72" s="1088"/>
      <c r="R72" s="1242" t="s">
        <v>1530</v>
      </c>
      <c r="S72" s="1232" t="s">
        <v>83</v>
      </c>
      <c r="T72" s="1242" t="s">
        <v>985</v>
      </c>
      <c r="U72" s="1232" t="s">
        <v>83</v>
      </c>
      <c r="V72" s="762"/>
      <c r="W72" s="1207" t="s">
        <v>653</v>
      </c>
      <c r="X72" s="1007" t="str">
        <f>strCheckDate(O73:V73)</f>
        <v/>
      </c>
      <c r="Y72" s="828"/>
      <c r="Z72" s="828" t="str">
        <f t="shared" si="0"/>
        <v>горячая вода в системе централизованного теплоснабжения на отопление</v>
      </c>
      <c r="AA72" s="828"/>
      <c r="AB72" s="828"/>
      <c r="AC72" s="828"/>
      <c r="AD72" s="1007"/>
      <c r="AE72" s="1007"/>
      <c r="AF72" s="1007"/>
      <c r="AG72" s="1007"/>
      <c r="AH72" s="1007"/>
      <c r="AI72" s="1007"/>
      <c r="AJ72" s="1007"/>
    </row>
    <row r="73" spans="1:36" s="1055" customFormat="1" ht="11.25" hidden="1" customHeight="1">
      <c r="A73" s="1236"/>
      <c r="B73" s="1236"/>
      <c r="C73" s="1236"/>
      <c r="D73" s="1236"/>
      <c r="E73" s="1236"/>
      <c r="F73" s="1236"/>
      <c r="G73" s="1073"/>
      <c r="H73" s="1073"/>
      <c r="I73" s="1236"/>
      <c r="J73" s="1236"/>
      <c r="K73" s="965"/>
      <c r="L73" s="799"/>
      <c r="M73" s="645"/>
      <c r="N73" s="645"/>
      <c r="O73" s="762"/>
      <c r="P73" s="762"/>
      <c r="Q73" s="768" t="str">
        <f>R72 &amp; "-" &amp; T72</f>
        <v>01.12.2022-31.12.2023</v>
      </c>
      <c r="R73" s="1231"/>
      <c r="S73" s="1232"/>
      <c r="T73" s="1231"/>
      <c r="U73" s="1232"/>
      <c r="V73" s="762"/>
      <c r="W73" s="1208"/>
      <c r="X73" s="1007"/>
      <c r="Y73" s="828"/>
      <c r="Z73" s="828" t="str">
        <f t="shared" si="0"/>
        <v/>
      </c>
      <c r="AA73" s="828"/>
      <c r="AB73" s="828"/>
      <c r="AC73" s="828"/>
      <c r="AD73" s="1007"/>
      <c r="AE73" s="1007"/>
      <c r="AF73" s="1007"/>
      <c r="AG73" s="1007"/>
      <c r="AH73" s="1007"/>
      <c r="AI73" s="1007"/>
      <c r="AJ73" s="1007"/>
    </row>
    <row r="74" spans="1:36" s="1055" customFormat="1" ht="15" customHeight="1">
      <c r="A74" s="1236"/>
      <c r="B74" s="1236"/>
      <c r="C74" s="1236"/>
      <c r="D74" s="1236"/>
      <c r="E74" s="1236"/>
      <c r="F74" s="1236"/>
      <c r="G74" s="1101"/>
      <c r="H74" s="1073"/>
      <c r="I74" s="1236"/>
      <c r="J74" s="1236"/>
      <c r="K74" s="964"/>
      <c r="L74" s="687"/>
      <c r="M74" s="556" t="s">
        <v>25</v>
      </c>
      <c r="N74" s="1005"/>
      <c r="O74" s="1005"/>
      <c r="P74" s="1005"/>
      <c r="Q74" s="1005"/>
      <c r="R74" s="1005"/>
      <c r="S74" s="1005"/>
      <c r="T74" s="1005"/>
      <c r="U74" s="1005"/>
      <c r="V74" s="761"/>
      <c r="W74" s="1209"/>
      <c r="X74" s="1007"/>
      <c r="Y74" s="828"/>
      <c r="Z74" s="828" t="str">
        <f t="shared" si="0"/>
        <v>Добавить вид теплоносителя (параметры теплоносителя)</v>
      </c>
      <c r="AA74" s="828"/>
      <c r="AB74" s="828"/>
      <c r="AC74" s="828"/>
      <c r="AD74" s="1007"/>
      <c r="AE74" s="1007"/>
      <c r="AF74" s="1007"/>
      <c r="AG74" s="1007"/>
      <c r="AH74" s="1007"/>
      <c r="AI74" s="1007"/>
      <c r="AJ74" s="1007"/>
    </row>
    <row r="75" spans="1:36" s="1055" customFormat="1" ht="15" customHeight="1">
      <c r="A75" s="1236"/>
      <c r="B75" s="1236"/>
      <c r="C75" s="1236"/>
      <c r="D75" s="1236"/>
      <c r="E75" s="1236"/>
      <c r="F75" s="1101"/>
      <c r="G75" s="1101"/>
      <c r="H75" s="1073"/>
      <c r="I75" s="1236"/>
      <c r="J75" s="1101"/>
      <c r="K75" s="964"/>
      <c r="L75" s="687"/>
      <c r="M75" s="555" t="s">
        <v>11</v>
      </c>
      <c r="N75" s="1005"/>
      <c r="O75" s="1005"/>
      <c r="P75" s="1005"/>
      <c r="Q75" s="1005"/>
      <c r="R75" s="1005"/>
      <c r="S75" s="1005"/>
      <c r="T75" s="1005"/>
      <c r="U75" s="1004"/>
      <c r="V75" s="1005"/>
      <c r="W75" s="664"/>
      <c r="X75" s="1007"/>
      <c r="Y75" s="828"/>
      <c r="Z75" s="828" t="str">
        <f t="shared" si="0"/>
        <v>Добавить группу потребителей</v>
      </c>
      <c r="AA75" s="828"/>
      <c r="AB75" s="828"/>
      <c r="AC75" s="828"/>
      <c r="AD75" s="1007"/>
      <c r="AE75" s="1007"/>
      <c r="AF75" s="1007"/>
      <c r="AG75" s="1007"/>
      <c r="AH75" s="1007"/>
      <c r="AI75" s="1007"/>
      <c r="AJ75" s="1007"/>
    </row>
    <row r="76" spans="1:36" s="1055" customFormat="1" ht="101.25">
      <c r="A76" s="1236"/>
      <c r="B76" s="1236"/>
      <c r="C76" s="1236"/>
      <c r="D76" s="1236"/>
      <c r="E76" s="1236">
        <v>2</v>
      </c>
      <c r="F76" s="1101"/>
      <c r="G76" s="1101"/>
      <c r="H76" s="1073">
        <v>1</v>
      </c>
      <c r="I76" s="1246" t="s">
        <v>1544</v>
      </c>
      <c r="J76" s="1101"/>
      <c r="K76" s="964"/>
      <c r="L76" s="1104" t="str">
        <f>mergeValue(A76) &amp;"."&amp; mergeValue(B76)&amp;"."&amp; mergeValue(C76)&amp;"."&amp; mergeValue(D76)&amp;"."&amp; mergeValue(E76)</f>
        <v>1.3.1.1.2</v>
      </c>
      <c r="M76" s="553" t="s">
        <v>9</v>
      </c>
      <c r="N76" s="645"/>
      <c r="O76" s="1239" t="s">
        <v>23</v>
      </c>
      <c r="P76" s="1240"/>
      <c r="Q76" s="1240"/>
      <c r="R76" s="1240"/>
      <c r="S76" s="1240"/>
      <c r="T76" s="1240"/>
      <c r="U76" s="1240"/>
      <c r="V76" s="1241"/>
      <c r="W76" s="629" t="s">
        <v>636</v>
      </c>
      <c r="X76" s="1007"/>
      <c r="Y76" s="828"/>
      <c r="Z76" s="828" t="str">
        <f t="shared" si="0"/>
        <v>Схема подключения теплопотребляющей установки к коллектору источника тепловой энергии</v>
      </c>
      <c r="AA76" s="828"/>
      <c r="AB76" s="828"/>
      <c r="AC76" s="828"/>
      <c r="AD76" s="1007"/>
      <c r="AE76" s="1007"/>
      <c r="AF76" s="1007"/>
      <c r="AG76" s="1007"/>
      <c r="AH76" s="1007"/>
      <c r="AI76" s="1007"/>
      <c r="AJ76" s="1007"/>
    </row>
    <row r="77" spans="1:36" s="1055" customFormat="1" ht="90">
      <c r="A77" s="1236"/>
      <c r="B77" s="1236"/>
      <c r="C77" s="1236"/>
      <c r="D77" s="1236"/>
      <c r="E77" s="1236"/>
      <c r="F77" s="1236">
        <v>1</v>
      </c>
      <c r="G77" s="1073"/>
      <c r="H77" s="1073"/>
      <c r="I77" s="1236"/>
      <c r="J77" s="1236">
        <v>1</v>
      </c>
      <c r="K77" s="965"/>
      <c r="L77" s="1104" t="str">
        <f>mergeValue(A77) &amp;"."&amp; mergeValue(B77)&amp;"."&amp; mergeValue(C77)&amp;"."&amp; mergeValue(D77)&amp;"."&amp; mergeValue(E77)&amp;"."&amp; mergeValue(F77)</f>
        <v>1.3.1.1.2.1</v>
      </c>
      <c r="M77" s="554" t="s">
        <v>10</v>
      </c>
      <c r="N77" s="645"/>
      <c r="O77" s="1239" t="s">
        <v>303</v>
      </c>
      <c r="P77" s="1240"/>
      <c r="Q77" s="1240"/>
      <c r="R77" s="1240"/>
      <c r="S77" s="1240"/>
      <c r="T77" s="1240"/>
      <c r="U77" s="1240"/>
      <c r="V77" s="1241"/>
      <c r="W77" s="629" t="s">
        <v>634</v>
      </c>
      <c r="X77" s="1007"/>
      <c r="Y77" s="828"/>
      <c r="Z77" s="828" t="str">
        <f t="shared" si="0"/>
        <v>Группа потребителей</v>
      </c>
      <c r="AA77" s="828"/>
      <c r="AB77" s="828"/>
      <c r="AC77" s="828"/>
      <c r="AD77" s="1007"/>
      <c r="AE77" s="1007"/>
      <c r="AF77" s="1007"/>
      <c r="AG77" s="1007"/>
      <c r="AH77" s="1007"/>
      <c r="AI77" s="1007"/>
      <c r="AJ77" s="1007"/>
    </row>
    <row r="78" spans="1:36" s="1055" customFormat="1" ht="33.75">
      <c r="A78" s="1236"/>
      <c r="B78" s="1236"/>
      <c r="C78" s="1236"/>
      <c r="D78" s="1236"/>
      <c r="E78" s="1236"/>
      <c r="F78" s="1236"/>
      <c r="G78" s="1073">
        <v>1</v>
      </c>
      <c r="H78" s="1073"/>
      <c r="I78" s="1236"/>
      <c r="J78" s="1236"/>
      <c r="K78" s="965">
        <v>1</v>
      </c>
      <c r="L78" s="1104" t="str">
        <f>mergeValue(A78) &amp;"."&amp; mergeValue(B78)&amp;"."&amp; mergeValue(C78)&amp;"."&amp; mergeValue(D78)&amp;"."&amp; mergeValue(E78)&amp;"."&amp; mergeValue(F78)&amp;"."&amp; mergeValue(G78)</f>
        <v>1.3.1.1.2.1.1</v>
      </c>
      <c r="M78" s="1063" t="s">
        <v>647</v>
      </c>
      <c r="N78" s="645"/>
      <c r="O78" s="682">
        <v>2276.89</v>
      </c>
      <c r="P78" s="762"/>
      <c r="Q78" s="1088"/>
      <c r="R78" s="1242" t="s">
        <v>1530</v>
      </c>
      <c r="S78" s="1232" t="s">
        <v>83</v>
      </c>
      <c r="T78" s="1242" t="s">
        <v>985</v>
      </c>
      <c r="U78" s="1232" t="s">
        <v>83</v>
      </c>
      <c r="V78" s="762"/>
      <c r="W78" s="1207" t="s">
        <v>653</v>
      </c>
      <c r="X78" s="1007" t="str">
        <f>strCheckDate(O79:V79)</f>
        <v/>
      </c>
      <c r="Y78" s="828"/>
      <c r="Z78" s="828" t="str">
        <f t="shared" si="0"/>
        <v>горячая вода в системе централизованного теплоснабжения на отопление</v>
      </c>
      <c r="AA78" s="828"/>
      <c r="AB78" s="828"/>
      <c r="AC78" s="828"/>
      <c r="AD78" s="1007"/>
      <c r="AE78" s="1007"/>
      <c r="AF78" s="1007"/>
      <c r="AG78" s="1007"/>
      <c r="AH78" s="1007"/>
      <c r="AI78" s="1007"/>
      <c r="AJ78" s="1007"/>
    </row>
    <row r="79" spans="1:36" s="1055" customFormat="1" ht="11.25" hidden="1" customHeight="1">
      <c r="A79" s="1236"/>
      <c r="B79" s="1236"/>
      <c r="C79" s="1236"/>
      <c r="D79" s="1236"/>
      <c r="E79" s="1236"/>
      <c r="F79" s="1236"/>
      <c r="G79" s="1073"/>
      <c r="H79" s="1073"/>
      <c r="I79" s="1236"/>
      <c r="J79" s="1236"/>
      <c r="K79" s="965"/>
      <c r="L79" s="799"/>
      <c r="M79" s="645"/>
      <c r="N79" s="645"/>
      <c r="O79" s="762"/>
      <c r="P79" s="762"/>
      <c r="Q79" s="768" t="str">
        <f>R78 &amp; "-" &amp; T78</f>
        <v>01.12.2022-31.12.2023</v>
      </c>
      <c r="R79" s="1231"/>
      <c r="S79" s="1232"/>
      <c r="T79" s="1231"/>
      <c r="U79" s="1232"/>
      <c r="V79" s="762"/>
      <c r="W79" s="1208"/>
      <c r="X79" s="1007"/>
      <c r="Y79" s="828"/>
      <c r="Z79" s="828" t="str">
        <f t="shared" si="0"/>
        <v/>
      </c>
      <c r="AA79" s="828"/>
      <c r="AB79" s="828"/>
      <c r="AC79" s="828"/>
      <c r="AD79" s="1007"/>
      <c r="AE79" s="1007"/>
      <c r="AF79" s="1007"/>
      <c r="AG79" s="1007"/>
      <c r="AH79" s="1007"/>
      <c r="AI79" s="1007"/>
      <c r="AJ79" s="1007"/>
    </row>
    <row r="80" spans="1:36" s="1055" customFormat="1" ht="15" customHeight="1">
      <c r="A80" s="1236"/>
      <c r="B80" s="1236"/>
      <c r="C80" s="1236"/>
      <c r="D80" s="1236"/>
      <c r="E80" s="1236"/>
      <c r="F80" s="1236"/>
      <c r="G80" s="1101"/>
      <c r="H80" s="1073"/>
      <c r="I80" s="1236"/>
      <c r="J80" s="1236"/>
      <c r="K80" s="964"/>
      <c r="L80" s="687"/>
      <c r="M80" s="556" t="s">
        <v>25</v>
      </c>
      <c r="N80" s="1005"/>
      <c r="O80" s="1005"/>
      <c r="P80" s="1005"/>
      <c r="Q80" s="1005"/>
      <c r="R80" s="1005"/>
      <c r="S80" s="1005"/>
      <c r="T80" s="1005"/>
      <c r="U80" s="1005"/>
      <c r="V80" s="761"/>
      <c r="W80" s="1209"/>
      <c r="X80" s="1007"/>
      <c r="Y80" s="828"/>
      <c r="Z80" s="828" t="str">
        <f t="shared" si="0"/>
        <v>Добавить вид теплоносителя (параметры теплоносителя)</v>
      </c>
      <c r="AA80" s="828"/>
      <c r="AB80" s="828"/>
      <c r="AC80" s="828"/>
      <c r="AD80" s="1007"/>
      <c r="AE80" s="1007"/>
      <c r="AF80" s="1007"/>
      <c r="AG80" s="1007"/>
      <c r="AH80" s="1007"/>
      <c r="AI80" s="1007"/>
      <c r="AJ80" s="1007"/>
    </row>
    <row r="81" spans="1:36" s="1055" customFormat="1" ht="90">
      <c r="A81" s="1236"/>
      <c r="B81" s="1236"/>
      <c r="C81" s="1236"/>
      <c r="D81" s="1236"/>
      <c r="E81" s="1236"/>
      <c r="F81" s="1236">
        <v>2</v>
      </c>
      <c r="G81" s="1073"/>
      <c r="H81" s="1073"/>
      <c r="I81" s="1236"/>
      <c r="J81" s="1246" t="s">
        <v>1544</v>
      </c>
      <c r="K81" s="965"/>
      <c r="L81" s="1104" t="str">
        <f>mergeValue(A81) &amp;"."&amp; mergeValue(B81)&amp;"."&amp; mergeValue(C81)&amp;"."&amp; mergeValue(D81)&amp;"."&amp; mergeValue(E81)&amp;"."&amp; mergeValue(F81)</f>
        <v>1.3.1.1.2.2</v>
      </c>
      <c r="M81" s="554" t="s">
        <v>10</v>
      </c>
      <c r="N81" s="645"/>
      <c r="O81" s="1239" t="s">
        <v>302</v>
      </c>
      <c r="P81" s="1240"/>
      <c r="Q81" s="1240"/>
      <c r="R81" s="1240"/>
      <c r="S81" s="1240"/>
      <c r="T81" s="1240"/>
      <c r="U81" s="1240"/>
      <c r="V81" s="1241"/>
      <c r="W81" s="629" t="s">
        <v>634</v>
      </c>
      <c r="X81" s="1007"/>
      <c r="Y81" s="828"/>
      <c r="Z81" s="828" t="str">
        <f t="shared" si="0"/>
        <v>Группа потребителей</v>
      </c>
      <c r="AA81" s="828"/>
      <c r="AB81" s="828"/>
      <c r="AC81" s="828"/>
      <c r="AD81" s="1007"/>
      <c r="AE81" s="1007"/>
      <c r="AF81" s="1007"/>
      <c r="AG81" s="1007"/>
      <c r="AH81" s="1007"/>
      <c r="AI81" s="1007"/>
      <c r="AJ81" s="1007"/>
    </row>
    <row r="82" spans="1:36" s="1055" customFormat="1" ht="33.75">
      <c r="A82" s="1236"/>
      <c r="B82" s="1236"/>
      <c r="C82" s="1236"/>
      <c r="D82" s="1236"/>
      <c r="E82" s="1236"/>
      <c r="F82" s="1236"/>
      <c r="G82" s="1073">
        <v>1</v>
      </c>
      <c r="H82" s="1073"/>
      <c r="I82" s="1236"/>
      <c r="J82" s="1236"/>
      <c r="K82" s="965">
        <v>1</v>
      </c>
      <c r="L82" s="1104" t="str">
        <f>mergeValue(A82) &amp;"."&amp; mergeValue(B82)&amp;"."&amp; mergeValue(C82)&amp;"."&amp; mergeValue(D82)&amp;"."&amp; mergeValue(E82)&amp;"."&amp; mergeValue(F82)&amp;"."&amp; mergeValue(G82)</f>
        <v>1.3.1.1.2.2.1</v>
      </c>
      <c r="M82" s="1063" t="s">
        <v>647</v>
      </c>
      <c r="N82" s="645"/>
      <c r="O82" s="682">
        <v>2276.89</v>
      </c>
      <c r="P82" s="762"/>
      <c r="Q82" s="1088"/>
      <c r="R82" s="1242" t="s">
        <v>1530</v>
      </c>
      <c r="S82" s="1232" t="s">
        <v>83</v>
      </c>
      <c r="T82" s="1242" t="s">
        <v>985</v>
      </c>
      <c r="U82" s="1232" t="s">
        <v>83</v>
      </c>
      <c r="V82" s="762"/>
      <c r="W82" s="1207" t="s">
        <v>653</v>
      </c>
      <c r="X82" s="1007" t="str">
        <f>strCheckDate(O83:V83)</f>
        <v/>
      </c>
      <c r="Y82" s="828"/>
      <c r="Z82" s="828" t="str">
        <f t="shared" si="0"/>
        <v>горячая вода в системе централизованного теплоснабжения на отопление</v>
      </c>
      <c r="AA82" s="828"/>
      <c r="AB82" s="828"/>
      <c r="AC82" s="828"/>
      <c r="AD82" s="1007"/>
      <c r="AE82" s="1007"/>
      <c r="AF82" s="1007"/>
      <c r="AG82" s="1007"/>
      <c r="AH82" s="1007"/>
      <c r="AI82" s="1007"/>
      <c r="AJ82" s="1007"/>
    </row>
    <row r="83" spans="1:36" s="1055" customFormat="1" ht="11.25" hidden="1" customHeight="1">
      <c r="A83" s="1236"/>
      <c r="B83" s="1236"/>
      <c r="C83" s="1236"/>
      <c r="D83" s="1236"/>
      <c r="E83" s="1236"/>
      <c r="F83" s="1236"/>
      <c r="G83" s="1073"/>
      <c r="H83" s="1073"/>
      <c r="I83" s="1236"/>
      <c r="J83" s="1236"/>
      <c r="K83" s="965"/>
      <c r="L83" s="799"/>
      <c r="M83" s="645"/>
      <c r="N83" s="645"/>
      <c r="O83" s="762"/>
      <c r="P83" s="762"/>
      <c r="Q83" s="768" t="str">
        <f>R82 &amp; "-" &amp; T82</f>
        <v>01.12.2022-31.12.2023</v>
      </c>
      <c r="R83" s="1231"/>
      <c r="S83" s="1232"/>
      <c r="T83" s="1231"/>
      <c r="U83" s="1232"/>
      <c r="V83" s="762"/>
      <c r="W83" s="1208"/>
      <c r="X83" s="1007"/>
      <c r="Y83" s="828"/>
      <c r="Z83" s="828" t="str">
        <f t="shared" si="0"/>
        <v/>
      </c>
      <c r="AA83" s="828"/>
      <c r="AB83" s="828"/>
      <c r="AC83" s="828"/>
      <c r="AD83" s="1007"/>
      <c r="AE83" s="1007"/>
      <c r="AF83" s="1007"/>
      <c r="AG83" s="1007"/>
      <c r="AH83" s="1007"/>
      <c r="AI83" s="1007"/>
      <c r="AJ83" s="1007"/>
    </row>
    <row r="84" spans="1:36" s="1055" customFormat="1" ht="15" customHeight="1">
      <c r="A84" s="1236"/>
      <c r="B84" s="1236"/>
      <c r="C84" s="1236"/>
      <c r="D84" s="1236"/>
      <c r="E84" s="1236"/>
      <c r="F84" s="1236"/>
      <c r="G84" s="1101"/>
      <c r="H84" s="1073"/>
      <c r="I84" s="1236"/>
      <c r="J84" s="1236"/>
      <c r="K84" s="964"/>
      <c r="L84" s="687"/>
      <c r="M84" s="556" t="s">
        <v>25</v>
      </c>
      <c r="N84" s="1005"/>
      <c r="O84" s="1005"/>
      <c r="P84" s="1005"/>
      <c r="Q84" s="1005"/>
      <c r="R84" s="1005"/>
      <c r="S84" s="1005"/>
      <c r="T84" s="1005"/>
      <c r="U84" s="1005"/>
      <c r="V84" s="761"/>
      <c r="W84" s="1209"/>
      <c r="X84" s="1007"/>
      <c r="Y84" s="828"/>
      <c r="Z84" s="828" t="str">
        <f t="shared" si="0"/>
        <v>Добавить вид теплоносителя (параметры теплоносителя)</v>
      </c>
      <c r="AA84" s="828"/>
      <c r="AB84" s="828"/>
      <c r="AC84" s="828"/>
      <c r="AD84" s="1007"/>
      <c r="AE84" s="1007"/>
      <c r="AF84" s="1007"/>
      <c r="AG84" s="1007"/>
      <c r="AH84" s="1007"/>
      <c r="AI84" s="1007"/>
      <c r="AJ84" s="1007"/>
    </row>
    <row r="85" spans="1:36" s="1055" customFormat="1" ht="90">
      <c r="A85" s="1236"/>
      <c r="B85" s="1236"/>
      <c r="C85" s="1236"/>
      <c r="D85" s="1236"/>
      <c r="E85" s="1236"/>
      <c r="F85" s="1236">
        <v>3</v>
      </c>
      <c r="G85" s="1073"/>
      <c r="H85" s="1073"/>
      <c r="I85" s="1236"/>
      <c r="J85" s="1246" t="s">
        <v>1544</v>
      </c>
      <c r="K85" s="965"/>
      <c r="L85" s="1104" t="str">
        <f>mergeValue(A85) &amp;"."&amp; mergeValue(B85)&amp;"."&amp; mergeValue(C85)&amp;"."&amp; mergeValue(D85)&amp;"."&amp; mergeValue(E85)&amp;"."&amp; mergeValue(F85)</f>
        <v>1.3.1.1.2.3</v>
      </c>
      <c r="M85" s="554" t="s">
        <v>10</v>
      </c>
      <c r="N85" s="645"/>
      <c r="O85" s="1239" t="s">
        <v>770</v>
      </c>
      <c r="P85" s="1240"/>
      <c r="Q85" s="1240"/>
      <c r="R85" s="1240"/>
      <c r="S85" s="1240"/>
      <c r="T85" s="1240"/>
      <c r="U85" s="1240"/>
      <c r="V85" s="1241"/>
      <c r="W85" s="629" t="s">
        <v>634</v>
      </c>
      <c r="X85" s="1007"/>
      <c r="Y85" s="828"/>
      <c r="Z85" s="828" t="str">
        <f t="shared" si="0"/>
        <v>Группа потребителей</v>
      </c>
      <c r="AA85" s="828"/>
      <c r="AB85" s="828"/>
      <c r="AC85" s="828"/>
      <c r="AD85" s="1007"/>
      <c r="AE85" s="1007"/>
      <c r="AF85" s="1007"/>
      <c r="AG85" s="1007"/>
      <c r="AH85" s="1007"/>
      <c r="AI85" s="1007"/>
      <c r="AJ85" s="1007"/>
    </row>
    <row r="86" spans="1:36" s="1055" customFormat="1" ht="33.75">
      <c r="A86" s="1236"/>
      <c r="B86" s="1236"/>
      <c r="C86" s="1236"/>
      <c r="D86" s="1236"/>
      <c r="E86" s="1236"/>
      <c r="F86" s="1236"/>
      <c r="G86" s="1073">
        <v>1</v>
      </c>
      <c r="H86" s="1073"/>
      <c r="I86" s="1236"/>
      <c r="J86" s="1236"/>
      <c r="K86" s="965">
        <v>1</v>
      </c>
      <c r="L86" s="1104" t="str">
        <f>mergeValue(A86) &amp;"."&amp; mergeValue(B86)&amp;"."&amp; mergeValue(C86)&amp;"."&amp; mergeValue(D86)&amp;"."&amp; mergeValue(E86)&amp;"."&amp; mergeValue(F86)&amp;"."&amp; mergeValue(G86)</f>
        <v>1.3.1.1.2.3.1</v>
      </c>
      <c r="M86" s="1063" t="s">
        <v>647</v>
      </c>
      <c r="N86" s="645"/>
      <c r="O86" s="682">
        <v>2732.27</v>
      </c>
      <c r="P86" s="762"/>
      <c r="Q86" s="1088"/>
      <c r="R86" s="1242" t="s">
        <v>1530</v>
      </c>
      <c r="S86" s="1232" t="s">
        <v>83</v>
      </c>
      <c r="T86" s="1242" t="s">
        <v>985</v>
      </c>
      <c r="U86" s="1232" t="s">
        <v>83</v>
      </c>
      <c r="V86" s="762"/>
      <c r="W86" s="1207" t="s">
        <v>653</v>
      </c>
      <c r="X86" s="1007" t="str">
        <f>strCheckDate(O87:V87)</f>
        <v/>
      </c>
      <c r="Y86" s="828"/>
      <c r="Z86" s="828" t="str">
        <f t="shared" si="0"/>
        <v>горячая вода в системе централизованного теплоснабжения на отопление</v>
      </c>
      <c r="AA86" s="828"/>
      <c r="AB86" s="828"/>
      <c r="AC86" s="828"/>
      <c r="AD86" s="1007"/>
      <c r="AE86" s="1007"/>
      <c r="AF86" s="1007"/>
      <c r="AG86" s="1007"/>
      <c r="AH86" s="1007"/>
      <c r="AI86" s="1007"/>
      <c r="AJ86" s="1007"/>
    </row>
    <row r="87" spans="1:36" s="1055" customFormat="1" ht="11.25" hidden="1" customHeight="1">
      <c r="A87" s="1236"/>
      <c r="B87" s="1236"/>
      <c r="C87" s="1236"/>
      <c r="D87" s="1236"/>
      <c r="E87" s="1236"/>
      <c r="F87" s="1236"/>
      <c r="G87" s="1073"/>
      <c r="H87" s="1073"/>
      <c r="I87" s="1236"/>
      <c r="J87" s="1236"/>
      <c r="K87" s="965"/>
      <c r="L87" s="799"/>
      <c r="M87" s="645"/>
      <c r="N87" s="645"/>
      <c r="O87" s="762"/>
      <c r="P87" s="762"/>
      <c r="Q87" s="768" t="str">
        <f>R86 &amp; "-" &amp; T86</f>
        <v>01.12.2022-31.12.2023</v>
      </c>
      <c r="R87" s="1231"/>
      <c r="S87" s="1232"/>
      <c r="T87" s="1231"/>
      <c r="U87" s="1232"/>
      <c r="V87" s="762"/>
      <c r="W87" s="1208"/>
      <c r="X87" s="1007"/>
      <c r="Y87" s="828"/>
      <c r="Z87" s="828" t="str">
        <f t="shared" si="0"/>
        <v/>
      </c>
      <c r="AA87" s="828"/>
      <c r="AB87" s="828"/>
      <c r="AC87" s="828"/>
      <c r="AD87" s="1007"/>
      <c r="AE87" s="1007"/>
      <c r="AF87" s="1007"/>
      <c r="AG87" s="1007"/>
      <c r="AH87" s="1007"/>
      <c r="AI87" s="1007"/>
      <c r="AJ87" s="1007"/>
    </row>
    <row r="88" spans="1:36" s="1055" customFormat="1" ht="15" customHeight="1">
      <c r="A88" s="1236"/>
      <c r="B88" s="1236"/>
      <c r="C88" s="1236"/>
      <c r="D88" s="1236"/>
      <c r="E88" s="1236"/>
      <c r="F88" s="1236"/>
      <c r="G88" s="1101"/>
      <c r="H88" s="1073"/>
      <c r="I88" s="1236"/>
      <c r="J88" s="1236"/>
      <c r="K88" s="964"/>
      <c r="L88" s="687"/>
      <c r="M88" s="556" t="s">
        <v>25</v>
      </c>
      <c r="N88" s="1005"/>
      <c r="O88" s="1005"/>
      <c r="P88" s="1005"/>
      <c r="Q88" s="1005"/>
      <c r="R88" s="1005"/>
      <c r="S88" s="1005"/>
      <c r="T88" s="1005"/>
      <c r="U88" s="1005"/>
      <c r="V88" s="761"/>
      <c r="W88" s="1209"/>
      <c r="X88" s="1007"/>
      <c r="Y88" s="828"/>
      <c r="Z88" s="828" t="str">
        <f t="shared" si="0"/>
        <v>Добавить вид теплоносителя (параметры теплоносителя)</v>
      </c>
      <c r="AA88" s="828"/>
      <c r="AB88" s="828"/>
      <c r="AC88" s="828"/>
      <c r="AD88" s="1007"/>
      <c r="AE88" s="1007"/>
      <c r="AF88" s="1007"/>
      <c r="AG88" s="1007"/>
      <c r="AH88" s="1007"/>
      <c r="AI88" s="1007"/>
      <c r="AJ88" s="1007"/>
    </row>
    <row r="89" spans="1:36" s="1055" customFormat="1" ht="15" customHeight="1">
      <c r="A89" s="1236"/>
      <c r="B89" s="1236"/>
      <c r="C89" s="1236"/>
      <c r="D89" s="1236"/>
      <c r="E89" s="1236"/>
      <c r="F89" s="1101"/>
      <c r="G89" s="1101"/>
      <c r="H89" s="1073"/>
      <c r="I89" s="1236"/>
      <c r="J89" s="1101"/>
      <c r="K89" s="964"/>
      <c r="L89" s="687"/>
      <c r="M89" s="555" t="s">
        <v>11</v>
      </c>
      <c r="N89" s="1005"/>
      <c r="O89" s="1005"/>
      <c r="P89" s="1005"/>
      <c r="Q89" s="1005"/>
      <c r="R89" s="1005"/>
      <c r="S89" s="1005"/>
      <c r="T89" s="1005"/>
      <c r="U89" s="1004"/>
      <c r="V89" s="1005"/>
      <c r="W89" s="664"/>
      <c r="X89" s="1007"/>
      <c r="Y89" s="828"/>
      <c r="Z89" s="828" t="str">
        <f t="shared" si="0"/>
        <v>Добавить группу потребителей</v>
      </c>
      <c r="AA89" s="828"/>
      <c r="AB89" s="828"/>
      <c r="AC89" s="828"/>
      <c r="AD89" s="1007"/>
      <c r="AE89" s="1007"/>
      <c r="AF89" s="1007"/>
      <c r="AG89" s="1007"/>
      <c r="AH89" s="1007"/>
      <c r="AI89" s="1007"/>
      <c r="AJ89" s="1007"/>
    </row>
    <row r="90" spans="1:36" s="1055" customFormat="1" ht="101.25">
      <c r="A90" s="1236"/>
      <c r="B90" s="1236"/>
      <c r="C90" s="1236"/>
      <c r="D90" s="1236"/>
      <c r="E90" s="1236">
        <v>3</v>
      </c>
      <c r="F90" s="1101"/>
      <c r="G90" s="1101"/>
      <c r="H90" s="1073">
        <v>1</v>
      </c>
      <c r="I90" s="1246" t="s">
        <v>1544</v>
      </c>
      <c r="J90" s="1101"/>
      <c r="K90" s="964"/>
      <c r="L90" s="1104" t="str">
        <f>mergeValue(A90) &amp;"."&amp; mergeValue(B90)&amp;"."&amp; mergeValue(C90)&amp;"."&amp; mergeValue(D90)&amp;"."&amp; mergeValue(E90)</f>
        <v>1.3.1.1.3</v>
      </c>
      <c r="M90" s="553" t="s">
        <v>9</v>
      </c>
      <c r="N90" s="645"/>
      <c r="O90" s="1239" t="s">
        <v>23</v>
      </c>
      <c r="P90" s="1240"/>
      <c r="Q90" s="1240"/>
      <c r="R90" s="1240"/>
      <c r="S90" s="1240"/>
      <c r="T90" s="1240"/>
      <c r="U90" s="1240"/>
      <c r="V90" s="1241"/>
      <c r="W90" s="629" t="s">
        <v>636</v>
      </c>
      <c r="X90" s="1007"/>
      <c r="Y90" s="828"/>
      <c r="Z90" s="828" t="str">
        <f t="shared" si="0"/>
        <v>Схема подключения теплопотребляющей установки к коллектору источника тепловой энергии</v>
      </c>
      <c r="AA90" s="828"/>
      <c r="AB90" s="828"/>
      <c r="AC90" s="828"/>
      <c r="AD90" s="1007"/>
      <c r="AE90" s="1007"/>
      <c r="AF90" s="1007"/>
      <c r="AG90" s="1007"/>
      <c r="AH90" s="1007"/>
      <c r="AI90" s="1007"/>
      <c r="AJ90" s="1007"/>
    </row>
    <row r="91" spans="1:36" s="1055" customFormat="1" ht="90">
      <c r="A91" s="1236"/>
      <c r="B91" s="1236"/>
      <c r="C91" s="1236"/>
      <c r="D91" s="1236"/>
      <c r="E91" s="1236"/>
      <c r="F91" s="1236">
        <v>1</v>
      </c>
      <c r="G91" s="1073"/>
      <c r="H91" s="1073"/>
      <c r="I91" s="1236"/>
      <c r="J91" s="1236">
        <v>1</v>
      </c>
      <c r="K91" s="965"/>
      <c r="L91" s="1104" t="str">
        <f>mergeValue(A91) &amp;"."&amp; mergeValue(B91)&amp;"."&amp; mergeValue(C91)&amp;"."&amp; mergeValue(D91)&amp;"."&amp; mergeValue(E91)&amp;"."&amp; mergeValue(F91)</f>
        <v>1.3.1.1.3.1</v>
      </c>
      <c r="M91" s="554" t="s">
        <v>10</v>
      </c>
      <c r="N91" s="645"/>
      <c r="O91" s="1239" t="s">
        <v>3</v>
      </c>
      <c r="P91" s="1240"/>
      <c r="Q91" s="1240"/>
      <c r="R91" s="1240"/>
      <c r="S91" s="1240"/>
      <c r="T91" s="1240"/>
      <c r="U91" s="1240"/>
      <c r="V91" s="1241"/>
      <c r="W91" s="629" t="s">
        <v>634</v>
      </c>
      <c r="X91" s="1007"/>
      <c r="Y91" s="828"/>
      <c r="Z91" s="828" t="str">
        <f t="shared" si="0"/>
        <v>Группа потребителей</v>
      </c>
      <c r="AA91" s="828"/>
      <c r="AB91" s="828"/>
      <c r="AC91" s="828"/>
      <c r="AD91" s="1007"/>
      <c r="AE91" s="1007"/>
      <c r="AF91" s="1007"/>
      <c r="AG91" s="1007"/>
      <c r="AH91" s="1007"/>
      <c r="AI91" s="1007"/>
      <c r="AJ91" s="1007"/>
    </row>
    <row r="92" spans="1:36" s="1055" customFormat="1" ht="33.75">
      <c r="A92" s="1236"/>
      <c r="B92" s="1236"/>
      <c r="C92" s="1236"/>
      <c r="D92" s="1236"/>
      <c r="E92" s="1236"/>
      <c r="F92" s="1236"/>
      <c r="G92" s="1073">
        <v>1</v>
      </c>
      <c r="H92" s="1073"/>
      <c r="I92" s="1236"/>
      <c r="J92" s="1236"/>
      <c r="K92" s="965">
        <v>1</v>
      </c>
      <c r="L92" s="1104" t="str">
        <f>mergeValue(A92) &amp;"."&amp; mergeValue(B92)&amp;"."&amp; mergeValue(C92)&amp;"."&amp; mergeValue(D92)&amp;"."&amp; mergeValue(E92)&amp;"."&amp; mergeValue(F92)&amp;"."&amp; mergeValue(G92)</f>
        <v>1.3.1.1.3.1.1</v>
      </c>
      <c r="M92" s="1063" t="s">
        <v>647</v>
      </c>
      <c r="N92" s="645"/>
      <c r="O92" s="682">
        <v>2304.56</v>
      </c>
      <c r="P92" s="762"/>
      <c r="Q92" s="1088"/>
      <c r="R92" s="1242" t="s">
        <v>1530</v>
      </c>
      <c r="S92" s="1232" t="s">
        <v>83</v>
      </c>
      <c r="T92" s="1242" t="s">
        <v>985</v>
      </c>
      <c r="U92" s="1232" t="s">
        <v>83</v>
      </c>
      <c r="V92" s="762"/>
      <c r="W92" s="1207" t="s">
        <v>653</v>
      </c>
      <c r="X92" s="1007" t="str">
        <f>strCheckDate(O93:V93)</f>
        <v/>
      </c>
      <c r="Y92" s="828"/>
      <c r="Z92" s="828" t="str">
        <f t="shared" si="0"/>
        <v>горячая вода в системе централизованного теплоснабжения на отопление</v>
      </c>
      <c r="AA92" s="828"/>
      <c r="AB92" s="828"/>
      <c r="AC92" s="828"/>
      <c r="AD92" s="1007"/>
      <c r="AE92" s="1007"/>
      <c r="AF92" s="1007"/>
      <c r="AG92" s="1007"/>
      <c r="AH92" s="1007"/>
      <c r="AI92" s="1007"/>
      <c r="AJ92" s="1007"/>
    </row>
    <row r="93" spans="1:36" s="1055" customFormat="1" ht="11.25" hidden="1" customHeight="1">
      <c r="A93" s="1236"/>
      <c r="B93" s="1236"/>
      <c r="C93" s="1236"/>
      <c r="D93" s="1236"/>
      <c r="E93" s="1236"/>
      <c r="F93" s="1236"/>
      <c r="G93" s="1073"/>
      <c r="H93" s="1073"/>
      <c r="I93" s="1236"/>
      <c r="J93" s="1236"/>
      <c r="K93" s="965"/>
      <c r="L93" s="799"/>
      <c r="M93" s="645"/>
      <c r="N93" s="645"/>
      <c r="O93" s="762"/>
      <c r="P93" s="762"/>
      <c r="Q93" s="768" t="str">
        <f>R92 &amp; "-" &amp; T92</f>
        <v>01.12.2022-31.12.2023</v>
      </c>
      <c r="R93" s="1231"/>
      <c r="S93" s="1232"/>
      <c r="T93" s="1231"/>
      <c r="U93" s="1232"/>
      <c r="V93" s="762"/>
      <c r="W93" s="1208"/>
      <c r="X93" s="1007"/>
      <c r="Y93" s="828"/>
      <c r="Z93" s="828" t="str">
        <f t="shared" si="0"/>
        <v/>
      </c>
      <c r="AA93" s="828"/>
      <c r="AB93" s="828"/>
      <c r="AC93" s="828"/>
      <c r="AD93" s="1007"/>
      <c r="AE93" s="1007"/>
      <c r="AF93" s="1007"/>
      <c r="AG93" s="1007"/>
      <c r="AH93" s="1007"/>
      <c r="AI93" s="1007"/>
      <c r="AJ93" s="1007"/>
    </row>
    <row r="94" spans="1:36" s="1055" customFormat="1" ht="15" customHeight="1">
      <c r="A94" s="1236"/>
      <c r="B94" s="1236"/>
      <c r="C94" s="1236"/>
      <c r="D94" s="1236"/>
      <c r="E94" s="1236"/>
      <c r="F94" s="1236"/>
      <c r="G94" s="1101"/>
      <c r="H94" s="1073"/>
      <c r="I94" s="1236"/>
      <c r="J94" s="1236"/>
      <c r="K94" s="964"/>
      <c r="L94" s="687"/>
      <c r="M94" s="556" t="s">
        <v>25</v>
      </c>
      <c r="N94" s="1005"/>
      <c r="O94" s="1005"/>
      <c r="P94" s="1005"/>
      <c r="Q94" s="1005"/>
      <c r="R94" s="1005"/>
      <c r="S94" s="1005"/>
      <c r="T94" s="1005"/>
      <c r="U94" s="1005"/>
      <c r="V94" s="761"/>
      <c r="W94" s="1209"/>
      <c r="X94" s="1007"/>
      <c r="Y94" s="828"/>
      <c r="Z94" s="828" t="str">
        <f t="shared" si="0"/>
        <v>Добавить вид теплоносителя (параметры теплоносителя)</v>
      </c>
      <c r="AA94" s="828"/>
      <c r="AB94" s="828"/>
      <c r="AC94" s="828"/>
      <c r="AD94" s="1007"/>
      <c r="AE94" s="1007"/>
      <c r="AF94" s="1007"/>
      <c r="AG94" s="1007"/>
      <c r="AH94" s="1007"/>
      <c r="AI94" s="1007"/>
      <c r="AJ94" s="1007"/>
    </row>
    <row r="95" spans="1:36" s="1055" customFormat="1" ht="15" customHeight="1">
      <c r="A95" s="1236"/>
      <c r="B95" s="1236"/>
      <c r="C95" s="1236"/>
      <c r="D95" s="1236"/>
      <c r="E95" s="1236"/>
      <c r="F95" s="1101"/>
      <c r="G95" s="1101"/>
      <c r="H95" s="1073"/>
      <c r="I95" s="1236"/>
      <c r="J95" s="1101"/>
      <c r="K95" s="964"/>
      <c r="L95" s="687"/>
      <c r="M95" s="555" t="s">
        <v>11</v>
      </c>
      <c r="N95" s="1005"/>
      <c r="O95" s="1005"/>
      <c r="P95" s="1005"/>
      <c r="Q95" s="1005"/>
      <c r="R95" s="1005"/>
      <c r="S95" s="1005"/>
      <c r="T95" s="1005"/>
      <c r="U95" s="1004"/>
      <c r="V95" s="1005"/>
      <c r="W95" s="664"/>
      <c r="X95" s="1007"/>
      <c r="Y95" s="828"/>
      <c r="Z95" s="828" t="str">
        <f t="shared" si="0"/>
        <v>Добавить группу потребителей</v>
      </c>
      <c r="AA95" s="828"/>
      <c r="AB95" s="828"/>
      <c r="AC95" s="828"/>
      <c r="AD95" s="1007"/>
      <c r="AE95" s="1007"/>
      <c r="AF95" s="1007"/>
      <c r="AG95" s="1007"/>
      <c r="AH95" s="1007"/>
      <c r="AI95" s="1007"/>
      <c r="AJ95" s="1007"/>
    </row>
    <row r="96" spans="1:36" s="1055" customFormat="1" ht="15" customHeight="1">
      <c r="A96" s="1236"/>
      <c r="B96" s="1236"/>
      <c r="C96" s="1236"/>
      <c r="D96" s="1236"/>
      <c r="E96" s="1076" t="s">
        <v>252</v>
      </c>
      <c r="F96" s="1101"/>
      <c r="G96" s="1101"/>
      <c r="H96" s="1101"/>
      <c r="I96" s="978"/>
      <c r="J96" s="1058"/>
      <c r="K96" s="962"/>
      <c r="L96" s="687"/>
      <c r="M96" s="1000" t="s">
        <v>12</v>
      </c>
      <c r="N96" s="1005"/>
      <c r="O96" s="1005"/>
      <c r="P96" s="1005"/>
      <c r="Q96" s="1005"/>
      <c r="R96" s="1005"/>
      <c r="S96" s="1005"/>
      <c r="T96" s="1005"/>
      <c r="U96" s="1004"/>
      <c r="V96" s="1005"/>
      <c r="W96" s="664"/>
      <c r="X96" s="1007"/>
      <c r="Y96" s="828"/>
      <c r="Z96" s="828" t="str">
        <f t="shared" si="0"/>
        <v>Добавить схему подключения</v>
      </c>
      <c r="AA96" s="828"/>
      <c r="AB96" s="828"/>
      <c r="AC96" s="828"/>
      <c r="AD96" s="1007"/>
      <c r="AE96" s="1007"/>
      <c r="AF96" s="1007"/>
      <c r="AG96" s="1007"/>
      <c r="AH96" s="1007"/>
      <c r="AI96" s="1007"/>
      <c r="AJ96" s="1007"/>
    </row>
    <row r="97" spans="1:34" ht="11.25">
      <c r="A97" s="989"/>
      <c r="B97" s="989"/>
      <c r="C97" s="989"/>
      <c r="D97" s="989"/>
      <c r="E97" s="989"/>
      <c r="F97" s="989"/>
      <c r="G97" s="989"/>
      <c r="H97" s="989"/>
      <c r="I97" s="989"/>
      <c r="J97" s="989"/>
      <c r="K97" s="989"/>
      <c r="X97" s="989"/>
      <c r="Y97" s="989"/>
      <c r="Z97" s="989"/>
      <c r="AA97" s="989"/>
      <c r="AB97" s="989"/>
      <c r="AC97" s="989"/>
      <c r="AD97" s="989"/>
      <c r="AE97" s="989"/>
      <c r="AF97" s="989"/>
      <c r="AG97" s="989"/>
      <c r="AH97" s="989"/>
    </row>
    <row r="98" spans="1:34" ht="90" customHeight="1">
      <c r="L98" s="1">
        <v>1</v>
      </c>
      <c r="M98" s="1200" t="s">
        <v>630</v>
      </c>
      <c r="N98" s="1200"/>
      <c r="O98" s="1200"/>
      <c r="P98" s="1200"/>
      <c r="Q98" s="1200"/>
      <c r="R98" s="1200"/>
      <c r="S98" s="1200"/>
      <c r="T98" s="1200"/>
      <c r="U98" s="1200"/>
      <c r="V98" s="1200"/>
      <c r="W98" s="1200"/>
    </row>
  </sheetData>
  <sheetProtection password="FA9C" sheet="1" objects="1" scenarios="1" formatColumns="0" formatRows="0"/>
  <dataConsolidate leftLabels="1"/>
  <mergeCells count="165">
    <mergeCell ref="U86:U87"/>
    <mergeCell ref="W86:W88"/>
    <mergeCell ref="E90:E95"/>
    <mergeCell ref="I90:I95"/>
    <mergeCell ref="O90:V90"/>
    <mergeCell ref="F91:F94"/>
    <mergeCell ref="J91:J94"/>
    <mergeCell ref="O91:V91"/>
    <mergeCell ref="R92:R93"/>
    <mergeCell ref="S92:S93"/>
    <mergeCell ref="T92:T93"/>
    <mergeCell ref="U92:U93"/>
    <mergeCell ref="W92:W94"/>
    <mergeCell ref="E76:E89"/>
    <mergeCell ref="W78:W80"/>
    <mergeCell ref="F81:F84"/>
    <mergeCell ref="J81:J84"/>
    <mergeCell ref="O81:V81"/>
    <mergeCell ref="R82:R83"/>
    <mergeCell ref="S82:S83"/>
    <mergeCell ref="T82:T83"/>
    <mergeCell ref="U82:U83"/>
    <mergeCell ref="W82:W84"/>
    <mergeCell ref="I76:I89"/>
    <mergeCell ref="O76:V76"/>
    <mergeCell ref="F77:F80"/>
    <mergeCell ref="J77:J80"/>
    <mergeCell ref="O77:V77"/>
    <mergeCell ref="R78:R79"/>
    <mergeCell ref="S78:S79"/>
    <mergeCell ref="T78:T79"/>
    <mergeCell ref="U78:U79"/>
    <mergeCell ref="F85:F88"/>
    <mergeCell ref="J85:J88"/>
    <mergeCell ref="O85:V85"/>
    <mergeCell ref="R86:R87"/>
    <mergeCell ref="S86:S87"/>
    <mergeCell ref="T86:T87"/>
    <mergeCell ref="S58:S59"/>
    <mergeCell ref="T58:T59"/>
    <mergeCell ref="U58:U59"/>
    <mergeCell ref="W58:W60"/>
    <mergeCell ref="F61:F64"/>
    <mergeCell ref="J61:J64"/>
    <mergeCell ref="O61:V61"/>
    <mergeCell ref="R62:R63"/>
    <mergeCell ref="S62:S63"/>
    <mergeCell ref="T62:T63"/>
    <mergeCell ref="U62:U63"/>
    <mergeCell ref="W62:W64"/>
    <mergeCell ref="W38:W40"/>
    <mergeCell ref="E52:E65"/>
    <mergeCell ref="I52:I65"/>
    <mergeCell ref="O52:V52"/>
    <mergeCell ref="F53:F56"/>
    <mergeCell ref="J53:J56"/>
    <mergeCell ref="O53:V53"/>
    <mergeCell ref="R54:R55"/>
    <mergeCell ref="S54:S55"/>
    <mergeCell ref="T54:T55"/>
    <mergeCell ref="U54:U55"/>
    <mergeCell ref="W54:W56"/>
    <mergeCell ref="F57:F60"/>
    <mergeCell ref="J57:J60"/>
    <mergeCell ref="O57:V57"/>
    <mergeCell ref="R58:R59"/>
    <mergeCell ref="F37:F40"/>
    <mergeCell ref="J37:J40"/>
    <mergeCell ref="O37:V37"/>
    <mergeCell ref="R38:R39"/>
    <mergeCell ref="S38:S39"/>
    <mergeCell ref="T38:T39"/>
    <mergeCell ref="U38:U39"/>
    <mergeCell ref="S48:S49"/>
    <mergeCell ref="R34:R35"/>
    <mergeCell ref="S34:S35"/>
    <mergeCell ref="T34:T35"/>
    <mergeCell ref="U34:U35"/>
    <mergeCell ref="W34:W36"/>
    <mergeCell ref="U72:U73"/>
    <mergeCell ref="W72:W74"/>
    <mergeCell ref="E28:E41"/>
    <mergeCell ref="I28:I41"/>
    <mergeCell ref="O28:V28"/>
    <mergeCell ref="F29:F32"/>
    <mergeCell ref="J29:J32"/>
    <mergeCell ref="O29:V29"/>
    <mergeCell ref="R30:R31"/>
    <mergeCell ref="S30:S31"/>
    <mergeCell ref="T30:T31"/>
    <mergeCell ref="U30:U31"/>
    <mergeCell ref="W30:W32"/>
    <mergeCell ref="F33:F36"/>
    <mergeCell ref="J33:J36"/>
    <mergeCell ref="O33:V33"/>
    <mergeCell ref="W48:W50"/>
    <mergeCell ref="O47:V47"/>
    <mergeCell ref="R48:R49"/>
    <mergeCell ref="L11:M11"/>
    <mergeCell ref="L5:T5"/>
    <mergeCell ref="O7:T7"/>
    <mergeCell ref="O8:T8"/>
    <mergeCell ref="O9:T9"/>
    <mergeCell ref="O10:T10"/>
    <mergeCell ref="O12:U12"/>
    <mergeCell ref="L13:V13"/>
    <mergeCell ref="S17:T17"/>
    <mergeCell ref="W13:W16"/>
    <mergeCell ref="L14:L16"/>
    <mergeCell ref="M14:M16"/>
    <mergeCell ref="O14:T14"/>
    <mergeCell ref="U14:U16"/>
    <mergeCell ref="V14:V16"/>
    <mergeCell ref="O15:O16"/>
    <mergeCell ref="P15:Q15"/>
    <mergeCell ref="R15:T15"/>
    <mergeCell ref="S16:T16"/>
    <mergeCell ref="A18:A96"/>
    <mergeCell ref="O18:V18"/>
    <mergeCell ref="B19:B42"/>
    <mergeCell ref="O19:V19"/>
    <mergeCell ref="C20:C42"/>
    <mergeCell ref="O20:V20"/>
    <mergeCell ref="D21:D42"/>
    <mergeCell ref="U24:U25"/>
    <mergeCell ref="B43:B66"/>
    <mergeCell ref="O43:V43"/>
    <mergeCell ref="C44:C66"/>
    <mergeCell ref="O44:V44"/>
    <mergeCell ref="D45:D66"/>
    <mergeCell ref="O45:V45"/>
    <mergeCell ref="E46:E51"/>
    <mergeCell ref="T48:T49"/>
    <mergeCell ref="U48:U49"/>
    <mergeCell ref="B67:B96"/>
    <mergeCell ref="O67:V67"/>
    <mergeCell ref="C68:C96"/>
    <mergeCell ref="O68:V68"/>
    <mergeCell ref="D69:D96"/>
    <mergeCell ref="O69:V69"/>
    <mergeCell ref="E70:E75"/>
    <mergeCell ref="W24:W26"/>
    <mergeCell ref="M98:W98"/>
    <mergeCell ref="O21:V21"/>
    <mergeCell ref="E22:E27"/>
    <mergeCell ref="I22:I27"/>
    <mergeCell ref="O22:V22"/>
    <mergeCell ref="F23:F26"/>
    <mergeCell ref="J23:J26"/>
    <mergeCell ref="O23:V23"/>
    <mergeCell ref="R24:R25"/>
    <mergeCell ref="S24:S25"/>
    <mergeCell ref="T24:T25"/>
    <mergeCell ref="I46:I51"/>
    <mergeCell ref="O46:V46"/>
    <mergeCell ref="F47:F50"/>
    <mergeCell ref="J47:J50"/>
    <mergeCell ref="I70:I75"/>
    <mergeCell ref="O70:V70"/>
    <mergeCell ref="F71:F74"/>
    <mergeCell ref="J71:J74"/>
    <mergeCell ref="O71:V71"/>
    <mergeCell ref="R72:R73"/>
    <mergeCell ref="S72:S73"/>
    <mergeCell ref="T72:T73"/>
  </mergeCells>
  <dataValidations count="11">
    <dataValidation allowBlank="1" sqref="WVT983130:WWE983136 JH65626:JS65632 TD65626:TO65632 ACZ65626:ADK65632 AMV65626:ANG65632 AWR65626:AXC65632 BGN65626:BGY65632 BQJ65626:BQU65632 CAF65626:CAQ65632 CKB65626:CKM65632 CTX65626:CUI65632 DDT65626:DEE65632 DNP65626:DOA65632 DXL65626:DXW65632 EHH65626:EHS65632 ERD65626:ERO65632 FAZ65626:FBK65632 FKV65626:FLG65632 FUR65626:FVC65632 GEN65626:GEY65632 GOJ65626:GOU65632 GYF65626:GYQ65632 HIB65626:HIM65632 HRX65626:HSI65632 IBT65626:ICE65632 ILP65626:IMA65632 IVL65626:IVW65632 JFH65626:JFS65632 JPD65626:JPO65632 JYZ65626:JZK65632 KIV65626:KJG65632 KSR65626:KTC65632 LCN65626:LCY65632 LMJ65626:LMU65632 LWF65626:LWQ65632 MGB65626:MGM65632 MPX65626:MQI65632 MZT65626:NAE65632 NJP65626:NKA65632 NTL65626:NTW65632 ODH65626:ODS65632 OND65626:ONO65632 OWZ65626:OXK65632 PGV65626:PHG65632 PQR65626:PRC65632 QAN65626:QAY65632 QKJ65626:QKU65632 QUF65626:QUQ65632 REB65626:REM65632 RNX65626:ROI65632 RXT65626:RYE65632 SHP65626:SIA65632 SRL65626:SRW65632 TBH65626:TBS65632 TLD65626:TLO65632 TUZ65626:TVK65632 UEV65626:UFG65632 UOR65626:UPC65632 UYN65626:UYY65632 VIJ65626:VIU65632 VSF65626:VSQ65632 WCB65626:WCM65632 WLX65626:WMI65632 WVT65626:WWE65632 JH131162:JS131168 TD131162:TO131168 ACZ131162:ADK131168 AMV131162:ANG131168 AWR131162:AXC131168 BGN131162:BGY131168 BQJ131162:BQU131168 CAF131162:CAQ131168 CKB131162:CKM131168 CTX131162:CUI131168 DDT131162:DEE131168 DNP131162:DOA131168 DXL131162:DXW131168 EHH131162:EHS131168 ERD131162:ERO131168 FAZ131162:FBK131168 FKV131162:FLG131168 FUR131162:FVC131168 GEN131162:GEY131168 GOJ131162:GOU131168 GYF131162:GYQ131168 HIB131162:HIM131168 HRX131162:HSI131168 IBT131162:ICE131168 ILP131162:IMA131168 IVL131162:IVW131168 JFH131162:JFS131168 JPD131162:JPO131168 JYZ131162:JZK131168 KIV131162:KJG131168 KSR131162:KTC131168 LCN131162:LCY131168 LMJ131162:LMU131168 LWF131162:LWQ131168 MGB131162:MGM131168 MPX131162:MQI131168 MZT131162:NAE131168 NJP131162:NKA131168 NTL131162:NTW131168 ODH131162:ODS131168 OND131162:ONO131168 OWZ131162:OXK131168 PGV131162:PHG131168 PQR131162:PRC131168 QAN131162:QAY131168 QKJ131162:QKU131168 QUF131162:QUQ131168 REB131162:REM131168 RNX131162:ROI131168 RXT131162:RYE131168 SHP131162:SIA131168 SRL131162:SRW131168 TBH131162:TBS131168 TLD131162:TLO131168 TUZ131162:TVK131168 UEV131162:UFG131168 UOR131162:UPC131168 UYN131162:UYY131168 VIJ131162:VIU131168 VSF131162:VSQ131168 WCB131162:WCM131168 WLX131162:WMI131168 WVT131162:WWE131168 JH196698:JS196704 TD196698:TO196704 ACZ196698:ADK196704 AMV196698:ANG196704 AWR196698:AXC196704 BGN196698:BGY196704 BQJ196698:BQU196704 CAF196698:CAQ196704 CKB196698:CKM196704 CTX196698:CUI196704 DDT196698:DEE196704 DNP196698:DOA196704 DXL196698:DXW196704 EHH196698:EHS196704 ERD196698:ERO196704 FAZ196698:FBK196704 FKV196698:FLG196704 FUR196698:FVC196704 GEN196698:GEY196704 GOJ196698:GOU196704 GYF196698:GYQ196704 HIB196698:HIM196704 HRX196698:HSI196704 IBT196698:ICE196704 ILP196698:IMA196704 IVL196698:IVW196704 JFH196698:JFS196704 JPD196698:JPO196704 JYZ196698:JZK196704 KIV196698:KJG196704 KSR196698:KTC196704 LCN196698:LCY196704 LMJ196698:LMU196704 LWF196698:LWQ196704 MGB196698:MGM196704 MPX196698:MQI196704 MZT196698:NAE196704 NJP196698:NKA196704 NTL196698:NTW196704 ODH196698:ODS196704 OND196698:ONO196704 OWZ196698:OXK196704 PGV196698:PHG196704 PQR196698:PRC196704 QAN196698:QAY196704 QKJ196698:QKU196704 QUF196698:QUQ196704 REB196698:REM196704 RNX196698:ROI196704 RXT196698:RYE196704 SHP196698:SIA196704 SRL196698:SRW196704 TBH196698:TBS196704 TLD196698:TLO196704 TUZ196698:TVK196704 UEV196698:UFG196704 UOR196698:UPC196704 UYN196698:UYY196704 VIJ196698:VIU196704 VSF196698:VSQ196704 WCB196698:WCM196704 WLX196698:WMI196704 WVT196698:WWE196704 JH262234:JS262240 TD262234:TO262240 ACZ262234:ADK262240 AMV262234:ANG262240 AWR262234:AXC262240 BGN262234:BGY262240 BQJ262234:BQU262240 CAF262234:CAQ262240 CKB262234:CKM262240 CTX262234:CUI262240 DDT262234:DEE262240 DNP262234:DOA262240 DXL262234:DXW262240 EHH262234:EHS262240 ERD262234:ERO262240 FAZ262234:FBK262240 FKV262234:FLG262240 FUR262234:FVC262240 GEN262234:GEY262240 GOJ262234:GOU262240 GYF262234:GYQ262240 HIB262234:HIM262240 HRX262234:HSI262240 IBT262234:ICE262240 ILP262234:IMA262240 IVL262234:IVW262240 JFH262234:JFS262240 JPD262234:JPO262240 JYZ262234:JZK262240 KIV262234:KJG262240 KSR262234:KTC262240 LCN262234:LCY262240 LMJ262234:LMU262240 LWF262234:LWQ262240 MGB262234:MGM262240 MPX262234:MQI262240 MZT262234:NAE262240 NJP262234:NKA262240 NTL262234:NTW262240 ODH262234:ODS262240 OND262234:ONO262240 OWZ262234:OXK262240 PGV262234:PHG262240 PQR262234:PRC262240 QAN262234:QAY262240 QKJ262234:QKU262240 QUF262234:QUQ262240 REB262234:REM262240 RNX262234:ROI262240 RXT262234:RYE262240 SHP262234:SIA262240 SRL262234:SRW262240 TBH262234:TBS262240 TLD262234:TLO262240 TUZ262234:TVK262240 UEV262234:UFG262240 UOR262234:UPC262240 UYN262234:UYY262240 VIJ262234:VIU262240 VSF262234:VSQ262240 WCB262234:WCM262240 WLX262234:WMI262240 WVT262234:WWE262240 JH327770:JS327776 TD327770:TO327776 ACZ327770:ADK327776 AMV327770:ANG327776 AWR327770:AXC327776 BGN327770:BGY327776 BQJ327770:BQU327776 CAF327770:CAQ327776 CKB327770:CKM327776 CTX327770:CUI327776 DDT327770:DEE327776 DNP327770:DOA327776 DXL327770:DXW327776 EHH327770:EHS327776 ERD327770:ERO327776 FAZ327770:FBK327776 FKV327770:FLG327776 FUR327770:FVC327776 GEN327770:GEY327776 GOJ327770:GOU327776 GYF327770:GYQ327776 HIB327770:HIM327776 HRX327770:HSI327776 IBT327770:ICE327776 ILP327770:IMA327776 IVL327770:IVW327776 JFH327770:JFS327776 JPD327770:JPO327776 JYZ327770:JZK327776 KIV327770:KJG327776 KSR327770:KTC327776 LCN327770:LCY327776 LMJ327770:LMU327776 LWF327770:LWQ327776 MGB327770:MGM327776 MPX327770:MQI327776 MZT327770:NAE327776 NJP327770:NKA327776 NTL327770:NTW327776 ODH327770:ODS327776 OND327770:ONO327776 OWZ327770:OXK327776 PGV327770:PHG327776 PQR327770:PRC327776 QAN327770:QAY327776 QKJ327770:QKU327776 QUF327770:QUQ327776 REB327770:REM327776 RNX327770:ROI327776 RXT327770:RYE327776 SHP327770:SIA327776 SRL327770:SRW327776 TBH327770:TBS327776 TLD327770:TLO327776 TUZ327770:TVK327776 UEV327770:UFG327776 UOR327770:UPC327776 UYN327770:UYY327776 VIJ327770:VIU327776 VSF327770:VSQ327776 WCB327770:WCM327776 WLX327770:WMI327776 WVT327770:WWE327776 JH393306:JS393312 TD393306:TO393312 ACZ393306:ADK393312 AMV393306:ANG393312 AWR393306:AXC393312 BGN393306:BGY393312 BQJ393306:BQU393312 CAF393306:CAQ393312 CKB393306:CKM393312 CTX393306:CUI393312 DDT393306:DEE393312 DNP393306:DOA393312 DXL393306:DXW393312 EHH393306:EHS393312 ERD393306:ERO393312 FAZ393306:FBK393312 FKV393306:FLG393312 FUR393306:FVC393312 GEN393306:GEY393312 GOJ393306:GOU393312 GYF393306:GYQ393312 HIB393306:HIM393312 HRX393306:HSI393312 IBT393306:ICE393312 ILP393306:IMA393312 IVL393306:IVW393312 JFH393306:JFS393312 JPD393306:JPO393312 JYZ393306:JZK393312 KIV393306:KJG393312 KSR393306:KTC393312 LCN393306:LCY393312 LMJ393306:LMU393312 LWF393306:LWQ393312 MGB393306:MGM393312 MPX393306:MQI393312 MZT393306:NAE393312 NJP393306:NKA393312 NTL393306:NTW393312 ODH393306:ODS393312 OND393306:ONO393312 OWZ393306:OXK393312 PGV393306:PHG393312 PQR393306:PRC393312 QAN393306:QAY393312 QKJ393306:QKU393312 QUF393306:QUQ393312 REB393306:REM393312 RNX393306:ROI393312 RXT393306:RYE393312 SHP393306:SIA393312 SRL393306:SRW393312 TBH393306:TBS393312 TLD393306:TLO393312 TUZ393306:TVK393312 UEV393306:UFG393312 UOR393306:UPC393312 UYN393306:UYY393312 VIJ393306:VIU393312 VSF393306:VSQ393312 WCB393306:WCM393312 WLX393306:WMI393312 WVT393306:WWE393312 JH458842:JS458848 TD458842:TO458848 ACZ458842:ADK458848 AMV458842:ANG458848 AWR458842:AXC458848 BGN458842:BGY458848 BQJ458842:BQU458848 CAF458842:CAQ458848 CKB458842:CKM458848 CTX458842:CUI458848 DDT458842:DEE458848 DNP458842:DOA458848 DXL458842:DXW458848 EHH458842:EHS458848 ERD458842:ERO458848 FAZ458842:FBK458848 FKV458842:FLG458848 FUR458842:FVC458848 GEN458842:GEY458848 GOJ458842:GOU458848 GYF458842:GYQ458848 HIB458842:HIM458848 HRX458842:HSI458848 IBT458842:ICE458848 ILP458842:IMA458848 IVL458842:IVW458848 JFH458842:JFS458848 JPD458842:JPO458848 JYZ458842:JZK458848 KIV458842:KJG458848 KSR458842:KTC458848 LCN458842:LCY458848 LMJ458842:LMU458848 LWF458842:LWQ458848 MGB458842:MGM458848 MPX458842:MQI458848 MZT458842:NAE458848 NJP458842:NKA458848 NTL458842:NTW458848 ODH458842:ODS458848 OND458842:ONO458848 OWZ458842:OXK458848 PGV458842:PHG458848 PQR458842:PRC458848 QAN458842:QAY458848 QKJ458842:QKU458848 QUF458842:QUQ458848 REB458842:REM458848 RNX458842:ROI458848 RXT458842:RYE458848 SHP458842:SIA458848 SRL458842:SRW458848 TBH458842:TBS458848 TLD458842:TLO458848 TUZ458842:TVK458848 UEV458842:UFG458848 UOR458842:UPC458848 UYN458842:UYY458848 VIJ458842:VIU458848 VSF458842:VSQ458848 WCB458842:WCM458848 WLX458842:WMI458848 WVT458842:WWE458848 JH524378:JS524384 TD524378:TO524384 ACZ524378:ADK524384 AMV524378:ANG524384 AWR524378:AXC524384 BGN524378:BGY524384 BQJ524378:BQU524384 CAF524378:CAQ524384 CKB524378:CKM524384 CTX524378:CUI524384 DDT524378:DEE524384 DNP524378:DOA524384 DXL524378:DXW524384 EHH524378:EHS524384 ERD524378:ERO524384 FAZ524378:FBK524384 FKV524378:FLG524384 FUR524378:FVC524384 GEN524378:GEY524384 GOJ524378:GOU524384 GYF524378:GYQ524384 HIB524378:HIM524384 HRX524378:HSI524384 IBT524378:ICE524384 ILP524378:IMA524384 IVL524378:IVW524384 JFH524378:JFS524384 JPD524378:JPO524384 JYZ524378:JZK524384 KIV524378:KJG524384 KSR524378:KTC524384 LCN524378:LCY524384 LMJ524378:LMU524384 LWF524378:LWQ524384 MGB524378:MGM524384 MPX524378:MQI524384 MZT524378:NAE524384 NJP524378:NKA524384 NTL524378:NTW524384 ODH524378:ODS524384 OND524378:ONO524384 OWZ524378:OXK524384 PGV524378:PHG524384 PQR524378:PRC524384 QAN524378:QAY524384 QKJ524378:QKU524384 QUF524378:QUQ524384 REB524378:REM524384 RNX524378:ROI524384 RXT524378:RYE524384 SHP524378:SIA524384 SRL524378:SRW524384 TBH524378:TBS524384 TLD524378:TLO524384 TUZ524378:TVK524384 UEV524378:UFG524384 UOR524378:UPC524384 UYN524378:UYY524384 VIJ524378:VIU524384 VSF524378:VSQ524384 WCB524378:WCM524384 WLX524378:WMI524384 WVT524378:WWE524384 JH589914:JS589920 TD589914:TO589920 ACZ589914:ADK589920 AMV589914:ANG589920 AWR589914:AXC589920 BGN589914:BGY589920 BQJ589914:BQU589920 CAF589914:CAQ589920 CKB589914:CKM589920 CTX589914:CUI589920 DDT589914:DEE589920 DNP589914:DOA589920 DXL589914:DXW589920 EHH589914:EHS589920 ERD589914:ERO589920 FAZ589914:FBK589920 FKV589914:FLG589920 FUR589914:FVC589920 GEN589914:GEY589920 GOJ589914:GOU589920 GYF589914:GYQ589920 HIB589914:HIM589920 HRX589914:HSI589920 IBT589914:ICE589920 ILP589914:IMA589920 IVL589914:IVW589920 JFH589914:JFS589920 JPD589914:JPO589920 JYZ589914:JZK589920 KIV589914:KJG589920 KSR589914:KTC589920 LCN589914:LCY589920 LMJ589914:LMU589920 LWF589914:LWQ589920 MGB589914:MGM589920 MPX589914:MQI589920 MZT589914:NAE589920 NJP589914:NKA589920 NTL589914:NTW589920 ODH589914:ODS589920 OND589914:ONO589920 OWZ589914:OXK589920 PGV589914:PHG589920 PQR589914:PRC589920 QAN589914:QAY589920 QKJ589914:QKU589920 QUF589914:QUQ589920 REB589914:REM589920 RNX589914:ROI589920 RXT589914:RYE589920 SHP589914:SIA589920 SRL589914:SRW589920 TBH589914:TBS589920 TLD589914:TLO589920 TUZ589914:TVK589920 UEV589914:UFG589920 UOR589914:UPC589920 UYN589914:UYY589920 VIJ589914:VIU589920 VSF589914:VSQ589920 WCB589914:WCM589920 WLX589914:WMI589920 WVT589914:WWE589920 JH655450:JS655456 TD655450:TO655456 ACZ655450:ADK655456 AMV655450:ANG655456 AWR655450:AXC655456 BGN655450:BGY655456 BQJ655450:BQU655456 CAF655450:CAQ655456 CKB655450:CKM655456 CTX655450:CUI655456 DDT655450:DEE655456 DNP655450:DOA655456 DXL655450:DXW655456 EHH655450:EHS655456 ERD655450:ERO655456 FAZ655450:FBK655456 FKV655450:FLG655456 FUR655450:FVC655456 GEN655450:GEY655456 GOJ655450:GOU655456 GYF655450:GYQ655456 HIB655450:HIM655456 HRX655450:HSI655456 IBT655450:ICE655456 ILP655450:IMA655456 IVL655450:IVW655456 JFH655450:JFS655456 JPD655450:JPO655456 JYZ655450:JZK655456 KIV655450:KJG655456 KSR655450:KTC655456 LCN655450:LCY655456 LMJ655450:LMU655456 LWF655450:LWQ655456 MGB655450:MGM655456 MPX655450:MQI655456 MZT655450:NAE655456 NJP655450:NKA655456 NTL655450:NTW655456 ODH655450:ODS655456 OND655450:ONO655456 OWZ655450:OXK655456 PGV655450:PHG655456 PQR655450:PRC655456 QAN655450:QAY655456 QKJ655450:QKU655456 QUF655450:QUQ655456 REB655450:REM655456 RNX655450:ROI655456 RXT655450:RYE655456 SHP655450:SIA655456 SRL655450:SRW655456 TBH655450:TBS655456 TLD655450:TLO655456 TUZ655450:TVK655456 UEV655450:UFG655456 UOR655450:UPC655456 UYN655450:UYY655456 VIJ655450:VIU655456 VSF655450:VSQ655456 WCB655450:WCM655456 WLX655450:WMI655456 WVT655450:WWE655456 JH720986:JS720992 TD720986:TO720992 ACZ720986:ADK720992 AMV720986:ANG720992 AWR720986:AXC720992 BGN720986:BGY720992 BQJ720986:BQU720992 CAF720986:CAQ720992 CKB720986:CKM720992 CTX720986:CUI720992 DDT720986:DEE720992 DNP720986:DOA720992 DXL720986:DXW720992 EHH720986:EHS720992 ERD720986:ERO720992 FAZ720986:FBK720992 FKV720986:FLG720992 FUR720986:FVC720992 GEN720986:GEY720992 GOJ720986:GOU720992 GYF720986:GYQ720992 HIB720986:HIM720992 HRX720986:HSI720992 IBT720986:ICE720992 ILP720986:IMA720992 IVL720986:IVW720992 JFH720986:JFS720992 JPD720986:JPO720992 JYZ720986:JZK720992 KIV720986:KJG720992 KSR720986:KTC720992 LCN720986:LCY720992 LMJ720986:LMU720992 LWF720986:LWQ720992 MGB720986:MGM720992 MPX720986:MQI720992 MZT720986:NAE720992 NJP720986:NKA720992 NTL720986:NTW720992 ODH720986:ODS720992 OND720986:ONO720992 OWZ720986:OXK720992 PGV720986:PHG720992 PQR720986:PRC720992 QAN720986:QAY720992 QKJ720986:QKU720992 QUF720986:QUQ720992 REB720986:REM720992 RNX720986:ROI720992 RXT720986:RYE720992 SHP720986:SIA720992 SRL720986:SRW720992 TBH720986:TBS720992 TLD720986:TLO720992 TUZ720986:TVK720992 UEV720986:UFG720992 UOR720986:UPC720992 UYN720986:UYY720992 VIJ720986:VIU720992 VSF720986:VSQ720992 WCB720986:WCM720992 WLX720986:WMI720992 WVT720986:WWE720992 JH786522:JS786528 TD786522:TO786528 ACZ786522:ADK786528 AMV786522:ANG786528 AWR786522:AXC786528 BGN786522:BGY786528 BQJ786522:BQU786528 CAF786522:CAQ786528 CKB786522:CKM786528 CTX786522:CUI786528 DDT786522:DEE786528 DNP786522:DOA786528 DXL786522:DXW786528 EHH786522:EHS786528 ERD786522:ERO786528 FAZ786522:FBK786528 FKV786522:FLG786528 FUR786522:FVC786528 GEN786522:GEY786528 GOJ786522:GOU786528 GYF786522:GYQ786528 HIB786522:HIM786528 HRX786522:HSI786528 IBT786522:ICE786528 ILP786522:IMA786528 IVL786522:IVW786528 JFH786522:JFS786528 JPD786522:JPO786528 JYZ786522:JZK786528 KIV786522:KJG786528 KSR786522:KTC786528 LCN786522:LCY786528 LMJ786522:LMU786528 LWF786522:LWQ786528 MGB786522:MGM786528 MPX786522:MQI786528 MZT786522:NAE786528 NJP786522:NKA786528 NTL786522:NTW786528 ODH786522:ODS786528 OND786522:ONO786528 OWZ786522:OXK786528 PGV786522:PHG786528 PQR786522:PRC786528 QAN786522:QAY786528 QKJ786522:QKU786528 QUF786522:QUQ786528 REB786522:REM786528 RNX786522:ROI786528 RXT786522:RYE786528 SHP786522:SIA786528 SRL786522:SRW786528 TBH786522:TBS786528 TLD786522:TLO786528 TUZ786522:TVK786528 UEV786522:UFG786528 UOR786522:UPC786528 UYN786522:UYY786528 VIJ786522:VIU786528 VSF786522:VSQ786528 WCB786522:WCM786528 WLX786522:WMI786528 WVT786522:WWE786528 JH852058:JS852064 TD852058:TO852064 ACZ852058:ADK852064 AMV852058:ANG852064 AWR852058:AXC852064 BGN852058:BGY852064 BQJ852058:BQU852064 CAF852058:CAQ852064 CKB852058:CKM852064 CTX852058:CUI852064 DDT852058:DEE852064 DNP852058:DOA852064 DXL852058:DXW852064 EHH852058:EHS852064 ERD852058:ERO852064 FAZ852058:FBK852064 FKV852058:FLG852064 FUR852058:FVC852064 GEN852058:GEY852064 GOJ852058:GOU852064 GYF852058:GYQ852064 HIB852058:HIM852064 HRX852058:HSI852064 IBT852058:ICE852064 ILP852058:IMA852064 IVL852058:IVW852064 JFH852058:JFS852064 JPD852058:JPO852064 JYZ852058:JZK852064 KIV852058:KJG852064 KSR852058:KTC852064 LCN852058:LCY852064 LMJ852058:LMU852064 LWF852058:LWQ852064 MGB852058:MGM852064 MPX852058:MQI852064 MZT852058:NAE852064 NJP852058:NKA852064 NTL852058:NTW852064 ODH852058:ODS852064 OND852058:ONO852064 OWZ852058:OXK852064 PGV852058:PHG852064 PQR852058:PRC852064 QAN852058:QAY852064 QKJ852058:QKU852064 QUF852058:QUQ852064 REB852058:REM852064 RNX852058:ROI852064 RXT852058:RYE852064 SHP852058:SIA852064 SRL852058:SRW852064 TBH852058:TBS852064 TLD852058:TLO852064 TUZ852058:TVK852064 UEV852058:UFG852064 UOR852058:UPC852064 UYN852058:UYY852064 VIJ852058:VIU852064 VSF852058:VSQ852064 WCB852058:WCM852064 WLX852058:WMI852064 WVT852058:WWE852064 JH917594:JS917600 TD917594:TO917600 ACZ917594:ADK917600 AMV917594:ANG917600 AWR917594:AXC917600 BGN917594:BGY917600 BQJ917594:BQU917600 CAF917594:CAQ917600 CKB917594:CKM917600 CTX917594:CUI917600 DDT917594:DEE917600 DNP917594:DOA917600 DXL917594:DXW917600 EHH917594:EHS917600 ERD917594:ERO917600 FAZ917594:FBK917600 FKV917594:FLG917600 FUR917594:FVC917600 GEN917594:GEY917600 GOJ917594:GOU917600 GYF917594:GYQ917600 HIB917594:HIM917600 HRX917594:HSI917600 IBT917594:ICE917600 ILP917594:IMA917600 IVL917594:IVW917600 JFH917594:JFS917600 JPD917594:JPO917600 JYZ917594:JZK917600 KIV917594:KJG917600 KSR917594:KTC917600 LCN917594:LCY917600 LMJ917594:LMU917600 LWF917594:LWQ917600 MGB917594:MGM917600 MPX917594:MQI917600 MZT917594:NAE917600 NJP917594:NKA917600 NTL917594:NTW917600 ODH917594:ODS917600 OND917594:ONO917600 OWZ917594:OXK917600 PGV917594:PHG917600 PQR917594:PRC917600 QAN917594:QAY917600 QKJ917594:QKU917600 QUF917594:QUQ917600 REB917594:REM917600 RNX917594:ROI917600 RXT917594:RYE917600 SHP917594:SIA917600 SRL917594:SRW917600 TBH917594:TBS917600 TLD917594:TLO917600 TUZ917594:TVK917600 UEV917594:UFG917600 UOR917594:UPC917600 UYN917594:UYY917600 VIJ917594:VIU917600 VSF917594:VSQ917600 WCB917594:WCM917600 WLX917594:WMI917600 WVT917594:WWE917600 JH983130:JS983136 TD983130:TO983136 ACZ983130:ADK983136 AMV983130:ANG983136 AWR983130:AXC983136 BGN983130:BGY983136 BQJ983130:BQU983136 CAF983130:CAQ983136 CKB983130:CKM983136 CTX983130:CUI983136 DDT983130:DEE983136 DNP983130:DOA983136 DXL983130:DXW983136 EHH983130:EHS983136 ERD983130:ERO983136 FAZ983130:FBK983136 FKV983130:FLG983136 FUR983130:FVC983136 GEN983130:GEY983136 GOJ983130:GOU983136 GYF983130:GYQ983136 HIB983130:HIM983136 HRX983130:HSI983136 IBT983130:ICE983136 ILP983130:IMA983136 IVL983130:IVW983136 JFH983130:JFS983136 JPD983130:JPO983136 JYZ983130:JZK983136 KIV983130:KJG983136 KSR983130:KTC983136 LCN983130:LCY983136 LMJ983130:LMU983136 LWF983130:LWQ983136 MGB983130:MGM983136 MPX983130:MQI983136 MZT983130:NAE983136 NJP983130:NKA983136 NTL983130:NTW983136 ODH983130:ODS983136 OND983130:ONO983136 OWZ983130:OXK983136 PGV983130:PHG983136 PQR983130:PRC983136 QAN983130:QAY983136 QKJ983130:QKU983136 QUF983130:QUQ983136 REB983130:REM983136 RNX983130:ROI983136 RXT983130:RYE983136 SHP983130:SIA983136 SRL983130:SRW983136 TBH983130:TBS983136 TLD983130:TLO983136 TUZ983130:TVK983136 UEV983130:UFG983136 UOR983130:UPC983136 UYN983130:UYY983136 VIJ983130:VIU983136 VSF983130:VSQ983136 WCB983130:WCM983136 WLX983130:WMI983136 WCB94:WCM96 L131162:W131168 L196698:W196704 L262234:W262240 L327770:W327776 L393306:W393312 L458842:W458848 L524378:W524384 L589914:W589920 L655450:W655456 L720986:W720992 L786522:W786528 L852058:W852064 L917594:W917600 L983130:W983136 L65626:W65632 L26:V26 VSF94:VSQ96 VIJ94:VIU96 UYN94:UYY96 UOR94:UPC96 UEV94:UFG96 TUZ94:TVK96 TLD94:TLO96 TBH94:TBS96 SRL94:SRW96 SHP94:SIA96 RXT94:RYE96 RNX94:ROI96 REB94:REM96 QUF94:QUQ96 QKJ94:QKU96 QAN94:QAY96 PQR94:PRC96 PGV94:PHG96 OWZ94:OXK96 OND94:ONO96 ODH94:ODS96 NTL94:NTW96 NJP94:NKA96 MZT94:NAE96 MPX94:MQI96 MGB94:MGM96 LWF94:LWQ96 LMJ94:LMU96 LCN94:LCY96 KSR94:KTC96 KIV94:KJG96 JYZ94:JZK96 JPD94:JPO96 JFH94:JFS96 IVL94:IVW96 ILP94:IMA96 IBT94:ICE96 HRX94:HSI96 HIB94:HIM96 GYF94:GYQ96 GOJ94:GOU96 GEN94:GEY96 FUR94:FVC96 FKV94:FLG96 FAZ94:FBK96 ERD94:ERO96 EHH94:EHS96 DXL94:DXW96 DNP94:DOA96 DDT94:DEE96 CTX94:CUI96 CKB94:CKM96 CAF94:CAQ96 BQJ94:BQU96 BGN94:BGY96 AWR94:AXC96 AMV94:ANG96 ACZ94:ADK96 TD94:TO96 L95:W96 JH94:JS96 WVT94:WWE96 BQJ40:BQU42 CAF40:CAQ42 CKB40:CKM42 CTX40:CUI42 DDT40:DEE42 DNP40:DOA42 DXL40:DXW42 EHH40:EHS42 ERD40:ERO42 FAZ40:FBK42 FKV40:FLG42 FUR40:FVC42 GEN40:GEY42 GOJ40:GOU42 GYF40:GYQ42 HIB40:HIM42 HRX40:HSI42 IBT40:ICE42 ILP40:IMA42 IVL40:IVW42 JFH40:JFS42 JPD40:JPO42 JYZ40:JZK42 KIV40:KJG42 KSR40:KTC42 LCN40:LCY42 LMJ40:LMU42 LWF40:LWQ42 MGB40:MGM42 MPX40:MQI42 MZT40:NAE42 NJP40:NKA42 NTL40:NTW42 ODH40:ODS42 OND40:ONO42 OWZ40:OXK42 PGV40:PHG42 PQR40:PRC42 QAN40:QAY42 QKJ40:QKU42 QUF40:QUQ42 REB40:REM42 RNX40:ROI42 RXT40:RYE42 SHP40:SIA42 SRL40:SRW42 TBH40:TBS42 TLD40:TLO42 TUZ40:TVK42 UEV40:UFG42 UOR40:UPC42 UYN40:UYY42 VIJ40:VIU42 VSF40:VSQ42 WCB40:WCM42 WLX40:WMI42 WVT40:WWE42 JH40:JS42 TD40:TO42 ACZ40:ADK42 AMV40:ANG42 AWR40:AXC42 L41:W42 L74:V74 L50:V50 BGN64:BGY66 BQJ64:BQU66 CAF64:CAQ66 CKB64:CKM66 CTX64:CUI66 DDT64:DEE66 DNP64:DOA66 DXL64:DXW66 EHH64:EHS66 ERD64:ERO66 FAZ64:FBK66 FKV64:FLG66 FUR64:FVC66 GEN64:GEY66 GOJ64:GOU66 GYF64:GYQ66 HIB64:HIM66 HRX64:HSI66 IBT64:ICE66 ILP64:IMA66 IVL64:IVW66 JFH64:JFS66 JPD64:JPO66 JYZ64:JZK66 KIV64:KJG66 KSR64:KTC66 LCN64:LCY66 LMJ64:LMU66 LWF64:LWQ66 MGB64:MGM66 MPX64:MQI66 MZT64:NAE66 NJP64:NKA66 NTL64:NTW66 ODH64:ODS66 OND64:ONO66 OWZ64:OXK66 PGV64:PHG66 PQR64:PRC66 QAN64:QAY66 QKJ64:QKU66 QUF64:QUQ66 REB64:REM66 RNX64:ROI66 RXT64:RYE66 SHP64:SIA66 SRL64:SRW66 TBH64:TBS66 TLD64:TLO66 TUZ64:TVK66 UEV64:UFG66 UOR64:UPC66 UYN64:UYY66 VIJ64:VIU66 VSF64:VSQ66 WCB64:WCM66 WLX64:WMI66 WVT64:WWE66 JH64:JS66 TD64:TO66 ACZ64:ADK66 AMV64:ANG66 L56:V56 L40:V40 L64:V64 L27:W27 ACZ26:ADK27 TD26:TO27 JH26:JS27 WVT26:WWE27 WLX26:WMI27 WCB26:WCM27 VSF26:VSQ27 VIJ26:VIU27 UYN26:UYY27 UOR26:UPC27 UEV26:UFG27 TUZ26:TVK27 TLD26:TLO27 TBH26:TBS27 SRL26:SRW27 SHP26:SIA27 RXT26:RYE27 RNX26:ROI27 REB26:REM27 QUF26:QUQ27 QKJ26:QKU27 QAN26:QAY27 PQR26:PRC27 PGV26:PHG27 OWZ26:OXK27 OND26:ONO27 ODH26:ODS27 NTL26:NTW27 NJP26:NKA27 MZT26:NAE27 MPX26:MQI27 MGB26:MGM27 LWF26:LWQ27 LMJ26:LMU27 LCN26:LCY27 KSR26:KTC27 KIV26:KJG27 JYZ26:JZK27 JPD26:JPO27 JFH26:JFS27 IVL26:IVW27 ILP26:IMA27 IBT26:ICE27 HRX26:HSI27 HIB26:HIM27 GYF26:GYQ27 GOJ26:GOU27 GEN26:GEY27 FUR26:FVC27 FKV26:FLG27 FAZ26:FBK27 ERD26:ERO27 EHH26:EHS27 DXL26:DXW27 DNP26:DOA27 DDT26:DEE27 CTX26:CUI27 CKB26:CKM27 CAF26:CAQ27 BQJ26:BQU27 BGN26:BGY27 AWR26:AXC27 AMV26:ANG27 L32:V32 AMV32:ANG32 ACZ32:ADK32 TD32:TO32 JH32:JS32 WVT32:WWE32 WLX32:WMI32 WCB32:WCM32 VSF32:VSQ32 VIJ32:VIU32 UYN32:UYY32 UOR32:UPC32 UEV32:UFG32 TUZ32:TVK32 TLD32:TLO32 TBH32:TBS32 SRL32:SRW32 SHP32:SIA32 RXT32:RYE32 RNX32:ROI32 REB32:REM32 QUF32:QUQ32 QKJ32:QKU32 QAN32:QAY32 PQR32:PRC32 PGV32:PHG32 OWZ32:OXK32 OND32:ONO32 ODH32:ODS32 NTL32:NTW32 NJP32:NKA32 MZT32:NAE32 MPX32:MQI32 MGB32:MGM32 LWF32:LWQ32 LMJ32:LMU32 LCN32:LCY32 KSR32:KTC32 KIV32:KJG32 JYZ32:JZK32 JPD32:JPO32 JFH32:JFS32 IVL32:IVW32 ILP32:IMA32 IBT32:ICE32 HRX32:HSI32 HIB32:HIM32 GYF32:GYQ32 GOJ32:GOU32 GEN32:GEY32 FUR32:FVC32 FKV32:FLG32 FAZ32:FBK32 ERD32:ERO32 EHH32:EHS32 DXL32:DXW32 DNP32:DOA32 DDT32:DEE32 CTX32:CUI32 CKB32:CKM32 CAF32:CAQ32 BQJ32:BQU32 BGN32:BGY32 AWR32:AXC32 L36:V36 AWR36:AXC36 AMV36:ANG36 ACZ36:ADK36 TD36:TO36 JH36:JS36 WVT36:WWE36 WLX36:WMI36 WCB36:WCM36 VSF36:VSQ36 VIJ36:VIU36 UYN36:UYY36 UOR36:UPC36 UEV36:UFG36 TUZ36:TVK36 TLD36:TLO36 TBH36:TBS36 SRL36:SRW36 SHP36:SIA36 RXT36:RYE36 RNX36:ROI36 REB36:REM36 QUF36:QUQ36 QKJ36:QKU36 QAN36:QAY36 PQR36:PRC36 PGV36:PHG36 OWZ36:OXK36 OND36:ONO36 ODH36:ODS36 NTL36:NTW36 NJP36:NKA36 MZT36:NAE36 MPX36:MQI36 MGB36:MGM36 LWF36:LWQ36 LMJ36:LMU36 LCN36:LCY36 KSR36:KTC36 KIV36:KJG36 JYZ36:JZK36 JPD36:JPO36 JFH36:JFS36 IVL36:IVW36 ILP36:IMA36 IBT36:ICE36 HRX36:HSI36 HIB36:HIM36 GYF36:GYQ36 GOJ36:GOU36 GEN36:GEY36 FUR36:FVC36 FKV36:FLG36 FAZ36:FBK36 ERD36:ERO36 EHH36:EHS36 DXL36:DXW36 DNP36:DOA36 DDT36:DEE36 CTX36:CUI36 CKB36:CKM36 CAF36:CAQ36 BQJ36:BQU36 BGN36:BGY36 BGN40:BGY42 ACZ50:ADK51 TD50:TO51 JH50:JS51 WVT50:WWE51 WLX50:WMI51 WCB50:WCM51 VSF50:VSQ51 VIJ50:VIU51 UYN50:UYY51 UOR50:UPC51 UEV50:UFG51 TUZ50:TVK51 TLD50:TLO51 TBH50:TBS51 SRL50:SRW51 SHP50:SIA51 RXT50:RYE51 RNX50:ROI51 REB50:REM51 QUF50:QUQ51 QKJ50:QKU51 QAN50:QAY51 PQR50:PRC51 PGV50:PHG51 OWZ50:OXK51 OND50:ONO51 ODH50:ODS51 NTL50:NTW51 NJP50:NKA51 MZT50:NAE51 MPX50:MQI51 MGB50:MGM51 LWF50:LWQ51 LMJ50:LMU51 LCN50:LCY51 KSR50:KTC51 KIV50:KJG51 JYZ50:JZK51 JPD50:JPO51 JFH50:JFS51 IVL50:IVW51 ILP50:IMA51 IBT50:ICE51 HRX50:HSI51 HIB50:HIM51 GYF50:GYQ51 GOJ50:GOU51 GEN50:GEY51 FUR50:FVC51 FKV50:FLG51 FAZ50:FBK51 ERD50:ERO51 EHH50:EHS51 DXL50:DXW51 DNP50:DOA51 DDT50:DEE51 CTX50:CUI51 CKB50:CKM51 CAF50:CAQ51 BQJ50:BQU51 BGN50:BGY51 AWR50:AXC51 AMV50:ANG51 L51:W51 L65:W66 ACZ56:ADK56 TD56:TO56 JH56:JS56 WVT56:WWE56 WLX56:WMI56 WCB56:WCM56 VSF56:VSQ56 VIJ56:VIU56 UYN56:UYY56 UOR56:UPC56 UEV56:UFG56 TUZ56:TVK56 TLD56:TLO56 TBH56:TBS56 SRL56:SRW56 SHP56:SIA56 RXT56:RYE56 RNX56:ROI56 REB56:REM56 QUF56:QUQ56 QKJ56:QKU56 QAN56:QAY56 PQR56:PRC56 PGV56:PHG56 OWZ56:OXK56 OND56:ONO56 ODH56:ODS56 NTL56:NTW56 NJP56:NKA56 MZT56:NAE56 MPX56:MQI56 MGB56:MGM56 LWF56:LWQ56 LMJ56:LMU56 LCN56:LCY56 KSR56:KTC56 KIV56:KJG56 JYZ56:JZK56 JPD56:JPO56 JFH56:JFS56 IVL56:IVW56 ILP56:IMA56 IBT56:ICE56 HRX56:HSI56 HIB56:HIM56 GYF56:GYQ56 GOJ56:GOU56 GEN56:GEY56 FUR56:FVC56 FKV56:FLG56 FAZ56:FBK56 ERD56:ERO56 EHH56:EHS56 DXL56:DXW56 DNP56:DOA56 DDT56:DEE56 CTX56:CUI56 CKB56:CKM56 CAF56:CAQ56 BQJ56:BQU56 BGN56:BGY56 AWR56:AXC56 AMV56:ANG56 L60:V60 AMV60:ANG60 ACZ60:ADK60 TD60:TO60 JH60:JS60 WVT60:WWE60 WLX60:WMI60 WCB60:WCM60 VSF60:VSQ60 VIJ60:VIU60 UYN60:UYY60 UOR60:UPC60 UEV60:UFG60 TUZ60:TVK60 TLD60:TLO60 TBH60:TBS60 SRL60:SRW60 SHP60:SIA60 RXT60:RYE60 RNX60:ROI60 REB60:REM60 QUF60:QUQ60 QKJ60:QKU60 QAN60:QAY60 PQR60:PRC60 PGV60:PHG60 OWZ60:OXK60 OND60:ONO60 ODH60:ODS60 NTL60:NTW60 NJP60:NKA60 MZT60:NAE60 MPX60:MQI60 MGB60:MGM60 LWF60:LWQ60 LMJ60:LMU60 LCN60:LCY60 KSR60:KTC60 KIV60:KJG60 JYZ60:JZK60 JPD60:JPO60 JFH60:JFS60 IVL60:IVW60 ILP60:IMA60 IBT60:ICE60 HRX60:HSI60 HIB60:HIM60 GYF60:GYQ60 GOJ60:GOU60 GEN60:GEY60 FUR60:FVC60 FKV60:FLG60 FAZ60:FBK60 ERD60:ERO60 EHH60:EHS60 DXL60:DXW60 DNP60:DOA60 DDT60:DEE60 CTX60:CUI60 CKB60:CKM60 CAF60:CAQ60 BQJ60:BQU60 BGN60:BGY60 AWR60:AXC60 AWR64:AXC66 ACZ74:ADK75 L75:W75 AMV74:ANG75 AWR74:AXC75 BGN74:BGY75 BQJ74:BQU75 CAF74:CAQ75 CKB74:CKM75 CTX74:CUI75 DDT74:DEE75 DNP74:DOA75 DXL74:DXW75 EHH74:EHS75 ERD74:ERO75 FAZ74:FBK75 FKV74:FLG75 FUR74:FVC75 GEN74:GEY75 GOJ74:GOU75 GYF74:GYQ75 HIB74:HIM75 HRX74:HSI75 IBT74:ICE75 ILP74:IMA75 IVL74:IVW75 JFH74:JFS75 JPD74:JPO75 JYZ74:JZK75 KIV74:KJG75 KSR74:KTC75 LCN74:LCY75 LMJ74:LMU75 LWF74:LWQ75 MGB74:MGM75 MPX74:MQI75 MZT74:NAE75 NJP74:NKA75 NTL74:NTW75 ODH74:ODS75 OND74:ONO75 OWZ74:OXK75 PGV74:PHG75 PQR74:PRC75 QAN74:QAY75 QKJ74:QKU75 QUF74:QUQ75 REB74:REM75 RNX74:ROI75 RXT74:RYE75 SHP74:SIA75 SRL74:SRW75 TBH74:TBS75 TLD74:TLO75 TUZ74:TVK75 UEV74:UFG75 UOR74:UPC75 UYN74:UYY75 VIJ74:VIU75 VSF74:VSQ75 WCB74:WCM75 WLX74:WMI75 WVT74:WWE75 JH74:JS75 TD74:TO75 L80:V80 TD80:TO80 ACZ80:ADK80 AMV80:ANG80 AWR80:AXC80 BGN80:BGY80 BQJ80:BQU80 CAF80:CAQ80 CKB80:CKM80 CTX80:CUI80 DDT80:DEE80 DNP80:DOA80 DXL80:DXW80 EHH80:EHS80 ERD80:ERO80 FAZ80:FBK80 FKV80:FLG80 FUR80:FVC80 GEN80:GEY80 GOJ80:GOU80 GYF80:GYQ80 HIB80:HIM80 HRX80:HSI80 IBT80:ICE80 ILP80:IMA80 IVL80:IVW80 JFH80:JFS80 JPD80:JPO80 JYZ80:JZK80 KIV80:KJG80 KSR80:KTC80 LCN80:LCY80 LMJ80:LMU80 LWF80:LWQ80 MGB80:MGM80 MPX80:MQI80 MZT80:NAE80 NJP80:NKA80 NTL80:NTW80 ODH80:ODS80 OND80:ONO80 OWZ80:OXK80 PGV80:PHG80 PQR80:PRC80 QAN80:QAY80 QKJ80:QKU80 QUF80:QUQ80 REB80:REM80 RNX80:ROI80 RXT80:RYE80 SHP80:SIA80 SRL80:SRW80 TBH80:TBS80 TLD80:TLO80 TUZ80:TVK80 UEV80:UFG80 UOR80:UPC80 UYN80:UYY80 VIJ80:VIU80 VSF80:VSQ80 WCB80:WCM80 WLX80:WMI80 WVT80:WWE80 JH80:JS80 L84:V84 JH84:JS84 TD84:TO84 ACZ84:ADK84 AMV84:ANG84 AWR84:AXC84 BGN84:BGY84 BQJ84:BQU84 CAF84:CAQ84 CKB84:CKM84 CTX84:CUI84 DDT84:DEE84 DNP84:DOA84 DXL84:DXW84 EHH84:EHS84 ERD84:ERO84 FAZ84:FBK84 FKV84:FLG84 FUR84:FVC84 GEN84:GEY84 GOJ84:GOU84 GYF84:GYQ84 HIB84:HIM84 HRX84:HSI84 IBT84:ICE84 ILP84:IMA84 IVL84:IVW84 JFH84:JFS84 JPD84:JPO84 JYZ84:JZK84 KIV84:KJG84 KSR84:KTC84 LCN84:LCY84 LMJ84:LMU84 LWF84:LWQ84 MGB84:MGM84 MPX84:MQI84 MZT84:NAE84 NJP84:NKA84 NTL84:NTW84 ODH84:ODS84 OND84:ONO84 OWZ84:OXK84 PGV84:PHG84 PQR84:PRC84 QAN84:QAY84 QKJ84:QKU84 QUF84:QUQ84 REB84:REM84 RNX84:ROI84 RXT84:RYE84 SHP84:SIA84 SRL84:SRW84 TBH84:TBS84 TLD84:TLO84 TUZ84:TVK84 UEV84:UFG84 UOR84:UPC84 UYN84:UYY84 VIJ84:VIU84 VSF84:VSQ84 WCB84:WCM84 WLX84:WMI84 WVT84:WWE84 L88:V88 WVT88:WWE89 JH88:JS89 L89:W89 TD88:TO89 ACZ88:ADK89 AMV88:ANG89 AWR88:AXC89 BGN88:BGY89 BQJ88:BQU89 CAF88:CAQ89 CKB88:CKM89 CTX88:CUI89 DDT88:DEE89 DNP88:DOA89 DXL88:DXW89 EHH88:EHS89 ERD88:ERO89 FAZ88:FBK89 FKV88:FLG89 FUR88:FVC89 GEN88:GEY89 GOJ88:GOU89 GYF88:GYQ89 HIB88:HIM89 HRX88:HSI89 IBT88:ICE89 ILP88:IMA89 IVL88:IVW89 JFH88:JFS89 JPD88:JPO89 JYZ88:JZK89 KIV88:KJG89 KSR88:KTC89 LCN88:LCY89 LMJ88:LMU89 LWF88:LWQ89 MGB88:MGM89 MPX88:MQI89 MZT88:NAE89 NJP88:NKA89 NTL88:NTW89 ODH88:ODS89 OND88:ONO89 OWZ88:OXK89 PGV88:PHG89 PQR88:PRC89 QAN88:QAY89 QKJ88:QKU89 QUF88:QUQ89 REB88:REM89 RNX88:ROI89 RXT88:RYE89 SHP88:SIA89 SRL88:SRW89 TBH88:TBS89 TLD88:TLO89 TUZ88:TVK89 UEV88:UFG89 UOR88:UPC89 UYN88:UYY89 VIJ88:VIU89 VSF88:VSQ89 WCB88:WCM89 WLX88:WMI89 WLX94:WMI96 L94:V94"/>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625 JM65625 TI65625 ADE65625 ANA65625 AWW65625 BGS65625 BQO65625 CAK65625 CKG65625 CUC65625 DDY65625 DNU65625 DXQ65625 EHM65625 ERI65625 FBE65625 FLA65625 FUW65625 GES65625 GOO65625 GYK65625 HIG65625 HSC65625 IBY65625 ILU65625 IVQ65625 JFM65625 JPI65625 JZE65625 KJA65625 KSW65625 LCS65625 LMO65625 LWK65625 MGG65625 MQC65625 MZY65625 NJU65625 NTQ65625 ODM65625 ONI65625 OXE65625 PHA65625 PQW65625 QAS65625 QKO65625 QUK65625 REG65625 ROC65625 RXY65625 SHU65625 SRQ65625 TBM65625 TLI65625 TVE65625 UFA65625 UOW65625 UYS65625 VIO65625 VSK65625 WCG65625 WMC65625 WVY65625 Q131161 JM131161 TI131161 ADE131161 ANA131161 AWW131161 BGS131161 BQO131161 CAK131161 CKG131161 CUC131161 DDY131161 DNU131161 DXQ131161 EHM131161 ERI131161 FBE131161 FLA131161 FUW131161 GES131161 GOO131161 GYK131161 HIG131161 HSC131161 IBY131161 ILU131161 IVQ131161 JFM131161 JPI131161 JZE131161 KJA131161 KSW131161 LCS131161 LMO131161 LWK131161 MGG131161 MQC131161 MZY131161 NJU131161 NTQ131161 ODM131161 ONI131161 OXE131161 PHA131161 PQW131161 QAS131161 QKO131161 QUK131161 REG131161 ROC131161 RXY131161 SHU131161 SRQ131161 TBM131161 TLI131161 TVE131161 UFA131161 UOW131161 UYS131161 VIO131161 VSK131161 WCG131161 WMC131161 WVY131161 Q196697 JM196697 TI196697 ADE196697 ANA196697 AWW196697 BGS196697 BQO196697 CAK196697 CKG196697 CUC196697 DDY196697 DNU196697 DXQ196697 EHM196697 ERI196697 FBE196697 FLA196697 FUW196697 GES196697 GOO196697 GYK196697 HIG196697 HSC196697 IBY196697 ILU196697 IVQ196697 JFM196697 JPI196697 JZE196697 KJA196697 KSW196697 LCS196697 LMO196697 LWK196697 MGG196697 MQC196697 MZY196697 NJU196697 NTQ196697 ODM196697 ONI196697 OXE196697 PHA196697 PQW196697 QAS196697 QKO196697 QUK196697 REG196697 ROC196697 RXY196697 SHU196697 SRQ196697 TBM196697 TLI196697 TVE196697 UFA196697 UOW196697 UYS196697 VIO196697 VSK196697 WCG196697 WMC196697 WVY196697 Q262233 JM262233 TI262233 ADE262233 ANA262233 AWW262233 BGS262233 BQO262233 CAK262233 CKG262233 CUC262233 DDY262233 DNU262233 DXQ262233 EHM262233 ERI262233 FBE262233 FLA262233 FUW262233 GES262233 GOO262233 GYK262233 HIG262233 HSC262233 IBY262233 ILU262233 IVQ262233 JFM262233 JPI262233 JZE262233 KJA262233 KSW262233 LCS262233 LMO262233 LWK262233 MGG262233 MQC262233 MZY262233 NJU262233 NTQ262233 ODM262233 ONI262233 OXE262233 PHA262233 PQW262233 QAS262233 QKO262233 QUK262233 REG262233 ROC262233 RXY262233 SHU262233 SRQ262233 TBM262233 TLI262233 TVE262233 UFA262233 UOW262233 UYS262233 VIO262233 VSK262233 WCG262233 WMC262233 WVY262233 Q327769 JM327769 TI327769 ADE327769 ANA327769 AWW327769 BGS327769 BQO327769 CAK327769 CKG327769 CUC327769 DDY327769 DNU327769 DXQ327769 EHM327769 ERI327769 FBE327769 FLA327769 FUW327769 GES327769 GOO327769 GYK327769 HIG327769 HSC327769 IBY327769 ILU327769 IVQ327769 JFM327769 JPI327769 JZE327769 KJA327769 KSW327769 LCS327769 LMO327769 LWK327769 MGG327769 MQC327769 MZY327769 NJU327769 NTQ327769 ODM327769 ONI327769 OXE327769 PHA327769 PQW327769 QAS327769 QKO327769 QUK327769 REG327769 ROC327769 RXY327769 SHU327769 SRQ327769 TBM327769 TLI327769 TVE327769 UFA327769 UOW327769 UYS327769 VIO327769 VSK327769 WCG327769 WMC327769 WVY327769 Q393305 JM393305 TI393305 ADE393305 ANA393305 AWW393305 BGS393305 BQO393305 CAK393305 CKG393305 CUC393305 DDY393305 DNU393305 DXQ393305 EHM393305 ERI393305 FBE393305 FLA393305 FUW393305 GES393305 GOO393305 GYK393305 HIG393305 HSC393305 IBY393305 ILU393305 IVQ393305 JFM393305 JPI393305 JZE393305 KJA393305 KSW393305 LCS393305 LMO393305 LWK393305 MGG393305 MQC393305 MZY393305 NJU393305 NTQ393305 ODM393305 ONI393305 OXE393305 PHA393305 PQW393305 QAS393305 QKO393305 QUK393305 REG393305 ROC393305 RXY393305 SHU393305 SRQ393305 TBM393305 TLI393305 TVE393305 UFA393305 UOW393305 UYS393305 VIO393305 VSK393305 WCG393305 WMC393305 WVY393305 Q458841 JM458841 TI458841 ADE458841 ANA458841 AWW458841 BGS458841 BQO458841 CAK458841 CKG458841 CUC458841 DDY458841 DNU458841 DXQ458841 EHM458841 ERI458841 FBE458841 FLA458841 FUW458841 GES458841 GOO458841 GYK458841 HIG458841 HSC458841 IBY458841 ILU458841 IVQ458841 JFM458841 JPI458841 JZE458841 KJA458841 KSW458841 LCS458841 LMO458841 LWK458841 MGG458841 MQC458841 MZY458841 NJU458841 NTQ458841 ODM458841 ONI458841 OXE458841 PHA458841 PQW458841 QAS458841 QKO458841 QUK458841 REG458841 ROC458841 RXY458841 SHU458841 SRQ458841 TBM458841 TLI458841 TVE458841 UFA458841 UOW458841 UYS458841 VIO458841 VSK458841 WCG458841 WMC458841 WVY458841 Q524377 JM524377 TI524377 ADE524377 ANA524377 AWW524377 BGS524377 BQO524377 CAK524377 CKG524377 CUC524377 DDY524377 DNU524377 DXQ524377 EHM524377 ERI524377 FBE524377 FLA524377 FUW524377 GES524377 GOO524377 GYK524377 HIG524377 HSC524377 IBY524377 ILU524377 IVQ524377 JFM524377 JPI524377 JZE524377 KJA524377 KSW524377 LCS524377 LMO524377 LWK524377 MGG524377 MQC524377 MZY524377 NJU524377 NTQ524377 ODM524377 ONI524377 OXE524377 PHA524377 PQW524377 QAS524377 QKO524377 QUK524377 REG524377 ROC524377 RXY524377 SHU524377 SRQ524377 TBM524377 TLI524377 TVE524377 UFA524377 UOW524377 UYS524377 VIO524377 VSK524377 WCG524377 WMC524377 WVY524377 Q589913 JM589913 TI589913 ADE589913 ANA589913 AWW589913 BGS589913 BQO589913 CAK589913 CKG589913 CUC589913 DDY589913 DNU589913 DXQ589913 EHM589913 ERI589913 FBE589913 FLA589913 FUW589913 GES589913 GOO589913 GYK589913 HIG589913 HSC589913 IBY589913 ILU589913 IVQ589913 JFM589913 JPI589913 JZE589913 KJA589913 KSW589913 LCS589913 LMO589913 LWK589913 MGG589913 MQC589913 MZY589913 NJU589913 NTQ589913 ODM589913 ONI589913 OXE589913 PHA589913 PQW589913 QAS589913 QKO589913 QUK589913 REG589913 ROC589913 RXY589913 SHU589913 SRQ589913 TBM589913 TLI589913 TVE589913 UFA589913 UOW589913 UYS589913 VIO589913 VSK589913 WCG589913 WMC589913 WVY589913 Q655449 JM655449 TI655449 ADE655449 ANA655449 AWW655449 BGS655449 BQO655449 CAK655449 CKG655449 CUC655449 DDY655449 DNU655449 DXQ655449 EHM655449 ERI655449 FBE655449 FLA655449 FUW655449 GES655449 GOO655449 GYK655449 HIG655449 HSC655449 IBY655449 ILU655449 IVQ655449 JFM655449 JPI655449 JZE655449 KJA655449 KSW655449 LCS655449 LMO655449 LWK655449 MGG655449 MQC655449 MZY655449 NJU655449 NTQ655449 ODM655449 ONI655449 OXE655449 PHA655449 PQW655449 QAS655449 QKO655449 QUK655449 REG655449 ROC655449 RXY655449 SHU655449 SRQ655449 TBM655449 TLI655449 TVE655449 UFA655449 UOW655449 UYS655449 VIO655449 VSK655449 WCG655449 WMC655449 WVY655449 Q720985 JM720985 TI720985 ADE720985 ANA720985 AWW720985 BGS720985 BQO720985 CAK720985 CKG720985 CUC720985 DDY720985 DNU720985 DXQ720985 EHM720985 ERI720985 FBE720985 FLA720985 FUW720985 GES720985 GOO720985 GYK720985 HIG720985 HSC720985 IBY720985 ILU720985 IVQ720985 JFM720985 JPI720985 JZE720985 KJA720985 KSW720985 LCS720985 LMO720985 LWK720985 MGG720985 MQC720985 MZY720985 NJU720985 NTQ720985 ODM720985 ONI720985 OXE720985 PHA720985 PQW720985 QAS720985 QKO720985 QUK720985 REG720985 ROC720985 RXY720985 SHU720985 SRQ720985 TBM720985 TLI720985 TVE720985 UFA720985 UOW720985 UYS720985 VIO720985 VSK720985 WCG720985 WMC720985 WVY720985 Q786521 JM786521 TI786521 ADE786521 ANA786521 AWW786521 BGS786521 BQO786521 CAK786521 CKG786521 CUC786521 DDY786521 DNU786521 DXQ786521 EHM786521 ERI786521 FBE786521 FLA786521 FUW786521 GES786521 GOO786521 GYK786521 HIG786521 HSC786521 IBY786521 ILU786521 IVQ786521 JFM786521 JPI786521 JZE786521 KJA786521 KSW786521 LCS786521 LMO786521 LWK786521 MGG786521 MQC786521 MZY786521 NJU786521 NTQ786521 ODM786521 ONI786521 OXE786521 PHA786521 PQW786521 QAS786521 QKO786521 QUK786521 REG786521 ROC786521 RXY786521 SHU786521 SRQ786521 TBM786521 TLI786521 TVE786521 UFA786521 UOW786521 UYS786521 VIO786521 VSK786521 WCG786521 WMC786521 WVY786521 Q852057 JM852057 TI852057 ADE852057 ANA852057 AWW852057 BGS852057 BQO852057 CAK852057 CKG852057 CUC852057 DDY852057 DNU852057 DXQ852057 EHM852057 ERI852057 FBE852057 FLA852057 FUW852057 GES852057 GOO852057 GYK852057 HIG852057 HSC852057 IBY852057 ILU852057 IVQ852057 JFM852057 JPI852057 JZE852057 KJA852057 KSW852057 LCS852057 LMO852057 LWK852057 MGG852057 MQC852057 MZY852057 NJU852057 NTQ852057 ODM852057 ONI852057 OXE852057 PHA852057 PQW852057 QAS852057 QKO852057 QUK852057 REG852057 ROC852057 RXY852057 SHU852057 SRQ852057 TBM852057 TLI852057 TVE852057 UFA852057 UOW852057 UYS852057 VIO852057 VSK852057 WCG852057 WMC852057 WVY852057 Q917593 JM917593 TI917593 ADE917593 ANA917593 AWW917593 BGS917593 BQO917593 CAK917593 CKG917593 CUC917593 DDY917593 DNU917593 DXQ917593 EHM917593 ERI917593 FBE917593 FLA917593 FUW917593 GES917593 GOO917593 GYK917593 HIG917593 HSC917593 IBY917593 ILU917593 IVQ917593 JFM917593 JPI917593 JZE917593 KJA917593 KSW917593 LCS917593 LMO917593 LWK917593 MGG917593 MQC917593 MZY917593 NJU917593 NTQ917593 ODM917593 ONI917593 OXE917593 PHA917593 PQW917593 QAS917593 QKO917593 QUK917593 REG917593 ROC917593 RXY917593 SHU917593 SRQ917593 TBM917593 TLI917593 TVE917593 UFA917593 UOW917593 UYS917593 VIO917593 VSK917593 WCG917593 WMC917593 WVY917593 Q983129 JM983129 TI983129 ADE983129 ANA983129 AWW983129 BGS983129 BQO983129 CAK983129 CKG983129 CUC983129 DDY983129 DNU983129 DXQ983129 EHM983129 ERI983129 FBE983129 FLA983129 FUW983129 GES983129 GOO983129 GYK983129 HIG983129 HSC983129 IBY983129 ILU983129 IVQ983129 JFM983129 JPI983129 JZE983129 KJA983129 KSW983129 LCS983129 LMO983129 LWK983129 MGG983129 MQC983129 MZY983129 NJU983129 NTQ983129 ODM983129 ONI983129 OXE983129 PHA983129 PQW983129 QAS983129 QKO983129 QUK983129 REG983129 ROC983129 RXY983129 SHU983129 SRQ983129 TBM983129 TLI983129 TVE983129 UFA983129 UOW983129 UYS983129 VIO983129 VSK983129 WCG983129 WMC983129 WVY983129 Q49 JM49 TI49 ADE49 ANA49 AWW49 BGS49 BQO49 CAK49 CKG49 CUC49 DDY49 DNU49 DXQ49 EHM49 ERI49 FBE49 FLA49 FUW49 GES49 GOO49 GYK49 HIG49 HSC49 IBY49 ILU49 IVQ49 JFM49 JPI49 JZE49 KJA49 KSW49 LCS49 LMO49 LWK49 MGG49 MQC49 MZY49 NJU49 NTQ49 ODM49 ONI49 OXE49 PHA49 PQW49 QAS49 QKO49 QUK49 REG49 ROC49 RXY49 SHU49 SRQ49 TBM49 TLI49 TVE49 UFA49 UOW49 UYS49 VIO49 VSK49 WCG49 WMC49 WVY49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31 JM31 TI31 ADE31 ANA31 AWW31 BGS31 BQO31 CAK31 CKG31 CUC31 DDY31 DNU31 DXQ31 EHM31 ERI31 FBE31 FLA31 FUW31 GES31 GOO31 GYK31 HIG31 HSC31 IBY31 ILU31 IVQ31 JFM31 JPI31 JZE31 KJA31 KSW31 LCS31 LMO31 LWK31 MGG31 MQC31 MZY31 NJU31 NTQ31 ODM31 ONI31 OXE31 PHA31 PQW31 QAS31 QKO31 QUK31 REG31 ROC31 RXY31 SHU31 SRQ31 TBM31 TLI31 TVE31 UFA31 UOW31 UYS31 VIO31 VSK31 WCG31 WMC31 WVY31 Q35 JM35 TI35 ADE35 ANA35 AWW35 BGS35 BQO35 CAK35 CKG35 CUC35 DDY35 DNU35 DXQ35 EHM35 ERI35 FBE35 FLA35 FUW35 GES35 GOO35 GYK35 HIG35 HSC35 IBY35 ILU35 IVQ35 JFM35 JPI35 JZE35 KJA35 KSW35 LCS35 LMO35 LWK35 MGG35 MQC35 MZY35 NJU35 NTQ35 ODM35 ONI35 OXE35 PHA35 PQW35 QAS35 QKO35 QUK35 REG35 ROC35 RXY35 SHU35 SRQ35 TBM35 TLI35 TVE35 UFA35 UOW35 UYS35 VIO35 VSK35 WCG35 WMC35 WVY35 Q39 JM39 TI39 ADE39 ANA39 AWW39 BGS39 BQO39 CAK39 CKG39 CUC39 DDY39 DNU39 DXQ39 EHM39 ERI39 FBE39 FLA39 FUW39 GES39 GOO39 GYK39 HIG39 HSC39 IBY39 ILU39 IVQ39 JFM39 JPI39 JZE39 KJA39 KSW39 LCS39 LMO39 LWK39 MGG39 MQC39 MZY39 NJU39 NTQ39 ODM39 ONI39 OXE39 PHA39 PQW39 QAS39 QKO39 QUK39 REG39 ROC39 RXY39 SHU39 SRQ39 TBM39 TLI39 TVE39 UFA39 UOW39 UYS39 VIO39 VSK39 WCG39 WMC39 WVY39 Q55 JM55 TI55 ADE55 ANA55 AWW55 BGS55 BQO55 CAK55 CKG55 CUC55 DDY55 DNU55 DXQ55 EHM55 ERI55 FBE55 FLA55 FUW55 GES55 GOO55 GYK55 HIG55 HSC55 IBY55 ILU55 IVQ55 JFM55 JPI55 JZE55 KJA55 KSW55 LCS55 LMO55 LWK55 MGG55 MQC55 MZY55 NJU55 NTQ55 ODM55 ONI55 OXE55 PHA55 PQW55 QAS55 QKO55 QUK55 REG55 ROC55 RXY55 SHU55 SRQ55 TBM55 TLI55 TVE55 UFA55 UOW55 UYS55 VIO55 VSK55 WCG55 WMC55 WVY55 Q59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63 JM63 TI63 ADE63 ANA63 AWW63 BGS63 BQO63 CAK63 CKG63 CUC63 DDY63 DNU63 DXQ63 EHM63 ERI63 FBE63 FLA63 FUW63 GES63 GOO63 GYK63 HIG63 HSC63 IBY63 ILU63 IVQ63 JFM63 JPI63 JZE63 KJA63 KSW63 LCS63 LMO63 LWK63 MGG63 MQC63 MZY63 NJU63 NTQ63 ODM63 ONI63 OXE63 PHA63 PQW63 QAS63 QKO63 QUK63 REG63 ROC63 RXY63 SHU63 SRQ63 TBM63 TLI63 TVE63 UFA63 UOW63 UYS63 VIO63 VSK63 WCG63 WMC63 WVY63 Q79 JM79 TI79 ADE79 ANA79 AWW79 BGS79 BQO79 CAK79 CKG79 CUC79 DDY79 DNU79 DXQ79 EHM79 ERI79 FBE79 FLA79 FUW79 GES79 GOO79 GYK79 HIG79 HSC79 IBY79 ILU79 IVQ79 JFM79 JPI79 JZE79 KJA79 KSW79 LCS79 LMO79 LWK79 MGG79 MQC79 MZY79 NJU79 NTQ79 ODM79 ONI79 OXE79 PHA79 PQW79 QAS79 QKO79 QUK79 REG79 ROC79 RXY79 SHU79 SRQ79 TBM79 TLI79 TVE79 UFA79 UOW79 UYS79 VIO79 VSK79 WCG79 WMC79 WVY79 Q83 JM83 TI83 ADE83 ANA83 AWW83 BGS83 BQO83 CAK83 CKG83 CUC83 DDY83 DNU83 DXQ83 EHM83 ERI83 FBE83 FLA83 FUW83 GES83 GOO83 GYK83 HIG83 HSC83 IBY83 ILU83 IVQ83 JFM83 JPI83 JZE83 KJA83 KSW83 LCS83 LMO83 LWK83 MGG83 MQC83 MZY83 NJU83 NTQ83 ODM83 ONI83 OXE83 PHA83 PQW83 QAS83 QKO83 QUK83 REG83 ROC83 RXY83 SHU83 SRQ83 TBM83 TLI83 TVE83 UFA83 UOW83 UYS83 VIO83 VSK83 WCG83 WMC83 WVY83 Q87 JM87 TI87 ADE87 ANA87 AWW87 BGS87 BQO87 CAK87 CKG87 CUC87 DDY87 DNU87 DXQ87 EHM87 ERI87 FBE87 FLA87 FUW87 GES87 GOO87 GYK87 HIG87 HSC87 IBY87 ILU87 IVQ87 JFM87 JPI87 JZE87 KJA87 KSW87 LCS87 LMO87 LWK87 MGG87 MQC87 MZY87 NJU87 NTQ87 ODM87 ONI87 OXE87 PHA87 PQW87 QAS87 QKO87 QUK87 REG87 ROC87 RXY87 SHU87 SRQ87 TBM87 TLI87 TVE87 UFA87 UOW87 UYS87 VIO87 VSK87 WCG87 WMC87 WVY87 Q93 JM93 TI93 ADE93 ANA93 AWW93 BGS93 BQO93 CAK93 CKG93 CUC93 DDY93 DNU93 DXQ93 EHM93 ERI93 FBE93 FLA93 FUW93 GES93 GOO93 GYK93 HIG93 HSC93 IBY93 ILU93 IVQ93 JFM93 JPI93 JZE93 KJA93 KSW93 LCS93 LMO93 LWK93 MGG93 MQC93 MZY93 NJU93 NTQ93 ODM93 ONI93 OXE93 PHA93 PQW93 QAS93 QKO93 QUK93 REG93 ROC93 RXY93 SHU93 SRQ93 TBM93 TLI93 TVE93 UFA93 UOW93 UYS93 VIO93 VSK93 WCG93 WMC93 WVY93"/>
    <dataValidation allowBlank="1" showInputMessage="1" showErrorMessage="1" prompt="Для выбора выполните двойной щелчок левой клавиши мыши по соответствующей ячейке." sqref="S65624 JO65624 TK65624 ADG65624 ANC65624 AWY65624 BGU65624 BQQ65624 CAM65624 CKI65624 CUE65624 DEA65624 DNW65624 DXS65624 EHO65624 ERK65624 FBG65624 FLC65624 FUY65624 GEU65624 GOQ65624 GYM65624 HII65624 HSE65624 ICA65624 ILW65624 IVS65624 JFO65624 JPK65624 JZG65624 KJC65624 KSY65624 LCU65624 LMQ65624 LWM65624 MGI65624 MQE65624 NAA65624 NJW65624 NTS65624 ODO65624 ONK65624 OXG65624 PHC65624 PQY65624 QAU65624 QKQ65624 QUM65624 REI65624 ROE65624 RYA65624 SHW65624 SRS65624 TBO65624 TLK65624 TVG65624 UFC65624 UOY65624 UYU65624 VIQ65624 VSM65624 WCI65624 WME65624 WWA65624 S131160 JO131160 TK131160 ADG131160 ANC131160 AWY131160 BGU131160 BQQ131160 CAM131160 CKI131160 CUE131160 DEA131160 DNW131160 DXS131160 EHO131160 ERK131160 FBG131160 FLC131160 FUY131160 GEU131160 GOQ131160 GYM131160 HII131160 HSE131160 ICA131160 ILW131160 IVS131160 JFO131160 JPK131160 JZG131160 KJC131160 KSY131160 LCU131160 LMQ131160 LWM131160 MGI131160 MQE131160 NAA131160 NJW131160 NTS131160 ODO131160 ONK131160 OXG131160 PHC131160 PQY131160 QAU131160 QKQ131160 QUM131160 REI131160 ROE131160 RYA131160 SHW131160 SRS131160 TBO131160 TLK131160 TVG131160 UFC131160 UOY131160 UYU131160 VIQ131160 VSM131160 WCI131160 WME131160 WWA131160 S196696 JO196696 TK196696 ADG196696 ANC196696 AWY196696 BGU196696 BQQ196696 CAM196696 CKI196696 CUE196696 DEA196696 DNW196696 DXS196696 EHO196696 ERK196696 FBG196696 FLC196696 FUY196696 GEU196696 GOQ196696 GYM196696 HII196696 HSE196696 ICA196696 ILW196696 IVS196696 JFO196696 JPK196696 JZG196696 KJC196696 KSY196696 LCU196696 LMQ196696 LWM196696 MGI196696 MQE196696 NAA196696 NJW196696 NTS196696 ODO196696 ONK196696 OXG196696 PHC196696 PQY196696 QAU196696 QKQ196696 QUM196696 REI196696 ROE196696 RYA196696 SHW196696 SRS196696 TBO196696 TLK196696 TVG196696 UFC196696 UOY196696 UYU196696 VIQ196696 VSM196696 WCI196696 WME196696 WWA196696 S262232 JO262232 TK262232 ADG262232 ANC262232 AWY262232 BGU262232 BQQ262232 CAM262232 CKI262232 CUE262232 DEA262232 DNW262232 DXS262232 EHO262232 ERK262232 FBG262232 FLC262232 FUY262232 GEU262232 GOQ262232 GYM262232 HII262232 HSE262232 ICA262232 ILW262232 IVS262232 JFO262232 JPK262232 JZG262232 KJC262232 KSY262232 LCU262232 LMQ262232 LWM262232 MGI262232 MQE262232 NAA262232 NJW262232 NTS262232 ODO262232 ONK262232 OXG262232 PHC262232 PQY262232 QAU262232 QKQ262232 QUM262232 REI262232 ROE262232 RYA262232 SHW262232 SRS262232 TBO262232 TLK262232 TVG262232 UFC262232 UOY262232 UYU262232 VIQ262232 VSM262232 WCI262232 WME262232 WWA262232 S327768 JO327768 TK327768 ADG327768 ANC327768 AWY327768 BGU327768 BQQ327768 CAM327768 CKI327768 CUE327768 DEA327768 DNW327768 DXS327768 EHO327768 ERK327768 FBG327768 FLC327768 FUY327768 GEU327768 GOQ327768 GYM327768 HII327768 HSE327768 ICA327768 ILW327768 IVS327768 JFO327768 JPK327768 JZG327768 KJC327768 KSY327768 LCU327768 LMQ327768 LWM327768 MGI327768 MQE327768 NAA327768 NJW327768 NTS327768 ODO327768 ONK327768 OXG327768 PHC327768 PQY327768 QAU327768 QKQ327768 QUM327768 REI327768 ROE327768 RYA327768 SHW327768 SRS327768 TBO327768 TLK327768 TVG327768 UFC327768 UOY327768 UYU327768 VIQ327768 VSM327768 WCI327768 WME327768 WWA327768 S393304 JO393304 TK393304 ADG393304 ANC393304 AWY393304 BGU393304 BQQ393304 CAM393304 CKI393304 CUE393304 DEA393304 DNW393304 DXS393304 EHO393304 ERK393304 FBG393304 FLC393304 FUY393304 GEU393304 GOQ393304 GYM393304 HII393304 HSE393304 ICA393304 ILW393304 IVS393304 JFO393304 JPK393304 JZG393304 KJC393304 KSY393304 LCU393304 LMQ393304 LWM393304 MGI393304 MQE393304 NAA393304 NJW393304 NTS393304 ODO393304 ONK393304 OXG393304 PHC393304 PQY393304 QAU393304 QKQ393304 QUM393304 REI393304 ROE393304 RYA393304 SHW393304 SRS393304 TBO393304 TLK393304 TVG393304 UFC393304 UOY393304 UYU393304 VIQ393304 VSM393304 WCI393304 WME393304 WWA393304 S458840 JO458840 TK458840 ADG458840 ANC458840 AWY458840 BGU458840 BQQ458840 CAM458840 CKI458840 CUE458840 DEA458840 DNW458840 DXS458840 EHO458840 ERK458840 FBG458840 FLC458840 FUY458840 GEU458840 GOQ458840 GYM458840 HII458840 HSE458840 ICA458840 ILW458840 IVS458840 JFO458840 JPK458840 JZG458840 KJC458840 KSY458840 LCU458840 LMQ458840 LWM458840 MGI458840 MQE458840 NAA458840 NJW458840 NTS458840 ODO458840 ONK458840 OXG458840 PHC458840 PQY458840 QAU458840 QKQ458840 QUM458840 REI458840 ROE458840 RYA458840 SHW458840 SRS458840 TBO458840 TLK458840 TVG458840 UFC458840 UOY458840 UYU458840 VIQ458840 VSM458840 WCI458840 WME458840 WWA458840 S524376 JO524376 TK524376 ADG524376 ANC524376 AWY524376 BGU524376 BQQ524376 CAM524376 CKI524376 CUE524376 DEA524376 DNW524376 DXS524376 EHO524376 ERK524376 FBG524376 FLC524376 FUY524376 GEU524376 GOQ524376 GYM524376 HII524376 HSE524376 ICA524376 ILW524376 IVS524376 JFO524376 JPK524376 JZG524376 KJC524376 KSY524376 LCU524376 LMQ524376 LWM524376 MGI524376 MQE524376 NAA524376 NJW524376 NTS524376 ODO524376 ONK524376 OXG524376 PHC524376 PQY524376 QAU524376 QKQ524376 QUM524376 REI524376 ROE524376 RYA524376 SHW524376 SRS524376 TBO524376 TLK524376 TVG524376 UFC524376 UOY524376 UYU524376 VIQ524376 VSM524376 WCI524376 WME524376 WWA524376 S589912 JO589912 TK589912 ADG589912 ANC589912 AWY589912 BGU589912 BQQ589912 CAM589912 CKI589912 CUE589912 DEA589912 DNW589912 DXS589912 EHO589912 ERK589912 FBG589912 FLC589912 FUY589912 GEU589912 GOQ589912 GYM589912 HII589912 HSE589912 ICA589912 ILW589912 IVS589912 JFO589912 JPK589912 JZG589912 KJC589912 KSY589912 LCU589912 LMQ589912 LWM589912 MGI589912 MQE589912 NAA589912 NJW589912 NTS589912 ODO589912 ONK589912 OXG589912 PHC589912 PQY589912 QAU589912 QKQ589912 QUM589912 REI589912 ROE589912 RYA589912 SHW589912 SRS589912 TBO589912 TLK589912 TVG589912 UFC589912 UOY589912 UYU589912 VIQ589912 VSM589912 WCI589912 WME589912 WWA589912 S655448 JO655448 TK655448 ADG655448 ANC655448 AWY655448 BGU655448 BQQ655448 CAM655448 CKI655448 CUE655448 DEA655448 DNW655448 DXS655448 EHO655448 ERK655448 FBG655448 FLC655448 FUY655448 GEU655448 GOQ655448 GYM655448 HII655448 HSE655448 ICA655448 ILW655448 IVS655448 JFO655448 JPK655448 JZG655448 KJC655448 KSY655448 LCU655448 LMQ655448 LWM655448 MGI655448 MQE655448 NAA655448 NJW655448 NTS655448 ODO655448 ONK655448 OXG655448 PHC655448 PQY655448 QAU655448 QKQ655448 QUM655448 REI655448 ROE655448 RYA655448 SHW655448 SRS655448 TBO655448 TLK655448 TVG655448 UFC655448 UOY655448 UYU655448 VIQ655448 VSM655448 WCI655448 WME655448 WWA655448 S720984 JO720984 TK720984 ADG720984 ANC720984 AWY720984 BGU720984 BQQ720984 CAM720984 CKI720984 CUE720984 DEA720984 DNW720984 DXS720984 EHO720984 ERK720984 FBG720984 FLC720984 FUY720984 GEU720984 GOQ720984 GYM720984 HII720984 HSE720984 ICA720984 ILW720984 IVS720984 JFO720984 JPK720984 JZG720984 KJC720984 KSY720984 LCU720984 LMQ720984 LWM720984 MGI720984 MQE720984 NAA720984 NJW720984 NTS720984 ODO720984 ONK720984 OXG720984 PHC720984 PQY720984 QAU720984 QKQ720984 QUM720984 REI720984 ROE720984 RYA720984 SHW720984 SRS720984 TBO720984 TLK720984 TVG720984 UFC720984 UOY720984 UYU720984 VIQ720984 VSM720984 WCI720984 WME720984 WWA720984 S786520 JO786520 TK786520 ADG786520 ANC786520 AWY786520 BGU786520 BQQ786520 CAM786520 CKI786520 CUE786520 DEA786520 DNW786520 DXS786520 EHO786520 ERK786520 FBG786520 FLC786520 FUY786520 GEU786520 GOQ786520 GYM786520 HII786520 HSE786520 ICA786520 ILW786520 IVS786520 JFO786520 JPK786520 JZG786520 KJC786520 KSY786520 LCU786520 LMQ786520 LWM786520 MGI786520 MQE786520 NAA786520 NJW786520 NTS786520 ODO786520 ONK786520 OXG786520 PHC786520 PQY786520 QAU786520 QKQ786520 QUM786520 REI786520 ROE786520 RYA786520 SHW786520 SRS786520 TBO786520 TLK786520 TVG786520 UFC786520 UOY786520 UYU786520 VIQ786520 VSM786520 WCI786520 WME786520 WWA786520 S852056 JO852056 TK852056 ADG852056 ANC852056 AWY852056 BGU852056 BQQ852056 CAM852056 CKI852056 CUE852056 DEA852056 DNW852056 DXS852056 EHO852056 ERK852056 FBG852056 FLC852056 FUY852056 GEU852056 GOQ852056 GYM852056 HII852056 HSE852056 ICA852056 ILW852056 IVS852056 JFO852056 JPK852056 JZG852056 KJC852056 KSY852056 LCU852056 LMQ852056 LWM852056 MGI852056 MQE852056 NAA852056 NJW852056 NTS852056 ODO852056 ONK852056 OXG852056 PHC852056 PQY852056 QAU852056 QKQ852056 QUM852056 REI852056 ROE852056 RYA852056 SHW852056 SRS852056 TBO852056 TLK852056 TVG852056 UFC852056 UOY852056 UYU852056 VIQ852056 VSM852056 WCI852056 WME852056 WWA852056 S917592 JO917592 TK917592 ADG917592 ANC917592 AWY917592 BGU917592 BQQ917592 CAM917592 CKI917592 CUE917592 DEA917592 DNW917592 DXS917592 EHO917592 ERK917592 FBG917592 FLC917592 FUY917592 GEU917592 GOQ917592 GYM917592 HII917592 HSE917592 ICA917592 ILW917592 IVS917592 JFO917592 JPK917592 JZG917592 KJC917592 KSY917592 LCU917592 LMQ917592 LWM917592 MGI917592 MQE917592 NAA917592 NJW917592 NTS917592 ODO917592 ONK917592 OXG917592 PHC917592 PQY917592 QAU917592 QKQ917592 QUM917592 REI917592 ROE917592 RYA917592 SHW917592 SRS917592 TBO917592 TLK917592 TVG917592 UFC917592 UOY917592 UYU917592 VIQ917592 VSM917592 WCI917592 WME917592 WWA917592 S983128 JO983128 TK983128 ADG983128 ANC983128 AWY983128 BGU983128 BQQ983128 CAM983128 CKI983128 CUE983128 DEA983128 DNW983128 DXS983128 EHO983128 ERK983128 FBG983128 FLC983128 FUY983128 GEU983128 GOQ983128 GYM983128 HII983128 HSE983128 ICA983128 ILW983128 IVS983128 JFO983128 JPK983128 JZG983128 KJC983128 KSY983128 LCU983128 LMQ983128 LWM983128 MGI983128 MQE983128 NAA983128 NJW983128 NTS983128 ODO983128 ONK983128 OXG983128 PHC983128 PQY983128 QAU983128 QKQ983128 QUM983128 REI983128 ROE983128 RYA983128 SHW983128 SRS983128 TBO983128 TLK983128 TVG983128 UFC983128 UOY983128 UYU983128 VIQ983128 VSM983128 WCI983128 WME983128 WWA983128 U458840 U524376 JQ65624 TM65624 ADI65624 ANE65624 AXA65624 BGW65624 BQS65624 CAO65624 CKK65624 CUG65624 DEC65624 DNY65624 DXU65624 EHQ65624 ERM65624 FBI65624 FLE65624 FVA65624 GEW65624 GOS65624 GYO65624 HIK65624 HSG65624 ICC65624 ILY65624 IVU65624 JFQ65624 JPM65624 JZI65624 KJE65624 KTA65624 LCW65624 LMS65624 LWO65624 MGK65624 MQG65624 NAC65624 NJY65624 NTU65624 ODQ65624 ONM65624 OXI65624 PHE65624 PRA65624 QAW65624 QKS65624 QUO65624 REK65624 ROG65624 RYC65624 SHY65624 SRU65624 TBQ65624 TLM65624 TVI65624 UFE65624 UPA65624 UYW65624 VIS65624 VSO65624 WCK65624 WMG65624 WWC65624 U589912 JQ131160 TM131160 ADI131160 ANE131160 AXA131160 BGW131160 BQS131160 CAO131160 CKK131160 CUG131160 DEC131160 DNY131160 DXU131160 EHQ131160 ERM131160 FBI131160 FLE131160 FVA131160 GEW131160 GOS131160 GYO131160 HIK131160 HSG131160 ICC131160 ILY131160 IVU131160 JFQ131160 JPM131160 JZI131160 KJE131160 KTA131160 LCW131160 LMS131160 LWO131160 MGK131160 MQG131160 NAC131160 NJY131160 NTU131160 ODQ131160 ONM131160 OXI131160 PHE131160 PRA131160 QAW131160 QKS131160 QUO131160 REK131160 ROG131160 RYC131160 SHY131160 SRU131160 TBQ131160 TLM131160 TVI131160 UFE131160 UPA131160 UYW131160 VIS131160 VSO131160 WCK131160 WMG131160 WWC131160 U655448 JQ196696 TM196696 ADI196696 ANE196696 AXA196696 BGW196696 BQS196696 CAO196696 CKK196696 CUG196696 DEC196696 DNY196696 DXU196696 EHQ196696 ERM196696 FBI196696 FLE196696 FVA196696 GEW196696 GOS196696 GYO196696 HIK196696 HSG196696 ICC196696 ILY196696 IVU196696 JFQ196696 JPM196696 JZI196696 KJE196696 KTA196696 LCW196696 LMS196696 LWO196696 MGK196696 MQG196696 NAC196696 NJY196696 NTU196696 ODQ196696 ONM196696 OXI196696 PHE196696 PRA196696 QAW196696 QKS196696 QUO196696 REK196696 ROG196696 RYC196696 SHY196696 SRU196696 TBQ196696 TLM196696 TVI196696 UFE196696 UPA196696 UYW196696 VIS196696 VSO196696 WCK196696 WMG196696 WWC196696 U720984 JQ262232 TM262232 ADI262232 ANE262232 AXA262232 BGW262232 BQS262232 CAO262232 CKK262232 CUG262232 DEC262232 DNY262232 DXU262232 EHQ262232 ERM262232 FBI262232 FLE262232 FVA262232 GEW262232 GOS262232 GYO262232 HIK262232 HSG262232 ICC262232 ILY262232 IVU262232 JFQ262232 JPM262232 JZI262232 KJE262232 KTA262232 LCW262232 LMS262232 LWO262232 MGK262232 MQG262232 NAC262232 NJY262232 NTU262232 ODQ262232 ONM262232 OXI262232 PHE262232 PRA262232 QAW262232 QKS262232 QUO262232 REK262232 ROG262232 RYC262232 SHY262232 SRU262232 TBQ262232 TLM262232 TVI262232 UFE262232 UPA262232 UYW262232 VIS262232 VSO262232 WCK262232 WMG262232 WWC262232 U786520 JQ327768 TM327768 ADI327768 ANE327768 AXA327768 BGW327768 BQS327768 CAO327768 CKK327768 CUG327768 DEC327768 DNY327768 DXU327768 EHQ327768 ERM327768 FBI327768 FLE327768 FVA327768 GEW327768 GOS327768 GYO327768 HIK327768 HSG327768 ICC327768 ILY327768 IVU327768 JFQ327768 JPM327768 JZI327768 KJE327768 KTA327768 LCW327768 LMS327768 LWO327768 MGK327768 MQG327768 NAC327768 NJY327768 NTU327768 ODQ327768 ONM327768 OXI327768 PHE327768 PRA327768 QAW327768 QKS327768 QUO327768 REK327768 ROG327768 RYC327768 SHY327768 SRU327768 TBQ327768 TLM327768 TVI327768 UFE327768 UPA327768 UYW327768 VIS327768 VSO327768 WCK327768 WMG327768 WWC327768 U852056 JQ393304 TM393304 ADI393304 ANE393304 AXA393304 BGW393304 BQS393304 CAO393304 CKK393304 CUG393304 DEC393304 DNY393304 DXU393304 EHQ393304 ERM393304 FBI393304 FLE393304 FVA393304 GEW393304 GOS393304 GYO393304 HIK393304 HSG393304 ICC393304 ILY393304 IVU393304 JFQ393304 JPM393304 JZI393304 KJE393304 KTA393304 LCW393304 LMS393304 LWO393304 MGK393304 MQG393304 NAC393304 NJY393304 NTU393304 ODQ393304 ONM393304 OXI393304 PHE393304 PRA393304 QAW393304 QKS393304 QUO393304 REK393304 ROG393304 RYC393304 SHY393304 SRU393304 TBQ393304 TLM393304 TVI393304 UFE393304 UPA393304 UYW393304 VIS393304 VSO393304 WCK393304 WMG393304 WWC393304 U917592 JQ458840 TM458840 ADI458840 ANE458840 AXA458840 BGW458840 BQS458840 CAO458840 CKK458840 CUG458840 DEC458840 DNY458840 DXU458840 EHQ458840 ERM458840 FBI458840 FLE458840 FVA458840 GEW458840 GOS458840 GYO458840 HIK458840 HSG458840 ICC458840 ILY458840 IVU458840 JFQ458840 JPM458840 JZI458840 KJE458840 KTA458840 LCW458840 LMS458840 LWO458840 MGK458840 MQG458840 NAC458840 NJY458840 NTU458840 ODQ458840 ONM458840 OXI458840 PHE458840 PRA458840 QAW458840 QKS458840 QUO458840 REK458840 ROG458840 RYC458840 SHY458840 SRU458840 TBQ458840 TLM458840 TVI458840 UFE458840 UPA458840 UYW458840 VIS458840 VSO458840 WCK458840 WMG458840 WWC458840 U983128 JQ524376 TM524376 ADI524376 ANE524376 AXA524376 BGW524376 BQS524376 CAO524376 CKK524376 CUG524376 DEC524376 DNY524376 DXU524376 EHQ524376 ERM524376 FBI524376 FLE524376 FVA524376 GEW524376 GOS524376 GYO524376 HIK524376 HSG524376 ICC524376 ILY524376 IVU524376 JFQ524376 JPM524376 JZI524376 KJE524376 KTA524376 LCW524376 LMS524376 LWO524376 MGK524376 MQG524376 NAC524376 NJY524376 NTU524376 ODQ524376 ONM524376 OXI524376 PHE524376 PRA524376 QAW524376 QKS524376 QUO524376 REK524376 ROG524376 RYC524376 SHY524376 SRU524376 TBQ524376 TLM524376 TVI524376 UFE524376 UPA524376 UYW524376 VIS524376 VSO524376 WCK524376 WMG524376 WWC524376 U65624 JQ589912 TM589912 ADI589912 ANE589912 AXA589912 BGW589912 BQS589912 CAO589912 CKK589912 CUG589912 DEC589912 DNY589912 DXU589912 EHQ589912 ERM589912 FBI589912 FLE589912 FVA589912 GEW589912 GOS589912 GYO589912 HIK589912 HSG589912 ICC589912 ILY589912 IVU589912 JFQ589912 JPM589912 JZI589912 KJE589912 KTA589912 LCW589912 LMS589912 LWO589912 MGK589912 MQG589912 NAC589912 NJY589912 NTU589912 ODQ589912 ONM589912 OXI589912 PHE589912 PRA589912 QAW589912 QKS589912 QUO589912 REK589912 ROG589912 RYC589912 SHY589912 SRU589912 TBQ589912 TLM589912 TVI589912 UFE589912 UPA589912 UYW589912 VIS589912 VSO589912 WCK589912 WMG589912 WWC589912 U131160 JQ655448 TM655448 ADI655448 ANE655448 AXA655448 BGW655448 BQS655448 CAO655448 CKK655448 CUG655448 DEC655448 DNY655448 DXU655448 EHQ655448 ERM655448 FBI655448 FLE655448 FVA655448 GEW655448 GOS655448 GYO655448 HIK655448 HSG655448 ICC655448 ILY655448 IVU655448 JFQ655448 JPM655448 JZI655448 KJE655448 KTA655448 LCW655448 LMS655448 LWO655448 MGK655448 MQG655448 NAC655448 NJY655448 NTU655448 ODQ655448 ONM655448 OXI655448 PHE655448 PRA655448 QAW655448 QKS655448 QUO655448 REK655448 ROG655448 RYC655448 SHY655448 SRU655448 TBQ655448 TLM655448 TVI655448 UFE655448 UPA655448 UYW655448 VIS655448 VSO655448 WCK655448 WMG655448 WWC655448 U196696 JQ720984 TM720984 ADI720984 ANE720984 AXA720984 BGW720984 BQS720984 CAO720984 CKK720984 CUG720984 DEC720984 DNY720984 DXU720984 EHQ720984 ERM720984 FBI720984 FLE720984 FVA720984 GEW720984 GOS720984 GYO720984 HIK720984 HSG720984 ICC720984 ILY720984 IVU720984 JFQ720984 JPM720984 JZI720984 KJE720984 KTA720984 LCW720984 LMS720984 LWO720984 MGK720984 MQG720984 NAC720984 NJY720984 NTU720984 ODQ720984 ONM720984 OXI720984 PHE720984 PRA720984 QAW720984 QKS720984 QUO720984 REK720984 ROG720984 RYC720984 SHY720984 SRU720984 TBQ720984 TLM720984 TVI720984 UFE720984 UPA720984 UYW720984 VIS720984 VSO720984 WCK720984 WMG720984 WWC720984 WWC24 JQ786520 TM786520 ADI786520 ANE786520 AXA786520 BGW786520 BQS786520 CAO786520 CKK786520 CUG786520 DEC786520 DNY786520 DXU786520 EHQ786520 ERM786520 FBI786520 FLE786520 FVA786520 GEW786520 GOS786520 GYO786520 HIK786520 HSG786520 ICC786520 ILY786520 IVU786520 JFQ786520 JPM786520 JZI786520 KJE786520 KTA786520 LCW786520 LMS786520 LWO786520 MGK786520 MQG786520 NAC786520 NJY786520 NTU786520 ODQ786520 ONM786520 OXI786520 PHE786520 PRA786520 QAW786520 QKS786520 QUO786520 REK786520 ROG786520 RYC786520 SHY786520 SRU786520 TBQ786520 TLM786520 TVI786520 UFE786520 UPA786520 UYW786520 VIS786520 VSO786520 WCK786520 WMG786520 WWC786520 U262232 JQ852056 TM852056 ADI852056 ANE852056 AXA852056 BGW852056 BQS852056 CAO852056 CKK852056 CUG852056 DEC852056 DNY852056 DXU852056 EHQ852056 ERM852056 FBI852056 FLE852056 FVA852056 GEW852056 GOS852056 GYO852056 HIK852056 HSG852056 ICC852056 ILY852056 IVU852056 JFQ852056 JPM852056 JZI852056 KJE852056 KTA852056 LCW852056 LMS852056 LWO852056 MGK852056 MQG852056 NAC852056 NJY852056 NTU852056 ODQ852056 ONM852056 OXI852056 PHE852056 PRA852056 QAW852056 QKS852056 QUO852056 REK852056 ROG852056 RYC852056 SHY852056 SRU852056 TBQ852056 TLM852056 TVI852056 UFE852056 UPA852056 UYW852056 VIS852056 VSO852056 WCK852056 WMG852056 WWC852056 JQ917592 TM917592 ADI917592 ANE917592 AXA917592 BGW917592 BQS917592 CAO917592 CKK917592 CUG917592 DEC917592 DNY917592 DXU917592 EHQ917592 ERM917592 FBI917592 FLE917592 FVA917592 GEW917592 GOS917592 GYO917592 HIK917592 HSG917592 ICC917592 ILY917592 IVU917592 JFQ917592 JPM917592 JZI917592 KJE917592 KTA917592 LCW917592 LMS917592 LWO917592 MGK917592 MQG917592 NAC917592 NJY917592 NTU917592 ODQ917592 ONM917592 OXI917592 PHE917592 PRA917592 QAW917592 QKS917592 QUO917592 REK917592 ROG917592 RYC917592 SHY917592 SRU917592 TBQ917592 TLM917592 TVI917592 UFE917592 UPA917592 UYW917592 VIS917592 VSO917592 WCK917592 WMG917592 WWC917592 WWC983128 JQ983128 TM983128 ADI983128 ANE983128 AXA983128 BGW983128 BQS983128 CAO983128 CKK983128 CUG983128 DEC983128 DNY983128 DXU983128 EHQ983128 ERM983128 FBI983128 FLE983128 FVA983128 GEW983128 GOS983128 GYO983128 HIK983128 HSG983128 ICC983128 ILY983128 IVU983128 JFQ983128 JPM983128 JZI983128 KJE983128 KTA983128 LCW983128 LMS983128 LWO983128 MGK983128 MQG983128 NAC983128 NJY983128 NTU983128 ODQ983128 ONM983128 OXI983128 PHE983128 PRA983128 QAW983128 QKS983128 QUO983128 REK983128 ROG983128 RYC983128 SHY983128 SRU983128 TBQ983128 TLM983128 TVI983128 UFE983128 UPA983128 UYW983128 VIS983128 VSO983128 WCK983128 WMG983128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68 U393304 S24 JO48 S48 WWC48 WMG48 WCK48 VSO48 VIS48 UYW48 UPA48 UFE48 TVI48 TLM48 TBQ48 SRU48 SHY48 RYC48 ROG48 REK48 QUO48 QKS48 QAW48 PRA48 PHE48 OXI48 ONM48 ODQ48 NTU48 NJY48 NAC48 MQG48 MGK48 LWO48 LMS48 LCW48 KTA48 KJE48 JZI48 JPM48 JFQ48 IVU48 ILY48 ICC48 HSG48 HIK48 GYO48 GOS48 GEW48 FVA48 FLE48 FBI48 ERM48 EHQ48 DXU48 DNY48 DEC48 CUG48 CKK48 CAO48 BQS48 BGW48 AXA48 ANE48 ADI48 TM48 TK48 JQ48 WWA48 WME48 WCI48 VSM48 VIQ48 UYU48 UOY48 UFC48 TVG48 TLK48 TBO48 SRS48 SHW48 RYA48 ROE48 REI48 QUM48 QKQ48 QAU48 PQY48 PHC48 OXG48 ONK48 ODO48 NTS48 NJW48 NAA48 MQE48 MGI48 LWM48 LMQ48 LCU48 KSY48 KJC48 JZG48 JPK48 JFO48 IVS48 ILW48 ICA48 HSE48 HII48 GYM48 GOQ48 GEU48 FUY48 FLC48 FBG48 ERK48 EHO48 DXS48 DNW48 DEA48 CUE48 CKI48 CAM48 BQQ48 BGU48 AWY48 ANC48 ADG48 U48 JO72 S72 WWC72 WMG72 WCK72 VSO72 VIS72 UYW72 UPA72 UFE72 TVI72 TLM72 TBQ72 SRU72 SHY72 RYC72 ROG72 REK72 QUO72 QKS72 QAW72 PRA72 PHE72 OXI72 ONM72 ODQ72 NTU72 NJY72 NAC72 MQG72 MGK72 LWO72 LMS72 LCW72 KTA72 KJE72 JZI72 JPM72 JFQ72 IVU72 ILY72 ICC72 HSG72 HIK72 GYO72 GOS72 GEW72 FVA72 FLE72 FBI72 ERM72 EHQ72 DXU72 DNY72 DEC72 CUG72 CKK72 CAO72 BQS72 BGW72 AXA72 ANE72 ADI72 TM72 TK72 JQ72 WWA72 WME72 WCI72 VSM72 VIQ72 UYU72 UOY72 UFC72 TVG72 TLK72 TBO72 SRS72 SHW72 RYA72 ROE72 REI72 QUM72 QKQ72 QAU72 PQY72 PHC72 OXG72 ONK72 ODO72 NTS72 NJW72 NAA72 MQE72 MGI72 LWM72 LMQ72 LCU72 KSY72 KJC72 JZG72 JPK72 JFO72 IVS72 ILW72 ICA72 HSE72 HII72 GYM72 GOQ72 GEU72 FUY72 FLC72 FBG72 ERK72 EHO72 DXS72 DNW72 DEA72 CUE72 CKI72 CAM72 BQQ72 BGU72 AWY72 ANC72 ADG72 U72 JO30 S30 WWC30 WMG30 WCK30 VSO30 VIS30 UYW30 UPA30 UFE30 TVI30 TLM30 TBQ30 SRU30 SHY30 RYC30 ROG30 REK30 QUO30 QKS30 QAW30 PRA30 PHE30 OXI30 ONM30 ODQ30 NTU30 NJY30 NAC30 MQG30 MGK30 LWO30 LMS30 LCW30 KTA30 KJE30 JZI30 JPM30 JFQ30 IVU30 ILY30 ICC30 HSG30 HIK30 GYO30 GOS30 GEW30 FVA30 FLE30 FBI30 ERM30 EHQ30 DXU30 DNY30 DEC30 CUG30 CKK30 CAO30 BQS30 BGW30 AXA30 ANE30 ADI30 TM30 TK30 JQ30 WWA30 WME30 WCI30 VSM30 VIQ30 UYU30 UOY30 UFC30 TVG30 TLK30 TBO30 SRS30 SHW30 RYA30 ROE30 REI30 QUM30 QKQ30 QAU30 PQY30 PHC30 OXG30 ONK30 ODO30 NTS30 NJW30 NAA30 MQE30 MGI30 LWM30 LMQ30 LCU30 KSY30 KJC30 JZG30 JPK30 JFO30 IVS30 ILW30 ICA30 HSE30 HII30 GYM30 GOQ30 GEU30 FUY30 FLC30 FBG30 ERK30 EHO30 DXS30 DNW30 DEA30 CUE30 CKI30 CAM30 BQQ30 BGU30 AWY30 ANC30 ADG30 U30 JO34 S34 WWC34 WMG34 WCK34 VSO34 VIS34 UYW34 UPA34 UFE34 TVI34 TLM34 TBQ34 SRU34 SHY34 RYC34 ROG34 REK34 QUO34 QKS34 QAW34 PRA34 PHE34 OXI34 ONM34 ODQ34 NTU34 NJY34 NAC34 MQG34 MGK34 LWO34 LMS34 LCW34 KTA34 KJE34 JZI34 JPM34 JFQ34 IVU34 ILY34 ICC34 HSG34 HIK34 GYO34 GOS34 GEW34 FVA34 FLE34 FBI34 ERM34 EHQ34 DXU34 DNY34 DEC34 CUG34 CKK34 CAO34 BQS34 BGW34 AXA34 ANE34 ADI34 TM34 TK34 JQ34 WWA34 WME34 WCI34 VSM34 VIQ34 UYU34 UOY34 UFC34 TVG34 TLK34 TBO34 SRS34 SHW34 RYA34 ROE34 REI34 QUM34 QKQ34 QAU34 PQY34 PHC34 OXG34 ONK34 ODO34 NTS34 NJW34 NAA34 MQE34 MGI34 LWM34 LMQ34 LCU34 KSY34 KJC34 JZG34 JPK34 JFO34 IVS34 ILW34 ICA34 HSE34 HII34 GYM34 GOQ34 GEU34 FUY34 FLC34 FBG34 ERK34 EHO34 DXS34 DNW34 DEA34 CUE34 CKI34 CAM34 BQQ34 BGU34 AWY34 ANC34 ADG34 U34 JO38 S38 WWC38 WMG38 WCK38 VSO38 VIS38 UYW38 UPA38 UFE38 TVI38 TLM38 TBQ38 SRU38 SHY38 RYC38 ROG38 REK38 QUO38 QKS38 QAW38 PRA38 PHE38 OXI38 ONM38 ODQ38 NTU38 NJY38 NAC38 MQG38 MGK38 LWO38 LMS38 LCW38 KTA38 KJE38 JZI38 JPM38 JFQ38 IVU38 ILY38 ICC38 HSG38 HIK38 GYO38 GOS38 GEW38 FVA38 FLE38 FBI38 ERM38 EHQ38 DXU38 DNY38 DEC38 CUG38 CKK38 CAO38 BQS38 BGW38 AXA38 ANE38 ADI38 TM38 TK38 JQ38 WWA38 WME38 WCI38 VSM38 VIQ38 UYU38 UOY38 UFC38 TVG38 TLK38 TBO38 SRS38 SHW38 RYA38 ROE38 REI38 QUM38 QKQ38 QAU38 PQY38 PHC38 OXG38 ONK38 ODO38 NTS38 NJW38 NAA38 MQE38 MGI38 LWM38 LMQ38 LCU38 KSY38 KJC38 JZG38 JPK38 JFO38 IVS38 ILW38 ICA38 HSE38 HII38 GYM38 GOQ38 GEU38 FUY38 FLC38 FBG38 ERK38 EHO38 DXS38 DNW38 DEA38 CUE38 CKI38 CAM38 BQQ38 BGU38 AWY38 ANC38 ADG38 U38 JO54 S54 WWC54 WMG54 WCK54 VSO54 VIS54 UYW54 UPA54 UFE54 TVI54 TLM54 TBQ54 SRU54 SHY54 RYC54 ROG54 REK54 QUO54 QKS54 QAW54 PRA54 PHE54 OXI54 ONM54 ODQ54 NTU54 NJY54 NAC54 MQG54 MGK54 LWO54 LMS54 LCW54 KTA54 KJE54 JZI54 JPM54 JFQ54 IVU54 ILY54 ICC54 HSG54 HIK54 GYO54 GOS54 GEW54 FVA54 FLE54 FBI54 ERM54 EHQ54 DXU54 DNY54 DEC54 CUG54 CKK54 CAO54 BQS54 BGW54 AXA54 ANE54 ADI54 TM54 TK54 JQ54 WWA54 WME54 WCI54 VSM54 VIQ54 UYU54 UOY54 UFC54 TVG54 TLK54 TBO54 SRS54 SHW54 RYA54 ROE54 REI54 QUM54 QKQ54 QAU54 PQY54 PHC54 OXG54 ONK54 ODO54 NTS54 NJW54 NAA54 MQE54 MGI54 LWM54 LMQ54 LCU54 KSY54 KJC54 JZG54 JPK54 JFO54 IVS54 ILW54 ICA54 HSE54 HII54 GYM54 GOQ54 GEU54 FUY54 FLC54 FBG54 ERK54 EHO54 DXS54 DNW54 DEA54 CUE54 CKI54 CAM54 BQQ54 BGU54 AWY54 ANC54 ADG54 U54 JO58 S58 WWC58 WMG58 WCK58 VSO58 VIS58 UYW58 UPA58 UFE58 TVI58 TLM58 TBQ58 SRU58 SHY58 RYC58 ROG58 REK58 QUO58 QKS58 QAW58 PRA58 PHE58 OXI58 ONM58 ODQ58 NTU58 NJY58 NAC58 MQG58 MGK58 LWO58 LMS58 LCW58 KTA58 KJE58 JZI58 JPM58 JFQ58 IVU58 ILY58 ICC58 HSG58 HIK58 GYO58 GOS58 GEW58 FVA58 FLE58 FBI58 ERM58 EHQ58 DXU58 DNY58 DEC58 CUG58 CKK58 CAO58 BQS58 BGW58 AXA58 ANE58 ADI58 TM58 TK58 JQ58 WWA58 WME58 WCI58 VSM58 VIQ58 UYU58 UOY58 UFC58 TVG58 TLK58 TBO58 SRS58 SHW58 RYA58 ROE58 REI58 QUM58 QKQ58 QAU58 PQY58 PHC58 OXG58 ONK58 ODO58 NTS58 NJW58 NAA58 MQE58 MGI58 LWM58 LMQ58 LCU58 KSY58 KJC58 JZG58 JPK58 JFO58 IVS58 ILW58 ICA58 HSE58 HII58 GYM58 GOQ58 GEU58 FUY58 FLC58 FBG58 ERK58 EHO58 DXS58 DNW58 DEA58 CUE58 CKI58 CAM58 BQQ58 BGU58 AWY58 ANC58 ADG58 U58 JO62 S62 WWC62 WMG62 WCK62 VSO62 VIS62 UYW62 UPA62 UFE62 TVI62 TLM62 TBQ62 SRU62 SHY62 RYC62 ROG62 REK62 QUO62 QKS62 QAW62 PRA62 PHE62 OXI62 ONM62 ODQ62 NTU62 NJY62 NAC62 MQG62 MGK62 LWO62 LMS62 LCW62 KTA62 KJE62 JZI62 JPM62 JFQ62 IVU62 ILY62 ICC62 HSG62 HIK62 GYO62 GOS62 GEW62 FVA62 FLE62 FBI62 ERM62 EHQ62 DXU62 DNY62 DEC62 CUG62 CKK62 CAO62 BQS62 BGW62 AXA62 ANE62 ADI62 TM62 TK62 JQ62 WWA62 WME62 WCI62 VSM62 VIQ62 UYU62 UOY62 UFC62 TVG62 TLK62 TBO62 SRS62 SHW62 RYA62 ROE62 REI62 QUM62 QKQ62 QAU62 PQY62 PHC62 OXG62 ONK62 ODO62 NTS62 NJW62 NAA62 MQE62 MGI62 LWM62 LMQ62 LCU62 KSY62 KJC62 JZG62 JPK62 JFO62 IVS62 ILW62 ICA62 HSE62 HII62 GYM62 GOQ62 GEU62 FUY62 FLC62 FBG62 ERK62 EHO62 DXS62 DNW62 DEA62 CUE62 CKI62 CAM62 BQQ62 BGU62 AWY62 ANC62 ADG62 U62 JO78 S78 WWC78 WMG78 WCK78 VSO78 VIS78 UYW78 UPA78 UFE78 TVI78 TLM78 TBQ78 SRU78 SHY78 RYC78 ROG78 REK78 QUO78 QKS78 QAW78 PRA78 PHE78 OXI78 ONM78 ODQ78 NTU78 NJY78 NAC78 MQG78 MGK78 LWO78 LMS78 LCW78 KTA78 KJE78 JZI78 JPM78 JFQ78 IVU78 ILY78 ICC78 HSG78 HIK78 GYO78 GOS78 GEW78 FVA78 FLE78 FBI78 ERM78 EHQ78 DXU78 DNY78 DEC78 CUG78 CKK78 CAO78 BQS78 BGW78 AXA78 ANE78 ADI78 TM78 TK78 JQ78 WWA78 WME78 WCI78 VSM78 VIQ78 UYU78 UOY78 UFC78 TVG78 TLK78 TBO78 SRS78 SHW78 RYA78 ROE78 REI78 QUM78 QKQ78 QAU78 PQY78 PHC78 OXG78 ONK78 ODO78 NTS78 NJW78 NAA78 MQE78 MGI78 LWM78 LMQ78 LCU78 KSY78 KJC78 JZG78 JPK78 JFO78 IVS78 ILW78 ICA78 HSE78 HII78 GYM78 GOQ78 GEU78 FUY78 FLC78 FBG78 ERK78 EHO78 DXS78 DNW78 DEA78 CUE78 CKI78 CAM78 BQQ78 BGU78 AWY78 ANC78 ADG78 U78 JO82 S82 WWC82 WMG82 WCK82 VSO82 VIS82 UYW82 UPA82 UFE82 TVI82 TLM82 TBQ82 SRU82 SHY82 RYC82 ROG82 REK82 QUO82 QKS82 QAW82 PRA82 PHE82 OXI82 ONM82 ODQ82 NTU82 NJY82 NAC82 MQG82 MGK82 LWO82 LMS82 LCW82 KTA82 KJE82 JZI82 JPM82 JFQ82 IVU82 ILY82 ICC82 HSG82 HIK82 GYO82 GOS82 GEW82 FVA82 FLE82 FBI82 ERM82 EHQ82 DXU82 DNY82 DEC82 CUG82 CKK82 CAO82 BQS82 BGW82 AXA82 ANE82 ADI82 TM82 TK82 JQ82 WWA82 WME82 WCI82 VSM82 VIQ82 UYU82 UOY82 UFC82 TVG82 TLK82 TBO82 SRS82 SHW82 RYA82 ROE82 REI82 QUM82 QKQ82 QAU82 PQY82 PHC82 OXG82 ONK82 ODO82 NTS82 NJW82 NAA82 MQE82 MGI82 LWM82 LMQ82 LCU82 KSY82 KJC82 JZG82 JPK82 JFO82 IVS82 ILW82 ICA82 HSE82 HII82 GYM82 GOQ82 GEU82 FUY82 FLC82 FBG82 ERK82 EHO82 DXS82 DNW82 DEA82 CUE82 CKI82 CAM82 BQQ82 BGU82 AWY82 ANC82 ADG82 U82 JO86 S86 WWC86 WMG86 WCK86 VSO86 VIS86 UYW86 UPA86 UFE86 TVI86 TLM86 TBQ86 SRU86 SHY86 RYC86 ROG86 REK86 QUO86 QKS86 QAW86 PRA86 PHE86 OXI86 ONM86 ODQ86 NTU86 NJY86 NAC86 MQG86 MGK86 LWO86 LMS86 LCW86 KTA86 KJE86 JZI86 JPM86 JFQ86 IVU86 ILY86 ICC86 HSG86 HIK86 GYO86 GOS86 GEW86 FVA86 FLE86 FBI86 ERM86 EHQ86 DXU86 DNY86 DEC86 CUG86 CKK86 CAO86 BQS86 BGW86 AXA86 ANE86 ADI86 TM86 TK86 JQ86 WWA86 WME86 WCI86 VSM86 VIQ86 UYU86 UOY86 UFC86 TVG86 TLK86 TBO86 SRS86 SHW86 RYA86 ROE86 REI86 QUM86 QKQ86 QAU86 PQY86 PHC86 OXG86 ONK86 ODO86 NTS86 NJW86 NAA86 MQE86 MGI86 LWM86 LMQ86 LCU86 KSY86 KJC86 JZG86 JPK86 JFO86 IVS86 ILW86 ICA86 HSE86 HII86 GYM86 GOQ86 GEU86 FUY86 FLC86 FBG86 ERK86 EHO86 DXS86 DNW86 DEA86 CUE86 CKI86 CAM86 BQQ86 BGU86 AWY86 ANC86 ADG86 U86 JO92 S92 WWC92 WMG92 WCK92 VSO92 VIS92 UYW92 UPA92 UFE92 TVI92 TLM92 TBQ92 SRU92 SHY92 RYC92 ROG92 REK92 QUO92 QKS92 QAW92 PRA92 PHE92 OXI92 ONM92 ODQ92 NTU92 NJY92 NAC92 MQG92 MGK92 LWO92 LMS92 LCW92 KTA92 KJE92 JZI92 JPM92 JFQ92 IVU92 ILY92 ICC92 HSG92 HIK92 GYO92 GOS92 GEW92 FVA92 FLE92 FBI92 ERM92 EHQ92 DXU92 DNY92 DEC92 CUG92 CKK92 CAO92 BQS92 BGW92 AXA92 ANE92 ADI92 TM92 TK92 JQ92 WWA92 WME92 WCI92 VSM92 VIQ92 UYU92 UOY92 UFC92 TVG92 TLK92 TBO92 SRS92 SHW92 RYA92 ROE92 REI92 QUM92 QKQ92 QAU92 PQY92 PHC92 OXG92 ONK92 ODO92 NTS92 NJW92 NAA92 MQE92 MGI92 LWM92 LMQ92 LCU92 KSY92 KJC92 JZG92 JPK92 JFO92 IVS92 ILW92 ICA92 HSE92 HII92 GYM92 GOQ92 GEU92 FUY92 FLC92 FBG92 ERK92 EHO92 DXS92 DNW92 DEA92 CUE92 CKI92 CAM92 BQQ92 BGU92 AWY92 ANC92 ADG92 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624 JN65624 TJ65624 ADF65624 ANB65624 AWX65624 BGT65624 BQP65624 CAL65624 CKH65624 CUD65624 DDZ65624 DNV65624 DXR65624 EHN65624 ERJ65624 FBF65624 FLB65624 FUX65624 GET65624 GOP65624 GYL65624 HIH65624 HSD65624 IBZ65624 ILV65624 IVR65624 JFN65624 JPJ65624 JZF65624 KJB65624 KSX65624 LCT65624 LMP65624 LWL65624 MGH65624 MQD65624 MZZ65624 NJV65624 NTR65624 ODN65624 ONJ65624 OXF65624 PHB65624 PQX65624 QAT65624 QKP65624 QUL65624 REH65624 ROD65624 RXZ65624 SHV65624 SRR65624 TBN65624 TLJ65624 TVF65624 UFB65624 UOX65624 UYT65624 VIP65624 VSL65624 WCH65624 WMD65624 WVZ65624 R131160 JN131160 TJ131160 ADF131160 ANB131160 AWX131160 BGT131160 BQP131160 CAL131160 CKH131160 CUD131160 DDZ131160 DNV131160 DXR131160 EHN131160 ERJ131160 FBF131160 FLB131160 FUX131160 GET131160 GOP131160 GYL131160 HIH131160 HSD131160 IBZ131160 ILV131160 IVR131160 JFN131160 JPJ131160 JZF131160 KJB131160 KSX131160 LCT131160 LMP131160 LWL131160 MGH131160 MQD131160 MZZ131160 NJV131160 NTR131160 ODN131160 ONJ131160 OXF131160 PHB131160 PQX131160 QAT131160 QKP131160 QUL131160 REH131160 ROD131160 RXZ131160 SHV131160 SRR131160 TBN131160 TLJ131160 TVF131160 UFB131160 UOX131160 UYT131160 VIP131160 VSL131160 WCH131160 WMD131160 WVZ131160 R196696 JN196696 TJ196696 ADF196696 ANB196696 AWX196696 BGT196696 BQP196696 CAL196696 CKH196696 CUD196696 DDZ196696 DNV196696 DXR196696 EHN196696 ERJ196696 FBF196696 FLB196696 FUX196696 GET196696 GOP196696 GYL196696 HIH196696 HSD196696 IBZ196696 ILV196696 IVR196696 JFN196696 JPJ196696 JZF196696 KJB196696 KSX196696 LCT196696 LMP196696 LWL196696 MGH196696 MQD196696 MZZ196696 NJV196696 NTR196696 ODN196696 ONJ196696 OXF196696 PHB196696 PQX196696 QAT196696 QKP196696 QUL196696 REH196696 ROD196696 RXZ196696 SHV196696 SRR196696 TBN196696 TLJ196696 TVF196696 UFB196696 UOX196696 UYT196696 VIP196696 VSL196696 WCH196696 WMD196696 WVZ196696 R262232 JN262232 TJ262232 ADF262232 ANB262232 AWX262232 BGT262232 BQP262232 CAL262232 CKH262232 CUD262232 DDZ262232 DNV262232 DXR262232 EHN262232 ERJ262232 FBF262232 FLB262232 FUX262232 GET262232 GOP262232 GYL262232 HIH262232 HSD262232 IBZ262232 ILV262232 IVR262232 JFN262232 JPJ262232 JZF262232 KJB262232 KSX262232 LCT262232 LMP262232 LWL262232 MGH262232 MQD262232 MZZ262232 NJV262232 NTR262232 ODN262232 ONJ262232 OXF262232 PHB262232 PQX262232 QAT262232 QKP262232 QUL262232 REH262232 ROD262232 RXZ262232 SHV262232 SRR262232 TBN262232 TLJ262232 TVF262232 UFB262232 UOX262232 UYT262232 VIP262232 VSL262232 WCH262232 WMD262232 WVZ262232 R327768 JN327768 TJ327768 ADF327768 ANB327768 AWX327768 BGT327768 BQP327768 CAL327768 CKH327768 CUD327768 DDZ327768 DNV327768 DXR327768 EHN327768 ERJ327768 FBF327768 FLB327768 FUX327768 GET327768 GOP327768 GYL327768 HIH327768 HSD327768 IBZ327768 ILV327768 IVR327768 JFN327768 JPJ327768 JZF327768 KJB327768 KSX327768 LCT327768 LMP327768 LWL327768 MGH327768 MQD327768 MZZ327768 NJV327768 NTR327768 ODN327768 ONJ327768 OXF327768 PHB327768 PQX327768 QAT327768 QKP327768 QUL327768 REH327768 ROD327768 RXZ327768 SHV327768 SRR327768 TBN327768 TLJ327768 TVF327768 UFB327768 UOX327768 UYT327768 VIP327768 VSL327768 WCH327768 WMD327768 WVZ327768 R393304 JN393304 TJ393304 ADF393304 ANB393304 AWX393304 BGT393304 BQP393304 CAL393304 CKH393304 CUD393304 DDZ393304 DNV393304 DXR393304 EHN393304 ERJ393304 FBF393304 FLB393304 FUX393304 GET393304 GOP393304 GYL393304 HIH393304 HSD393304 IBZ393304 ILV393304 IVR393304 JFN393304 JPJ393304 JZF393304 KJB393304 KSX393304 LCT393304 LMP393304 LWL393304 MGH393304 MQD393304 MZZ393304 NJV393304 NTR393304 ODN393304 ONJ393304 OXF393304 PHB393304 PQX393304 QAT393304 QKP393304 QUL393304 REH393304 ROD393304 RXZ393304 SHV393304 SRR393304 TBN393304 TLJ393304 TVF393304 UFB393304 UOX393304 UYT393304 VIP393304 VSL393304 WCH393304 WMD393304 WVZ393304 R458840 JN458840 TJ458840 ADF458840 ANB458840 AWX458840 BGT458840 BQP458840 CAL458840 CKH458840 CUD458840 DDZ458840 DNV458840 DXR458840 EHN458840 ERJ458840 FBF458840 FLB458840 FUX458840 GET458840 GOP458840 GYL458840 HIH458840 HSD458840 IBZ458840 ILV458840 IVR458840 JFN458840 JPJ458840 JZF458840 KJB458840 KSX458840 LCT458840 LMP458840 LWL458840 MGH458840 MQD458840 MZZ458840 NJV458840 NTR458840 ODN458840 ONJ458840 OXF458840 PHB458840 PQX458840 QAT458840 QKP458840 QUL458840 REH458840 ROD458840 RXZ458840 SHV458840 SRR458840 TBN458840 TLJ458840 TVF458840 UFB458840 UOX458840 UYT458840 VIP458840 VSL458840 WCH458840 WMD458840 WVZ458840 R524376 JN524376 TJ524376 ADF524376 ANB524376 AWX524376 BGT524376 BQP524376 CAL524376 CKH524376 CUD524376 DDZ524376 DNV524376 DXR524376 EHN524376 ERJ524376 FBF524376 FLB524376 FUX524376 GET524376 GOP524376 GYL524376 HIH524376 HSD524376 IBZ524376 ILV524376 IVR524376 JFN524376 JPJ524376 JZF524376 KJB524376 KSX524376 LCT524376 LMP524376 LWL524376 MGH524376 MQD524376 MZZ524376 NJV524376 NTR524376 ODN524376 ONJ524376 OXF524376 PHB524376 PQX524376 QAT524376 QKP524376 QUL524376 REH524376 ROD524376 RXZ524376 SHV524376 SRR524376 TBN524376 TLJ524376 TVF524376 UFB524376 UOX524376 UYT524376 VIP524376 VSL524376 WCH524376 WMD524376 WVZ524376 R589912 JN589912 TJ589912 ADF589912 ANB589912 AWX589912 BGT589912 BQP589912 CAL589912 CKH589912 CUD589912 DDZ589912 DNV589912 DXR589912 EHN589912 ERJ589912 FBF589912 FLB589912 FUX589912 GET589912 GOP589912 GYL589912 HIH589912 HSD589912 IBZ589912 ILV589912 IVR589912 JFN589912 JPJ589912 JZF589912 KJB589912 KSX589912 LCT589912 LMP589912 LWL589912 MGH589912 MQD589912 MZZ589912 NJV589912 NTR589912 ODN589912 ONJ589912 OXF589912 PHB589912 PQX589912 QAT589912 QKP589912 QUL589912 REH589912 ROD589912 RXZ589912 SHV589912 SRR589912 TBN589912 TLJ589912 TVF589912 UFB589912 UOX589912 UYT589912 VIP589912 VSL589912 WCH589912 WMD589912 WVZ589912 R655448 JN655448 TJ655448 ADF655448 ANB655448 AWX655448 BGT655448 BQP655448 CAL655448 CKH655448 CUD655448 DDZ655448 DNV655448 DXR655448 EHN655448 ERJ655448 FBF655448 FLB655448 FUX655448 GET655448 GOP655448 GYL655448 HIH655448 HSD655448 IBZ655448 ILV655448 IVR655448 JFN655448 JPJ655448 JZF655448 KJB655448 KSX655448 LCT655448 LMP655448 LWL655448 MGH655448 MQD655448 MZZ655448 NJV655448 NTR655448 ODN655448 ONJ655448 OXF655448 PHB655448 PQX655448 QAT655448 QKP655448 QUL655448 REH655448 ROD655448 RXZ655448 SHV655448 SRR655448 TBN655448 TLJ655448 TVF655448 UFB655448 UOX655448 UYT655448 VIP655448 VSL655448 WCH655448 WMD655448 WVZ655448 R720984 JN720984 TJ720984 ADF720984 ANB720984 AWX720984 BGT720984 BQP720984 CAL720984 CKH720984 CUD720984 DDZ720984 DNV720984 DXR720984 EHN720984 ERJ720984 FBF720984 FLB720984 FUX720984 GET720984 GOP720984 GYL720984 HIH720984 HSD720984 IBZ720984 ILV720984 IVR720984 JFN720984 JPJ720984 JZF720984 KJB720984 KSX720984 LCT720984 LMP720984 LWL720984 MGH720984 MQD720984 MZZ720984 NJV720984 NTR720984 ODN720984 ONJ720984 OXF720984 PHB720984 PQX720984 QAT720984 QKP720984 QUL720984 REH720984 ROD720984 RXZ720984 SHV720984 SRR720984 TBN720984 TLJ720984 TVF720984 UFB720984 UOX720984 UYT720984 VIP720984 VSL720984 WCH720984 WMD720984 WVZ720984 R786520 JN786520 TJ786520 ADF786520 ANB786520 AWX786520 BGT786520 BQP786520 CAL786520 CKH786520 CUD786520 DDZ786520 DNV786520 DXR786520 EHN786520 ERJ786520 FBF786520 FLB786520 FUX786520 GET786520 GOP786520 GYL786520 HIH786520 HSD786520 IBZ786520 ILV786520 IVR786520 JFN786520 JPJ786520 JZF786520 KJB786520 KSX786520 LCT786520 LMP786520 LWL786520 MGH786520 MQD786520 MZZ786520 NJV786520 NTR786520 ODN786520 ONJ786520 OXF786520 PHB786520 PQX786520 QAT786520 QKP786520 QUL786520 REH786520 ROD786520 RXZ786520 SHV786520 SRR786520 TBN786520 TLJ786520 TVF786520 UFB786520 UOX786520 UYT786520 VIP786520 VSL786520 WCH786520 WMD786520 WVZ786520 R852056 JN852056 TJ852056 ADF852056 ANB852056 AWX852056 BGT852056 BQP852056 CAL852056 CKH852056 CUD852056 DDZ852056 DNV852056 DXR852056 EHN852056 ERJ852056 FBF852056 FLB852056 FUX852056 GET852056 GOP852056 GYL852056 HIH852056 HSD852056 IBZ852056 ILV852056 IVR852056 JFN852056 JPJ852056 JZF852056 KJB852056 KSX852056 LCT852056 LMP852056 LWL852056 MGH852056 MQD852056 MZZ852056 NJV852056 NTR852056 ODN852056 ONJ852056 OXF852056 PHB852056 PQX852056 QAT852056 QKP852056 QUL852056 REH852056 ROD852056 RXZ852056 SHV852056 SRR852056 TBN852056 TLJ852056 TVF852056 UFB852056 UOX852056 UYT852056 VIP852056 VSL852056 WCH852056 WMD852056 WVZ852056 R917592 JN917592 TJ917592 ADF917592 ANB917592 AWX917592 BGT917592 BQP917592 CAL917592 CKH917592 CUD917592 DDZ917592 DNV917592 DXR917592 EHN917592 ERJ917592 FBF917592 FLB917592 FUX917592 GET917592 GOP917592 GYL917592 HIH917592 HSD917592 IBZ917592 ILV917592 IVR917592 JFN917592 JPJ917592 JZF917592 KJB917592 KSX917592 LCT917592 LMP917592 LWL917592 MGH917592 MQD917592 MZZ917592 NJV917592 NTR917592 ODN917592 ONJ917592 OXF917592 PHB917592 PQX917592 QAT917592 QKP917592 QUL917592 REH917592 ROD917592 RXZ917592 SHV917592 SRR917592 TBN917592 TLJ917592 TVF917592 UFB917592 UOX917592 UYT917592 VIP917592 VSL917592 WCH917592 WMD917592 WVZ917592 R983128 JN983128 TJ983128 ADF983128 ANB983128 AWX983128 BGT983128 BQP983128 CAL983128 CKH983128 CUD983128 DDZ983128 DNV983128 DXR983128 EHN983128 ERJ983128 FBF983128 FLB983128 FUX983128 GET983128 GOP983128 GYL983128 HIH983128 HSD983128 IBZ983128 ILV983128 IVR983128 JFN983128 JPJ983128 JZF983128 KJB983128 KSX983128 LCT983128 LMP983128 LWL983128 MGH983128 MQD983128 MZZ983128 NJV983128 NTR983128 ODN983128 ONJ983128 OXF983128 PHB983128 PQX983128 QAT983128 QKP983128 QUL983128 REH983128 ROD983128 RXZ983128 SHV983128 SRR983128 TBN983128 TLJ983128 TVF983128 UFB983128 UOX983128 UYT983128 VIP983128 VSL983128 WCH983128 WMD983128 WVZ983128 WWB983128 T65624 JP65624 TL65624 ADH65624 AND65624 AWZ65624 BGV65624 BQR65624 CAN65624 CKJ65624 CUF65624 DEB65624 DNX65624 DXT65624 EHP65624 ERL65624 FBH65624 FLD65624 FUZ65624 GEV65624 GOR65624 GYN65624 HIJ65624 HSF65624 ICB65624 ILX65624 IVT65624 JFP65624 JPL65624 JZH65624 KJD65624 KSZ65624 LCV65624 LMR65624 LWN65624 MGJ65624 MQF65624 NAB65624 NJX65624 NTT65624 ODP65624 ONL65624 OXH65624 PHD65624 PQZ65624 QAV65624 QKR65624 QUN65624 REJ65624 ROF65624 RYB65624 SHX65624 SRT65624 TBP65624 TLL65624 TVH65624 UFD65624 UOZ65624 UYV65624 VIR65624 VSN65624 WCJ65624 WMF65624 WWB65624 T131160 JP131160 TL131160 ADH131160 AND131160 AWZ131160 BGV131160 BQR131160 CAN131160 CKJ131160 CUF131160 DEB131160 DNX131160 DXT131160 EHP131160 ERL131160 FBH131160 FLD131160 FUZ131160 GEV131160 GOR131160 GYN131160 HIJ131160 HSF131160 ICB131160 ILX131160 IVT131160 JFP131160 JPL131160 JZH131160 KJD131160 KSZ131160 LCV131160 LMR131160 LWN131160 MGJ131160 MQF131160 NAB131160 NJX131160 NTT131160 ODP131160 ONL131160 OXH131160 PHD131160 PQZ131160 QAV131160 QKR131160 QUN131160 REJ131160 ROF131160 RYB131160 SHX131160 SRT131160 TBP131160 TLL131160 TVH131160 UFD131160 UOZ131160 UYV131160 VIR131160 VSN131160 WCJ131160 WMF131160 WWB131160 T196696 JP196696 TL196696 ADH196696 AND196696 AWZ196696 BGV196696 BQR196696 CAN196696 CKJ196696 CUF196696 DEB196696 DNX196696 DXT196696 EHP196696 ERL196696 FBH196696 FLD196696 FUZ196696 GEV196696 GOR196696 GYN196696 HIJ196696 HSF196696 ICB196696 ILX196696 IVT196696 JFP196696 JPL196696 JZH196696 KJD196696 KSZ196696 LCV196696 LMR196696 LWN196696 MGJ196696 MQF196696 NAB196696 NJX196696 NTT196696 ODP196696 ONL196696 OXH196696 PHD196696 PQZ196696 QAV196696 QKR196696 QUN196696 REJ196696 ROF196696 RYB196696 SHX196696 SRT196696 TBP196696 TLL196696 TVH196696 UFD196696 UOZ196696 UYV196696 VIR196696 VSN196696 WCJ196696 WMF196696 WWB196696 T262232 JP262232 TL262232 ADH262232 AND262232 AWZ262232 BGV262232 BQR262232 CAN262232 CKJ262232 CUF262232 DEB262232 DNX262232 DXT262232 EHP262232 ERL262232 FBH262232 FLD262232 FUZ262232 GEV262232 GOR262232 GYN262232 HIJ262232 HSF262232 ICB262232 ILX262232 IVT262232 JFP262232 JPL262232 JZH262232 KJD262232 KSZ262232 LCV262232 LMR262232 LWN262232 MGJ262232 MQF262232 NAB262232 NJX262232 NTT262232 ODP262232 ONL262232 OXH262232 PHD262232 PQZ262232 QAV262232 QKR262232 QUN262232 REJ262232 ROF262232 RYB262232 SHX262232 SRT262232 TBP262232 TLL262232 TVH262232 UFD262232 UOZ262232 UYV262232 VIR262232 VSN262232 WCJ262232 WMF262232 WWB262232 T327768 JP327768 TL327768 ADH327768 AND327768 AWZ327768 BGV327768 BQR327768 CAN327768 CKJ327768 CUF327768 DEB327768 DNX327768 DXT327768 EHP327768 ERL327768 FBH327768 FLD327768 FUZ327768 GEV327768 GOR327768 GYN327768 HIJ327768 HSF327768 ICB327768 ILX327768 IVT327768 JFP327768 JPL327768 JZH327768 KJD327768 KSZ327768 LCV327768 LMR327768 LWN327768 MGJ327768 MQF327768 NAB327768 NJX327768 NTT327768 ODP327768 ONL327768 OXH327768 PHD327768 PQZ327768 QAV327768 QKR327768 QUN327768 REJ327768 ROF327768 RYB327768 SHX327768 SRT327768 TBP327768 TLL327768 TVH327768 UFD327768 UOZ327768 UYV327768 VIR327768 VSN327768 WCJ327768 WMF327768 WWB327768 T393304 JP393304 TL393304 ADH393304 AND393304 AWZ393304 BGV393304 BQR393304 CAN393304 CKJ393304 CUF393304 DEB393304 DNX393304 DXT393304 EHP393304 ERL393304 FBH393304 FLD393304 FUZ393304 GEV393304 GOR393304 GYN393304 HIJ393304 HSF393304 ICB393304 ILX393304 IVT393304 JFP393304 JPL393304 JZH393304 KJD393304 KSZ393304 LCV393304 LMR393304 LWN393304 MGJ393304 MQF393304 NAB393304 NJX393304 NTT393304 ODP393304 ONL393304 OXH393304 PHD393304 PQZ393304 QAV393304 QKR393304 QUN393304 REJ393304 ROF393304 RYB393304 SHX393304 SRT393304 TBP393304 TLL393304 TVH393304 UFD393304 UOZ393304 UYV393304 VIR393304 VSN393304 WCJ393304 WMF393304 WWB393304 T458840 JP458840 TL458840 ADH458840 AND458840 AWZ458840 BGV458840 BQR458840 CAN458840 CKJ458840 CUF458840 DEB458840 DNX458840 DXT458840 EHP458840 ERL458840 FBH458840 FLD458840 FUZ458840 GEV458840 GOR458840 GYN458840 HIJ458840 HSF458840 ICB458840 ILX458840 IVT458840 JFP458840 JPL458840 JZH458840 KJD458840 KSZ458840 LCV458840 LMR458840 LWN458840 MGJ458840 MQF458840 NAB458840 NJX458840 NTT458840 ODP458840 ONL458840 OXH458840 PHD458840 PQZ458840 QAV458840 QKR458840 QUN458840 REJ458840 ROF458840 RYB458840 SHX458840 SRT458840 TBP458840 TLL458840 TVH458840 UFD458840 UOZ458840 UYV458840 VIR458840 VSN458840 WCJ458840 WMF458840 WWB458840 T524376 JP524376 TL524376 ADH524376 AND524376 AWZ524376 BGV524376 BQR524376 CAN524376 CKJ524376 CUF524376 DEB524376 DNX524376 DXT524376 EHP524376 ERL524376 FBH524376 FLD524376 FUZ524376 GEV524376 GOR524376 GYN524376 HIJ524376 HSF524376 ICB524376 ILX524376 IVT524376 JFP524376 JPL524376 JZH524376 KJD524376 KSZ524376 LCV524376 LMR524376 LWN524376 MGJ524376 MQF524376 NAB524376 NJX524376 NTT524376 ODP524376 ONL524376 OXH524376 PHD524376 PQZ524376 QAV524376 QKR524376 QUN524376 REJ524376 ROF524376 RYB524376 SHX524376 SRT524376 TBP524376 TLL524376 TVH524376 UFD524376 UOZ524376 UYV524376 VIR524376 VSN524376 WCJ524376 WMF524376 WWB524376 T589912 JP589912 TL589912 ADH589912 AND589912 AWZ589912 BGV589912 BQR589912 CAN589912 CKJ589912 CUF589912 DEB589912 DNX589912 DXT589912 EHP589912 ERL589912 FBH589912 FLD589912 FUZ589912 GEV589912 GOR589912 GYN589912 HIJ589912 HSF589912 ICB589912 ILX589912 IVT589912 JFP589912 JPL589912 JZH589912 KJD589912 KSZ589912 LCV589912 LMR589912 LWN589912 MGJ589912 MQF589912 NAB589912 NJX589912 NTT589912 ODP589912 ONL589912 OXH589912 PHD589912 PQZ589912 QAV589912 QKR589912 QUN589912 REJ589912 ROF589912 RYB589912 SHX589912 SRT589912 TBP589912 TLL589912 TVH589912 UFD589912 UOZ589912 UYV589912 VIR589912 VSN589912 WCJ589912 WMF589912 WWB589912 T655448 JP655448 TL655448 ADH655448 AND655448 AWZ655448 BGV655448 BQR655448 CAN655448 CKJ655448 CUF655448 DEB655448 DNX655448 DXT655448 EHP655448 ERL655448 FBH655448 FLD655448 FUZ655448 GEV655448 GOR655448 GYN655448 HIJ655448 HSF655448 ICB655448 ILX655448 IVT655448 JFP655448 JPL655448 JZH655448 KJD655448 KSZ655448 LCV655448 LMR655448 LWN655448 MGJ655448 MQF655448 NAB655448 NJX655448 NTT655448 ODP655448 ONL655448 OXH655448 PHD655448 PQZ655448 QAV655448 QKR655448 QUN655448 REJ655448 ROF655448 RYB655448 SHX655448 SRT655448 TBP655448 TLL655448 TVH655448 UFD655448 UOZ655448 UYV655448 VIR655448 VSN655448 WCJ655448 WMF655448 WWB655448 T720984 JP720984 TL720984 ADH720984 AND720984 AWZ720984 BGV720984 BQR720984 CAN720984 CKJ720984 CUF720984 DEB720984 DNX720984 DXT720984 EHP720984 ERL720984 FBH720984 FLD720984 FUZ720984 GEV720984 GOR720984 GYN720984 HIJ720984 HSF720984 ICB720984 ILX720984 IVT720984 JFP720984 JPL720984 JZH720984 KJD720984 KSZ720984 LCV720984 LMR720984 LWN720984 MGJ720984 MQF720984 NAB720984 NJX720984 NTT720984 ODP720984 ONL720984 OXH720984 PHD720984 PQZ720984 QAV720984 QKR720984 QUN720984 REJ720984 ROF720984 RYB720984 SHX720984 SRT720984 TBP720984 TLL720984 TVH720984 UFD720984 UOZ720984 UYV720984 VIR720984 VSN720984 WCJ720984 WMF720984 WWB720984 T786520 JP786520 TL786520 ADH786520 AND786520 AWZ786520 BGV786520 BQR786520 CAN786520 CKJ786520 CUF786520 DEB786520 DNX786520 DXT786520 EHP786520 ERL786520 FBH786520 FLD786520 FUZ786520 GEV786520 GOR786520 GYN786520 HIJ786520 HSF786520 ICB786520 ILX786520 IVT786520 JFP786520 JPL786520 JZH786520 KJD786520 KSZ786520 LCV786520 LMR786520 LWN786520 MGJ786520 MQF786520 NAB786520 NJX786520 NTT786520 ODP786520 ONL786520 OXH786520 PHD786520 PQZ786520 QAV786520 QKR786520 QUN786520 REJ786520 ROF786520 RYB786520 SHX786520 SRT786520 TBP786520 TLL786520 TVH786520 UFD786520 UOZ786520 UYV786520 VIR786520 VSN786520 WCJ786520 WMF786520 WWB786520 T852056 JP852056 TL852056 ADH852056 AND852056 AWZ852056 BGV852056 BQR852056 CAN852056 CKJ852056 CUF852056 DEB852056 DNX852056 DXT852056 EHP852056 ERL852056 FBH852056 FLD852056 FUZ852056 GEV852056 GOR852056 GYN852056 HIJ852056 HSF852056 ICB852056 ILX852056 IVT852056 JFP852056 JPL852056 JZH852056 KJD852056 KSZ852056 LCV852056 LMR852056 LWN852056 MGJ852056 MQF852056 NAB852056 NJX852056 NTT852056 ODP852056 ONL852056 OXH852056 PHD852056 PQZ852056 QAV852056 QKR852056 QUN852056 REJ852056 ROF852056 RYB852056 SHX852056 SRT852056 TBP852056 TLL852056 TVH852056 UFD852056 UOZ852056 UYV852056 VIR852056 VSN852056 WCJ852056 WMF852056 WWB852056 T917592 JP917592 TL917592 ADH917592 AND917592 AWZ917592 BGV917592 BQR917592 CAN917592 CKJ917592 CUF917592 DEB917592 DNX917592 DXT917592 EHP917592 ERL917592 FBH917592 FLD917592 FUZ917592 GEV917592 GOR917592 GYN917592 HIJ917592 HSF917592 ICB917592 ILX917592 IVT917592 JFP917592 JPL917592 JZH917592 KJD917592 KSZ917592 LCV917592 LMR917592 LWN917592 MGJ917592 MQF917592 NAB917592 NJX917592 NTT917592 ODP917592 ONL917592 OXH917592 PHD917592 PQZ917592 QAV917592 QKR917592 QUN917592 REJ917592 ROF917592 RYB917592 SHX917592 SRT917592 TBP917592 TLL917592 TVH917592 UFD917592 UOZ917592 UYV917592 VIR917592 VSN917592 WCJ917592 WMF917592 WWB917592 T983128 JP983128 TL983128 ADH983128 AND983128 AWZ983128 BGV983128 BQR983128 CAN983128 CKJ983128 CUF983128 DEB983128 DNX983128 DXT983128 EHP983128 ERL983128 FBH983128 FLD983128 FUZ983128 GEV983128 GOR983128 GYN983128 HIJ983128 HSF983128 ICB983128 ILX983128 IVT983128 JFP983128 JPL983128 JZH983128 KJD983128 KSZ983128 LCV983128 LMR983128 LWN983128 MGJ983128 MQF983128 NAB983128 NJX983128 NTT983128 ODP983128 ONL983128 OXH983128 PHD983128 PQZ983128 QAV983128 QKR983128 QUN983128 REJ983128 ROF983128 RYB983128 SHX983128 SRT983128 TBP983128 TLL983128 TVH983128 UFD983128 UOZ983128 UYV983128 VIR983128 VSN983128 WCJ983128 WMF983128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R48 WWB48 WMF48 WCJ48 VSN48 VIR48 UYV48 UOZ48 UFD48 TVH48 TLL48 TBP48 SRT48 SHX48 RYB48 ROF48 REJ48 QUN48 QKR48 QAV48 PQZ48 PHD48 OXH48 ONL48 ODP48 NTT48 NJX48 NAB48 MQF48 MGJ48 LWN48 LMR48 LCV48 KSZ48 KJD48 JZH48 JPL48 JFP48 IVT48 ILX48 ICB48 HSF48 HIJ48 GYN48 GOR48 GEV48 FUZ48 FLD48 FBH48 ERL48 EHP48 DXT48 DNX48 DEB48 CUF48 CKJ48 CAN48 BQR48 BGV48 AWZ48 AND48 ADH48 TL48 JP48 T48 WVZ48 WMD48 WCH48 VSL48 VIP48 UYT48 UOX48 UFB48 TVF48 TLJ48 TBN48 SRR48 SHV48 RXZ48 ROD48 REH48 QUL48 QKP48 QAT48 PQX48 PHB48 OXF48 ONJ48 ODN48 NTR48 NJV48 MZZ48 MQD48 MGH48 LWL48 LMP48 LCT48 KSX48 KJB48 JZF48 JPJ48 JFN48 IVR48 ILV48 IBZ48 HSD48 HIH48 GYL48 GOP48 GET48 FUX48 FLB48 FBF48 ERJ48 EHN48 DXR48 DNV48 DDZ48 CUD48 CKH48 CAL48 BQP48 BGT48 AWX48 ANB48 ADF48 TJ48 JN48 R72 WWB72 WMF72 WCJ72 VSN72 VIR72 UYV72 UOZ72 UFD72 TVH72 TLL72 TBP72 SRT72 SHX72 RYB72 ROF72 REJ72 QUN72 QKR72 QAV72 PQZ72 PHD72 OXH72 ONL72 ODP72 NTT72 NJX72 NAB72 MQF72 MGJ72 LWN72 LMR72 LCV72 KSZ72 KJD72 JZH72 JPL72 JFP72 IVT72 ILX72 ICB72 HSF72 HIJ72 GYN72 GOR72 GEV72 FUZ72 FLD72 FBH72 ERL72 EHP72 DXT72 DNX72 DEB72 CUF72 CKJ72 CAN72 BQR72 BGV72 AWZ72 AND72 ADH72 TL72 JP72 T72 WVZ72 WMD72 WCH72 VSL72 VIP72 UYT72 UOX72 UFB72 TVF72 TLJ72 TBN72 SRR72 SHV72 RXZ72 ROD72 REH72 QUL72 QKP72 QAT72 PQX72 PHB72 OXF72 ONJ72 ODN72 NTR72 NJV72 MZZ72 MQD72 MGH72 LWL72 LMP72 LCT72 KSX72 KJB72 JZF72 JPJ72 JFN72 IVR72 ILV72 IBZ72 HSD72 HIH72 GYL72 GOP72 GET72 FUX72 FLB72 FBF72 ERJ72 EHN72 DXR72 DNV72 DDZ72 CUD72 CKH72 CAL72 BQP72 BGT72 AWX72 ANB72 ADF72 TJ72 JN72 R30 WWB30 WMF30 WCJ30 VSN30 VIR30 UYV30 UOZ30 UFD30 TVH30 TLL30 TBP30 SRT30 SHX30 RYB30 ROF30 REJ30 QUN30 QKR30 QAV30 PQZ30 PHD30 OXH30 ONL30 ODP30 NTT30 NJX30 NAB30 MQF30 MGJ30 LWN30 LMR30 LCV30 KSZ30 KJD30 JZH30 JPL30 JFP30 IVT30 ILX30 ICB30 HSF30 HIJ30 GYN30 GOR30 GEV30 FUZ30 FLD30 FBH30 ERL30 EHP30 DXT30 DNX30 DEB30 CUF30 CKJ30 CAN30 BQR30 BGV30 AWZ30 AND30 ADH30 TL30 JP30 T30 WVZ30 WMD30 WCH30 VSL30 VIP30 UYT30 UOX30 UFB30 TVF30 TLJ30 TBN30 SRR30 SHV30 RXZ30 ROD30 REH30 QUL30 QKP30 QAT30 PQX30 PHB30 OXF30 ONJ30 ODN30 NTR30 NJV30 MZZ30 MQD30 MGH30 LWL30 LMP30 LCT30 KSX30 KJB30 JZF30 JPJ30 JFN30 IVR30 ILV30 IBZ30 HSD30 HIH30 GYL30 GOP30 GET30 FUX30 FLB30 FBF30 ERJ30 EHN30 DXR30 DNV30 DDZ30 CUD30 CKH30 CAL30 BQP30 BGT30 AWX30 ANB30 ADF30 TJ30 JN30 R34 WWB34 WMF34 WCJ34 VSN34 VIR34 UYV34 UOZ34 UFD34 TVH34 TLL34 TBP34 SRT34 SHX34 RYB34 ROF34 REJ34 QUN34 QKR34 QAV34 PQZ34 PHD34 OXH34 ONL34 ODP34 NTT34 NJX34 NAB34 MQF34 MGJ34 LWN34 LMR34 LCV34 KSZ34 KJD34 JZH34 JPL34 JFP34 IVT34 ILX34 ICB34 HSF34 HIJ34 GYN34 GOR34 GEV34 FUZ34 FLD34 FBH34 ERL34 EHP34 DXT34 DNX34 DEB34 CUF34 CKJ34 CAN34 BQR34 BGV34 AWZ34 AND34 ADH34 TL34 JP34 T34 WVZ34 WMD34 WCH34 VSL34 VIP34 UYT34 UOX34 UFB34 TVF34 TLJ34 TBN34 SRR34 SHV34 RXZ34 ROD34 REH34 QUL34 QKP34 QAT34 PQX34 PHB34 OXF34 ONJ34 ODN34 NTR34 NJV34 MZZ34 MQD34 MGH34 LWL34 LMP34 LCT34 KSX34 KJB34 JZF34 JPJ34 JFN34 IVR34 ILV34 IBZ34 HSD34 HIH34 GYL34 GOP34 GET34 FUX34 FLB34 FBF34 ERJ34 EHN34 DXR34 DNV34 DDZ34 CUD34 CKH34 CAL34 BQP34 BGT34 AWX34 ANB34 ADF34 TJ34 JN34 R38 WWB38 WMF38 WCJ38 VSN38 VIR38 UYV38 UOZ38 UFD38 TVH38 TLL38 TBP38 SRT38 SHX38 RYB38 ROF38 REJ38 QUN38 QKR38 QAV38 PQZ38 PHD38 OXH38 ONL38 ODP38 NTT38 NJX38 NAB38 MQF38 MGJ38 LWN38 LMR38 LCV38 KSZ38 KJD38 JZH38 JPL38 JFP38 IVT38 ILX38 ICB38 HSF38 HIJ38 GYN38 GOR38 GEV38 FUZ38 FLD38 FBH38 ERL38 EHP38 DXT38 DNX38 DEB38 CUF38 CKJ38 CAN38 BQR38 BGV38 AWZ38 AND38 ADH38 TL38 JP38 T38 WVZ38 WMD38 WCH38 VSL38 VIP38 UYT38 UOX38 UFB38 TVF38 TLJ38 TBN38 SRR38 SHV38 RXZ38 ROD38 REH38 QUL38 QKP38 QAT38 PQX38 PHB38 OXF38 ONJ38 ODN38 NTR38 NJV38 MZZ38 MQD38 MGH38 LWL38 LMP38 LCT38 KSX38 KJB38 JZF38 JPJ38 JFN38 IVR38 ILV38 IBZ38 HSD38 HIH38 GYL38 GOP38 GET38 FUX38 FLB38 FBF38 ERJ38 EHN38 DXR38 DNV38 DDZ38 CUD38 CKH38 CAL38 BQP38 BGT38 AWX38 ANB38 ADF38 TJ38 JN38 R54 WWB54 WMF54 WCJ54 VSN54 VIR54 UYV54 UOZ54 UFD54 TVH54 TLL54 TBP54 SRT54 SHX54 RYB54 ROF54 REJ54 QUN54 QKR54 QAV54 PQZ54 PHD54 OXH54 ONL54 ODP54 NTT54 NJX54 NAB54 MQF54 MGJ54 LWN54 LMR54 LCV54 KSZ54 KJD54 JZH54 JPL54 JFP54 IVT54 ILX54 ICB54 HSF54 HIJ54 GYN54 GOR54 GEV54 FUZ54 FLD54 FBH54 ERL54 EHP54 DXT54 DNX54 DEB54 CUF54 CKJ54 CAN54 BQR54 BGV54 AWZ54 AND54 ADH54 TL54 JP54 T54 WVZ54 WMD54 WCH54 VSL54 VIP54 UYT54 UOX54 UFB54 TVF54 TLJ54 TBN54 SRR54 SHV54 RXZ54 ROD54 REH54 QUL54 QKP54 QAT54 PQX54 PHB54 OXF54 ONJ54 ODN54 NTR54 NJV54 MZZ54 MQD54 MGH54 LWL54 LMP54 LCT54 KSX54 KJB54 JZF54 JPJ54 JFN54 IVR54 ILV54 IBZ54 HSD54 HIH54 GYL54 GOP54 GET54 FUX54 FLB54 FBF54 ERJ54 EHN54 DXR54 DNV54 DDZ54 CUD54 CKH54 CAL54 BQP54 BGT54 AWX54 ANB54 ADF54 TJ54 JN54 R58 WWB58 WMF58 WCJ58 VSN58 VIR58 UYV58 UOZ58 UFD58 TVH58 TLL58 TBP58 SRT58 SHX58 RYB58 ROF58 REJ58 QUN58 QKR58 QAV58 PQZ58 PHD58 OXH58 ONL58 ODP58 NTT58 NJX58 NAB58 MQF58 MGJ58 LWN58 LMR58 LCV58 KSZ58 KJD58 JZH58 JPL58 JFP58 IVT58 ILX58 ICB58 HSF58 HIJ58 GYN58 GOR58 GEV58 FUZ58 FLD58 FBH58 ERL58 EHP58 DXT58 DNX58 DEB58 CUF58 CKJ58 CAN58 BQR58 BGV58 AWZ58 AND58 ADH58 TL58 JP58 T58 WVZ58 WMD58 WCH58 VSL58 VIP58 UYT58 UOX58 UFB58 TVF58 TLJ58 TBN58 SRR58 SHV58 RXZ58 ROD58 REH58 QUL58 QKP58 QAT58 PQX58 PHB58 OXF58 ONJ58 ODN58 NTR58 NJV58 MZZ58 MQD58 MGH58 LWL58 LMP58 LCT58 KSX58 KJB58 JZF58 JPJ58 JFN58 IVR58 ILV58 IBZ58 HSD58 HIH58 GYL58 GOP58 GET58 FUX58 FLB58 FBF58 ERJ58 EHN58 DXR58 DNV58 DDZ58 CUD58 CKH58 CAL58 BQP58 BGT58 AWX58 ANB58 ADF58 TJ58 JN58 R62 WWB62 WMF62 WCJ62 VSN62 VIR62 UYV62 UOZ62 UFD62 TVH62 TLL62 TBP62 SRT62 SHX62 RYB62 ROF62 REJ62 QUN62 QKR62 QAV62 PQZ62 PHD62 OXH62 ONL62 ODP62 NTT62 NJX62 NAB62 MQF62 MGJ62 LWN62 LMR62 LCV62 KSZ62 KJD62 JZH62 JPL62 JFP62 IVT62 ILX62 ICB62 HSF62 HIJ62 GYN62 GOR62 GEV62 FUZ62 FLD62 FBH62 ERL62 EHP62 DXT62 DNX62 DEB62 CUF62 CKJ62 CAN62 BQR62 BGV62 AWZ62 AND62 ADH62 TL62 JP62 T62 WVZ62 WMD62 WCH62 VSL62 VIP62 UYT62 UOX62 UFB62 TVF62 TLJ62 TBN62 SRR62 SHV62 RXZ62 ROD62 REH62 QUL62 QKP62 QAT62 PQX62 PHB62 OXF62 ONJ62 ODN62 NTR62 NJV62 MZZ62 MQD62 MGH62 LWL62 LMP62 LCT62 KSX62 KJB62 JZF62 JPJ62 JFN62 IVR62 ILV62 IBZ62 HSD62 HIH62 GYL62 GOP62 GET62 FUX62 FLB62 FBF62 ERJ62 EHN62 DXR62 DNV62 DDZ62 CUD62 CKH62 CAL62 BQP62 BGT62 AWX62 ANB62 ADF62 TJ62 JN62 R78 WWB78 WMF78 WCJ78 VSN78 VIR78 UYV78 UOZ78 UFD78 TVH78 TLL78 TBP78 SRT78 SHX78 RYB78 ROF78 REJ78 QUN78 QKR78 QAV78 PQZ78 PHD78 OXH78 ONL78 ODP78 NTT78 NJX78 NAB78 MQF78 MGJ78 LWN78 LMR78 LCV78 KSZ78 KJD78 JZH78 JPL78 JFP78 IVT78 ILX78 ICB78 HSF78 HIJ78 GYN78 GOR78 GEV78 FUZ78 FLD78 FBH78 ERL78 EHP78 DXT78 DNX78 DEB78 CUF78 CKJ78 CAN78 BQR78 BGV78 AWZ78 AND78 ADH78 TL78 JP78 T78 WVZ78 WMD78 WCH78 VSL78 VIP78 UYT78 UOX78 UFB78 TVF78 TLJ78 TBN78 SRR78 SHV78 RXZ78 ROD78 REH78 QUL78 QKP78 QAT78 PQX78 PHB78 OXF78 ONJ78 ODN78 NTR78 NJV78 MZZ78 MQD78 MGH78 LWL78 LMP78 LCT78 KSX78 KJB78 JZF78 JPJ78 JFN78 IVR78 ILV78 IBZ78 HSD78 HIH78 GYL78 GOP78 GET78 FUX78 FLB78 FBF78 ERJ78 EHN78 DXR78 DNV78 DDZ78 CUD78 CKH78 CAL78 BQP78 BGT78 AWX78 ANB78 ADF78 TJ78 JN78 R82 WWB82 WMF82 WCJ82 VSN82 VIR82 UYV82 UOZ82 UFD82 TVH82 TLL82 TBP82 SRT82 SHX82 RYB82 ROF82 REJ82 QUN82 QKR82 QAV82 PQZ82 PHD82 OXH82 ONL82 ODP82 NTT82 NJX82 NAB82 MQF82 MGJ82 LWN82 LMR82 LCV82 KSZ82 KJD82 JZH82 JPL82 JFP82 IVT82 ILX82 ICB82 HSF82 HIJ82 GYN82 GOR82 GEV82 FUZ82 FLD82 FBH82 ERL82 EHP82 DXT82 DNX82 DEB82 CUF82 CKJ82 CAN82 BQR82 BGV82 AWZ82 AND82 ADH82 TL82 JP82 T82 WVZ82 WMD82 WCH82 VSL82 VIP82 UYT82 UOX82 UFB82 TVF82 TLJ82 TBN82 SRR82 SHV82 RXZ82 ROD82 REH82 QUL82 QKP82 QAT82 PQX82 PHB82 OXF82 ONJ82 ODN82 NTR82 NJV82 MZZ82 MQD82 MGH82 LWL82 LMP82 LCT82 KSX82 KJB82 JZF82 JPJ82 JFN82 IVR82 ILV82 IBZ82 HSD82 HIH82 GYL82 GOP82 GET82 FUX82 FLB82 FBF82 ERJ82 EHN82 DXR82 DNV82 DDZ82 CUD82 CKH82 CAL82 BQP82 BGT82 AWX82 ANB82 ADF82 TJ82 JN82 R86 WWB86 WMF86 WCJ86 VSN86 VIR86 UYV86 UOZ86 UFD86 TVH86 TLL86 TBP86 SRT86 SHX86 RYB86 ROF86 REJ86 QUN86 QKR86 QAV86 PQZ86 PHD86 OXH86 ONL86 ODP86 NTT86 NJX86 NAB86 MQF86 MGJ86 LWN86 LMR86 LCV86 KSZ86 KJD86 JZH86 JPL86 JFP86 IVT86 ILX86 ICB86 HSF86 HIJ86 GYN86 GOR86 GEV86 FUZ86 FLD86 FBH86 ERL86 EHP86 DXT86 DNX86 DEB86 CUF86 CKJ86 CAN86 BQR86 BGV86 AWZ86 AND86 ADH86 TL86 JP86 T86 WVZ86 WMD86 WCH86 VSL86 VIP86 UYT86 UOX86 UFB86 TVF86 TLJ86 TBN86 SRR86 SHV86 RXZ86 ROD86 REH86 QUL86 QKP86 QAT86 PQX86 PHB86 OXF86 ONJ86 ODN86 NTR86 NJV86 MZZ86 MQD86 MGH86 LWL86 LMP86 LCT86 KSX86 KJB86 JZF86 JPJ86 JFN86 IVR86 ILV86 IBZ86 HSD86 HIH86 GYL86 GOP86 GET86 FUX86 FLB86 FBF86 ERJ86 EHN86 DXR86 DNV86 DDZ86 CUD86 CKH86 CAL86 BQP86 BGT86 AWX86 ANB86 ADF86 TJ86 JN86 R92 WWB92 WMF92 WCJ92 VSN92 VIR92 UYV92 UOZ92 UFD92 TVH92 TLL92 TBP92 SRT92 SHX92 RYB92 ROF92 REJ92 QUN92 QKR92 QAV92 PQZ92 PHD92 OXH92 ONL92 ODP92 NTT92 NJX92 NAB92 MQF92 MGJ92 LWN92 LMR92 LCV92 KSZ92 KJD92 JZH92 JPL92 JFP92 IVT92 ILX92 ICB92 HSF92 HIJ92 GYN92 GOR92 GEV92 FUZ92 FLD92 FBH92 ERL92 EHP92 DXT92 DNX92 DEB92 CUF92 CKJ92 CAN92 BQR92 BGV92 AWZ92 AND92 ADH92 TL92 JP92 T92 WVZ92 WMD92 WCH92 VSL92 VIP92 UYT92 UOX92 UFB92 TVF92 TLJ92 TBN92 SRR92 SHV92 RXZ92 ROD92 REH92 QUL92 QKP92 QAT92 PQX92 PHB92 OXF92 ONJ92 ODN92 NTR92 NJV92 MZZ92 MQD92 MGH92 LWL92 LMP92 LCT92 KSX92 KJB92 JZF92 JPJ92 JFN92 IVR92 ILV92 IBZ92 HSD92 HIH92 GYL92 GOP92 GET92 FUX92 FLB92 FBF92 ERJ92 EHN92 DXR92 DNV92 DDZ92 CUD92 CKH92 CAL92 BQP92 BGT92 AWX92 ANB92 ADF92 TJ92 JN92"/>
    <dataValidation type="list" allowBlank="1" showInputMessage="1" showErrorMessage="1" errorTitle="Ошибка" error="Выберите значение из списка" sqref="WVU983128 M65624 JI65624 TE65624 ADA65624 AMW65624 AWS65624 BGO65624 BQK65624 CAG65624 CKC65624 CTY65624 DDU65624 DNQ65624 DXM65624 EHI65624 ERE65624 FBA65624 FKW65624 FUS65624 GEO65624 GOK65624 GYG65624 HIC65624 HRY65624 IBU65624 ILQ65624 IVM65624 JFI65624 JPE65624 JZA65624 KIW65624 KSS65624 LCO65624 LMK65624 LWG65624 MGC65624 MPY65624 MZU65624 NJQ65624 NTM65624 ODI65624 ONE65624 OXA65624 PGW65624 PQS65624 QAO65624 QKK65624 QUG65624 REC65624 RNY65624 RXU65624 SHQ65624 SRM65624 TBI65624 TLE65624 TVA65624 UEW65624 UOS65624 UYO65624 VIK65624 VSG65624 WCC65624 WLY65624 WVU65624 M131160 JI131160 TE131160 ADA131160 AMW131160 AWS131160 BGO131160 BQK131160 CAG131160 CKC131160 CTY131160 DDU131160 DNQ131160 DXM131160 EHI131160 ERE131160 FBA131160 FKW131160 FUS131160 GEO131160 GOK131160 GYG131160 HIC131160 HRY131160 IBU131160 ILQ131160 IVM131160 JFI131160 JPE131160 JZA131160 KIW131160 KSS131160 LCO131160 LMK131160 LWG131160 MGC131160 MPY131160 MZU131160 NJQ131160 NTM131160 ODI131160 ONE131160 OXA131160 PGW131160 PQS131160 QAO131160 QKK131160 QUG131160 REC131160 RNY131160 RXU131160 SHQ131160 SRM131160 TBI131160 TLE131160 TVA131160 UEW131160 UOS131160 UYO131160 VIK131160 VSG131160 WCC131160 WLY131160 WVU131160 M196696 JI196696 TE196696 ADA196696 AMW196696 AWS196696 BGO196696 BQK196696 CAG196696 CKC196696 CTY196696 DDU196696 DNQ196696 DXM196696 EHI196696 ERE196696 FBA196696 FKW196696 FUS196696 GEO196696 GOK196696 GYG196696 HIC196696 HRY196696 IBU196696 ILQ196696 IVM196696 JFI196696 JPE196696 JZA196696 KIW196696 KSS196696 LCO196696 LMK196696 LWG196696 MGC196696 MPY196696 MZU196696 NJQ196696 NTM196696 ODI196696 ONE196696 OXA196696 PGW196696 PQS196696 QAO196696 QKK196696 QUG196696 REC196696 RNY196696 RXU196696 SHQ196696 SRM196696 TBI196696 TLE196696 TVA196696 UEW196696 UOS196696 UYO196696 VIK196696 VSG196696 WCC196696 WLY196696 WVU196696 M262232 JI262232 TE262232 ADA262232 AMW262232 AWS262232 BGO262232 BQK262232 CAG262232 CKC262232 CTY262232 DDU262232 DNQ262232 DXM262232 EHI262232 ERE262232 FBA262232 FKW262232 FUS262232 GEO262232 GOK262232 GYG262232 HIC262232 HRY262232 IBU262232 ILQ262232 IVM262232 JFI262232 JPE262232 JZA262232 KIW262232 KSS262232 LCO262232 LMK262232 LWG262232 MGC262232 MPY262232 MZU262232 NJQ262232 NTM262232 ODI262232 ONE262232 OXA262232 PGW262232 PQS262232 QAO262232 QKK262232 QUG262232 REC262232 RNY262232 RXU262232 SHQ262232 SRM262232 TBI262232 TLE262232 TVA262232 UEW262232 UOS262232 UYO262232 VIK262232 VSG262232 WCC262232 WLY262232 WVU262232 M327768 JI327768 TE327768 ADA327768 AMW327768 AWS327768 BGO327768 BQK327768 CAG327768 CKC327768 CTY327768 DDU327768 DNQ327768 DXM327768 EHI327768 ERE327768 FBA327768 FKW327768 FUS327768 GEO327768 GOK327768 GYG327768 HIC327768 HRY327768 IBU327768 ILQ327768 IVM327768 JFI327768 JPE327768 JZA327768 KIW327768 KSS327768 LCO327768 LMK327768 LWG327768 MGC327768 MPY327768 MZU327768 NJQ327768 NTM327768 ODI327768 ONE327768 OXA327768 PGW327768 PQS327768 QAO327768 QKK327768 QUG327768 REC327768 RNY327768 RXU327768 SHQ327768 SRM327768 TBI327768 TLE327768 TVA327768 UEW327768 UOS327768 UYO327768 VIK327768 VSG327768 WCC327768 WLY327768 WVU327768 M393304 JI393304 TE393304 ADA393304 AMW393304 AWS393304 BGO393304 BQK393304 CAG393304 CKC393304 CTY393304 DDU393304 DNQ393304 DXM393304 EHI393304 ERE393304 FBA393304 FKW393304 FUS393304 GEO393304 GOK393304 GYG393304 HIC393304 HRY393304 IBU393304 ILQ393304 IVM393304 JFI393304 JPE393304 JZA393304 KIW393304 KSS393304 LCO393304 LMK393304 LWG393304 MGC393304 MPY393304 MZU393304 NJQ393304 NTM393304 ODI393304 ONE393304 OXA393304 PGW393304 PQS393304 QAO393304 QKK393304 QUG393304 REC393304 RNY393304 RXU393304 SHQ393304 SRM393304 TBI393304 TLE393304 TVA393304 UEW393304 UOS393304 UYO393304 VIK393304 VSG393304 WCC393304 WLY393304 WVU393304 M458840 JI458840 TE458840 ADA458840 AMW458840 AWS458840 BGO458840 BQK458840 CAG458840 CKC458840 CTY458840 DDU458840 DNQ458840 DXM458840 EHI458840 ERE458840 FBA458840 FKW458840 FUS458840 GEO458840 GOK458840 GYG458840 HIC458840 HRY458840 IBU458840 ILQ458840 IVM458840 JFI458840 JPE458840 JZA458840 KIW458840 KSS458840 LCO458840 LMK458840 LWG458840 MGC458840 MPY458840 MZU458840 NJQ458840 NTM458840 ODI458840 ONE458840 OXA458840 PGW458840 PQS458840 QAO458840 QKK458840 QUG458840 REC458840 RNY458840 RXU458840 SHQ458840 SRM458840 TBI458840 TLE458840 TVA458840 UEW458840 UOS458840 UYO458840 VIK458840 VSG458840 WCC458840 WLY458840 WVU458840 M524376 JI524376 TE524376 ADA524376 AMW524376 AWS524376 BGO524376 BQK524376 CAG524376 CKC524376 CTY524376 DDU524376 DNQ524376 DXM524376 EHI524376 ERE524376 FBA524376 FKW524376 FUS524376 GEO524376 GOK524376 GYG524376 HIC524376 HRY524376 IBU524376 ILQ524376 IVM524376 JFI524376 JPE524376 JZA524376 KIW524376 KSS524376 LCO524376 LMK524376 LWG524376 MGC524376 MPY524376 MZU524376 NJQ524376 NTM524376 ODI524376 ONE524376 OXA524376 PGW524376 PQS524376 QAO524376 QKK524376 QUG524376 REC524376 RNY524376 RXU524376 SHQ524376 SRM524376 TBI524376 TLE524376 TVA524376 UEW524376 UOS524376 UYO524376 VIK524376 VSG524376 WCC524376 WLY524376 WVU524376 M589912 JI589912 TE589912 ADA589912 AMW589912 AWS589912 BGO589912 BQK589912 CAG589912 CKC589912 CTY589912 DDU589912 DNQ589912 DXM589912 EHI589912 ERE589912 FBA589912 FKW589912 FUS589912 GEO589912 GOK589912 GYG589912 HIC589912 HRY589912 IBU589912 ILQ589912 IVM589912 JFI589912 JPE589912 JZA589912 KIW589912 KSS589912 LCO589912 LMK589912 LWG589912 MGC589912 MPY589912 MZU589912 NJQ589912 NTM589912 ODI589912 ONE589912 OXA589912 PGW589912 PQS589912 QAO589912 QKK589912 QUG589912 REC589912 RNY589912 RXU589912 SHQ589912 SRM589912 TBI589912 TLE589912 TVA589912 UEW589912 UOS589912 UYO589912 VIK589912 VSG589912 WCC589912 WLY589912 WVU589912 M655448 JI655448 TE655448 ADA655448 AMW655448 AWS655448 BGO655448 BQK655448 CAG655448 CKC655448 CTY655448 DDU655448 DNQ655448 DXM655448 EHI655448 ERE655448 FBA655448 FKW655448 FUS655448 GEO655448 GOK655448 GYG655448 HIC655448 HRY655448 IBU655448 ILQ655448 IVM655448 JFI655448 JPE655448 JZA655448 KIW655448 KSS655448 LCO655448 LMK655448 LWG655448 MGC655448 MPY655448 MZU655448 NJQ655448 NTM655448 ODI655448 ONE655448 OXA655448 PGW655448 PQS655448 QAO655448 QKK655448 QUG655448 REC655448 RNY655448 RXU655448 SHQ655448 SRM655448 TBI655448 TLE655448 TVA655448 UEW655448 UOS655448 UYO655448 VIK655448 VSG655448 WCC655448 WLY655448 WVU655448 M720984 JI720984 TE720984 ADA720984 AMW720984 AWS720984 BGO720984 BQK720984 CAG720984 CKC720984 CTY720984 DDU720984 DNQ720984 DXM720984 EHI720984 ERE720984 FBA720984 FKW720984 FUS720984 GEO720984 GOK720984 GYG720984 HIC720984 HRY720984 IBU720984 ILQ720984 IVM720984 JFI720984 JPE720984 JZA720984 KIW720984 KSS720984 LCO720984 LMK720984 LWG720984 MGC720984 MPY720984 MZU720984 NJQ720984 NTM720984 ODI720984 ONE720984 OXA720984 PGW720984 PQS720984 QAO720984 QKK720984 QUG720984 REC720984 RNY720984 RXU720984 SHQ720984 SRM720984 TBI720984 TLE720984 TVA720984 UEW720984 UOS720984 UYO720984 VIK720984 VSG720984 WCC720984 WLY720984 WVU720984 M786520 JI786520 TE786520 ADA786520 AMW786520 AWS786520 BGO786520 BQK786520 CAG786520 CKC786520 CTY786520 DDU786520 DNQ786520 DXM786520 EHI786520 ERE786520 FBA786520 FKW786520 FUS786520 GEO786520 GOK786520 GYG786520 HIC786520 HRY786520 IBU786520 ILQ786520 IVM786520 JFI786520 JPE786520 JZA786520 KIW786520 KSS786520 LCO786520 LMK786520 LWG786520 MGC786520 MPY786520 MZU786520 NJQ786520 NTM786520 ODI786520 ONE786520 OXA786520 PGW786520 PQS786520 QAO786520 QKK786520 QUG786520 REC786520 RNY786520 RXU786520 SHQ786520 SRM786520 TBI786520 TLE786520 TVA786520 UEW786520 UOS786520 UYO786520 VIK786520 VSG786520 WCC786520 WLY786520 WVU786520 M852056 JI852056 TE852056 ADA852056 AMW852056 AWS852056 BGO852056 BQK852056 CAG852056 CKC852056 CTY852056 DDU852056 DNQ852056 DXM852056 EHI852056 ERE852056 FBA852056 FKW852056 FUS852056 GEO852056 GOK852056 GYG852056 HIC852056 HRY852056 IBU852056 ILQ852056 IVM852056 JFI852056 JPE852056 JZA852056 KIW852056 KSS852056 LCO852056 LMK852056 LWG852056 MGC852056 MPY852056 MZU852056 NJQ852056 NTM852056 ODI852056 ONE852056 OXA852056 PGW852056 PQS852056 QAO852056 QKK852056 QUG852056 REC852056 RNY852056 RXU852056 SHQ852056 SRM852056 TBI852056 TLE852056 TVA852056 UEW852056 UOS852056 UYO852056 VIK852056 VSG852056 WCC852056 WLY852056 WVU852056 M917592 JI917592 TE917592 ADA917592 AMW917592 AWS917592 BGO917592 BQK917592 CAG917592 CKC917592 CTY917592 DDU917592 DNQ917592 DXM917592 EHI917592 ERE917592 FBA917592 FKW917592 FUS917592 GEO917592 GOK917592 GYG917592 HIC917592 HRY917592 IBU917592 ILQ917592 IVM917592 JFI917592 JPE917592 JZA917592 KIW917592 KSS917592 LCO917592 LMK917592 LWG917592 MGC917592 MPY917592 MZU917592 NJQ917592 NTM917592 ODI917592 ONE917592 OXA917592 PGW917592 PQS917592 QAO917592 QKK917592 QUG917592 REC917592 RNY917592 RXU917592 SHQ917592 SRM917592 TBI917592 TLE917592 TVA917592 UEW917592 UOS917592 UYO917592 VIK917592 VSG917592 WCC917592 WLY917592 WVU917592 M983128 JI983128 TE983128 ADA983128 AMW983128 AWS983128 BGO983128 BQK983128 CAG983128 CKC983128 CTY983128 DDU983128 DNQ983128 DXM983128 EHI983128 ERE983128 FBA983128 FKW983128 FUS983128 GEO983128 GOK983128 GYG983128 HIC983128 HRY983128 IBU983128 ILQ983128 IVM983128 JFI983128 JPE983128 JZA983128 KIW983128 KSS983128 LCO983128 LMK983128 LWG983128 MGC983128 MPY983128 MZU983128 NJQ983128 NTM983128 ODI983128 ONE983128 OXA983128 PGW983128 PQS983128 QAO983128 QKK983128 QUG983128 REC983128 RNY983128 RXU983128 SHQ983128 SRM983128 TBI983128 TLE983128 TVA983128 UEW983128 UOS983128 UYO983128 VIK983128 VSG983128 WCC983128 WLY983128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JI48 TE48 ADA48 AMW48 AWS48 M48 WVU48 WLY48 WCC48 VSG48 VIK48 UYO48 UOS48 UEW48 TVA48 TLE48 TBI48 SRM48 SHQ48 RXU48 RNY48 REC48 QUG48 QKK48 QAO48 PQS48 PGW48 OXA48 ONE48 ODI48 NTM48 NJQ48 MZU48 MPY48 MGC48 LWG48 LMK48 LCO48 KSS48 KIW48 JZA48 JPE48 JFI48 IVM48 ILQ48 IBU48 HRY48 HIC48 GYG48 GOK48 GEO48 FUS48 FKW48 FBA48 ERE48 EHI48 DXM48 DNQ48 DDU48 CTY48 CKC48 CAG48 BQK48 BGO48 JI72 TE72 ADA72 AMW72 AWS72 M72 WVU72 WLY72 WCC72 VSG72 VIK72 UYO72 UOS72 UEW72 TVA72 TLE72 TBI72 SRM72 SHQ72 RXU72 RNY72 REC72 QUG72 QKK72 QAO72 PQS72 PGW72 OXA72 ONE72 ODI72 NTM72 NJQ72 MZU72 MPY72 MGC72 LWG72 LMK72 LCO72 KSS72 KIW72 JZA72 JPE72 JFI72 IVM72 ILQ72 IBU72 HRY72 HIC72 GYG72 GOK72 GEO72 FUS72 FKW72 FBA72 ERE72 EHI72 DXM72 DNQ72 DDU72 CTY72 CKC72 CAG72 BQK72 BGO72 JI30 TE30 ADA30 AMW30 AWS30 M30 WVU30 WLY30 WCC30 VSG30 VIK30 UYO30 UOS30 UEW30 TVA30 TLE30 TBI30 SRM30 SHQ30 RXU30 RNY30 REC30 QUG30 QKK30 QAO30 PQS30 PGW30 OXA30 ONE30 ODI30 NTM30 NJQ30 MZU30 MPY30 MGC30 LWG30 LMK30 LCO30 KSS30 KIW30 JZA30 JPE30 JFI30 IVM30 ILQ30 IBU30 HRY30 HIC30 GYG30 GOK30 GEO30 FUS30 FKW30 FBA30 ERE30 EHI30 DXM30 DNQ30 DDU30 CTY30 CKC30 CAG30 BQK30 BGO30 JI34 TE34 ADA34 AMW34 AWS34 M34 WVU34 WLY34 WCC34 VSG34 VIK34 UYO34 UOS34 UEW34 TVA34 TLE34 TBI34 SRM34 SHQ34 RXU34 RNY34 REC34 QUG34 QKK34 QAO34 PQS34 PGW34 OXA34 ONE34 ODI34 NTM34 NJQ34 MZU34 MPY34 MGC34 LWG34 LMK34 LCO34 KSS34 KIW34 JZA34 JPE34 JFI34 IVM34 ILQ34 IBU34 HRY34 HIC34 GYG34 GOK34 GEO34 FUS34 FKW34 FBA34 ERE34 EHI34 DXM34 DNQ34 DDU34 CTY34 CKC34 CAG34 BQK34 BGO34 JI38 TE38 ADA38 AMW38 AWS38 M38 WVU38 WLY38 WCC38 VSG38 VIK38 UYO38 UOS38 UEW38 TVA38 TLE38 TBI38 SRM38 SHQ38 RXU38 RNY38 REC38 QUG38 QKK38 QAO38 PQS38 PGW38 OXA38 ONE38 ODI38 NTM38 NJQ38 MZU38 MPY38 MGC38 LWG38 LMK38 LCO38 KSS38 KIW38 JZA38 JPE38 JFI38 IVM38 ILQ38 IBU38 HRY38 HIC38 GYG38 GOK38 GEO38 FUS38 FKW38 FBA38 ERE38 EHI38 DXM38 DNQ38 DDU38 CTY38 CKC38 CAG38 BQK38 BGO38 JI54 TE54 ADA54 AMW54 AWS54 M54 WVU54 WLY54 WCC54 VSG54 VIK54 UYO54 UOS54 UEW54 TVA54 TLE54 TBI54 SRM54 SHQ54 RXU54 RNY54 REC54 QUG54 QKK54 QAO54 PQS54 PGW54 OXA54 ONE54 ODI54 NTM54 NJQ54 MZU54 MPY54 MGC54 LWG54 LMK54 LCO54 KSS54 KIW54 JZA54 JPE54 JFI54 IVM54 ILQ54 IBU54 HRY54 HIC54 GYG54 GOK54 GEO54 FUS54 FKW54 FBA54 ERE54 EHI54 DXM54 DNQ54 DDU54 CTY54 CKC54 CAG54 BQK54 BGO54 JI58 TE58 ADA58 AMW58 AWS58 M58 WVU58 WLY58 WCC58 VSG58 VIK58 UYO58 UOS58 UEW58 TVA58 TLE58 TBI58 SRM58 SHQ58 RXU58 RNY58 REC58 QUG58 QKK58 QAO58 PQS58 PGW58 OXA58 ONE58 ODI58 NTM58 NJQ58 MZU58 MPY58 MGC58 LWG58 LMK58 LCO58 KSS58 KIW58 JZA58 JPE58 JFI58 IVM58 ILQ58 IBU58 HRY58 HIC58 GYG58 GOK58 GEO58 FUS58 FKW58 FBA58 ERE58 EHI58 DXM58 DNQ58 DDU58 CTY58 CKC58 CAG58 BQK58 BGO58 JI62 TE62 ADA62 AMW62 AWS62 M62 WVU62 WLY62 WCC62 VSG62 VIK62 UYO62 UOS62 UEW62 TVA62 TLE62 TBI62 SRM62 SHQ62 RXU62 RNY62 REC62 QUG62 QKK62 QAO62 PQS62 PGW62 OXA62 ONE62 ODI62 NTM62 NJQ62 MZU62 MPY62 MGC62 LWG62 LMK62 LCO62 KSS62 KIW62 JZA62 JPE62 JFI62 IVM62 ILQ62 IBU62 HRY62 HIC62 GYG62 GOK62 GEO62 FUS62 FKW62 FBA62 ERE62 EHI62 DXM62 DNQ62 DDU62 CTY62 CKC62 CAG62 BQK62 BGO62 JI78 TE78 ADA78 AMW78 AWS78 M78 WVU78 WLY78 WCC78 VSG78 VIK78 UYO78 UOS78 UEW78 TVA78 TLE78 TBI78 SRM78 SHQ78 RXU78 RNY78 REC78 QUG78 QKK78 QAO78 PQS78 PGW78 OXA78 ONE78 ODI78 NTM78 NJQ78 MZU78 MPY78 MGC78 LWG78 LMK78 LCO78 KSS78 KIW78 JZA78 JPE78 JFI78 IVM78 ILQ78 IBU78 HRY78 HIC78 GYG78 GOK78 GEO78 FUS78 FKW78 FBA78 ERE78 EHI78 DXM78 DNQ78 DDU78 CTY78 CKC78 CAG78 BQK78 BGO78 JI82 TE82 ADA82 AMW82 AWS82 M82 WVU82 WLY82 WCC82 VSG82 VIK82 UYO82 UOS82 UEW82 TVA82 TLE82 TBI82 SRM82 SHQ82 RXU82 RNY82 REC82 QUG82 QKK82 QAO82 PQS82 PGW82 OXA82 ONE82 ODI82 NTM82 NJQ82 MZU82 MPY82 MGC82 LWG82 LMK82 LCO82 KSS82 KIW82 JZA82 JPE82 JFI82 IVM82 ILQ82 IBU82 HRY82 HIC82 GYG82 GOK82 GEO82 FUS82 FKW82 FBA82 ERE82 EHI82 DXM82 DNQ82 DDU82 CTY82 CKC82 CAG82 BQK82 BGO82 JI86 TE86 ADA86 AMW86 AWS86 M86 WVU86 WLY86 WCC86 VSG86 VIK86 UYO86 UOS86 UEW86 TVA86 TLE86 TBI86 SRM86 SHQ86 RXU86 RNY86 REC86 QUG86 QKK86 QAO86 PQS86 PGW86 OXA86 ONE86 ODI86 NTM86 NJQ86 MZU86 MPY86 MGC86 LWG86 LMK86 LCO86 KSS86 KIW86 JZA86 JPE86 JFI86 IVM86 ILQ86 IBU86 HRY86 HIC86 GYG86 GOK86 GEO86 FUS86 FKW86 FBA86 ERE86 EHI86 DXM86 DNQ86 DDU86 CTY86 CKC86 CAG86 BQK86 BGO86 JI92 TE92 ADA92 AMW92 AWS92 M92 WVU92 WLY92 WCC92 VSG92 VIK92 UYO92 UOS92 UEW92 TVA92 TLE92 TBI92 SRM92 SHQ92 RXU92 RNY92 REC92 QUG92 QKK92 QAO92 PQS92 PGW92 OXA92 ONE92 ODI92 NTM92 NJQ92 MZU92 MPY92 MGC92 LWG92 LMK92 LCO92 KSS92 KIW92 JZA92 JPE92 JFI92 IVM92 ILQ92 IBU92 HRY92 HIC92 GYG92 GOK92 GEO92 FUS92 FKW92 FBA92 ERE92 EHI92 DXM92 DNQ92 DDU92 CTY92 CKC92 CAG92 BQK92 BGO92">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623:JR65623 TG65623:TN65623 ADC65623:ADJ65623 AMY65623:ANF65623 AWU65623:AXB65623 BGQ65623:BGX65623 BQM65623:BQT65623 CAI65623:CAP65623 CKE65623:CKL65623 CUA65623:CUH65623 DDW65623:DED65623 DNS65623:DNZ65623 DXO65623:DXV65623 EHK65623:EHR65623 ERG65623:ERN65623 FBC65623:FBJ65623 FKY65623:FLF65623 FUU65623:FVB65623 GEQ65623:GEX65623 GOM65623:GOT65623 GYI65623:GYP65623 HIE65623:HIL65623 HSA65623:HSH65623 IBW65623:ICD65623 ILS65623:ILZ65623 IVO65623:IVV65623 JFK65623:JFR65623 JPG65623:JPN65623 JZC65623:JZJ65623 KIY65623:KJF65623 KSU65623:KTB65623 LCQ65623:LCX65623 LMM65623:LMT65623 LWI65623:LWP65623 MGE65623:MGL65623 MQA65623:MQH65623 MZW65623:NAD65623 NJS65623:NJZ65623 NTO65623:NTV65623 ODK65623:ODR65623 ONG65623:ONN65623 OXC65623:OXJ65623 PGY65623:PHF65623 PQU65623:PRB65623 QAQ65623:QAX65623 QKM65623:QKT65623 QUI65623:QUP65623 REE65623:REL65623 ROA65623:ROH65623 RXW65623:RYD65623 SHS65623:SHZ65623 SRO65623:SRV65623 TBK65623:TBR65623 TLG65623:TLN65623 TVC65623:TVJ65623 UEY65623:UFF65623 UOU65623:UPB65623 UYQ65623:UYX65623 VIM65623:VIT65623 VSI65623:VSP65623 WCE65623:WCL65623 WMA65623:WMH65623 WVW65623:WWD65623 JK131159:JR131159 TG131159:TN131159 ADC131159:ADJ131159 AMY131159:ANF131159 AWU131159:AXB131159 BGQ131159:BGX131159 BQM131159:BQT131159 CAI131159:CAP131159 CKE131159:CKL131159 CUA131159:CUH131159 DDW131159:DED131159 DNS131159:DNZ131159 DXO131159:DXV131159 EHK131159:EHR131159 ERG131159:ERN131159 FBC131159:FBJ131159 FKY131159:FLF131159 FUU131159:FVB131159 GEQ131159:GEX131159 GOM131159:GOT131159 GYI131159:GYP131159 HIE131159:HIL131159 HSA131159:HSH131159 IBW131159:ICD131159 ILS131159:ILZ131159 IVO131159:IVV131159 JFK131159:JFR131159 JPG131159:JPN131159 JZC131159:JZJ131159 KIY131159:KJF131159 KSU131159:KTB131159 LCQ131159:LCX131159 LMM131159:LMT131159 LWI131159:LWP131159 MGE131159:MGL131159 MQA131159:MQH131159 MZW131159:NAD131159 NJS131159:NJZ131159 NTO131159:NTV131159 ODK131159:ODR131159 ONG131159:ONN131159 OXC131159:OXJ131159 PGY131159:PHF131159 PQU131159:PRB131159 QAQ131159:QAX131159 QKM131159:QKT131159 QUI131159:QUP131159 REE131159:REL131159 ROA131159:ROH131159 RXW131159:RYD131159 SHS131159:SHZ131159 SRO131159:SRV131159 TBK131159:TBR131159 TLG131159:TLN131159 TVC131159:TVJ131159 UEY131159:UFF131159 UOU131159:UPB131159 UYQ131159:UYX131159 VIM131159:VIT131159 VSI131159:VSP131159 WCE131159:WCL131159 WMA131159:WMH131159 WVW131159:WWD131159 JK196695:JR196695 TG196695:TN196695 ADC196695:ADJ196695 AMY196695:ANF196695 AWU196695:AXB196695 BGQ196695:BGX196695 BQM196695:BQT196695 CAI196695:CAP196695 CKE196695:CKL196695 CUA196695:CUH196695 DDW196695:DED196695 DNS196695:DNZ196695 DXO196695:DXV196695 EHK196695:EHR196695 ERG196695:ERN196695 FBC196695:FBJ196695 FKY196695:FLF196695 FUU196695:FVB196695 GEQ196695:GEX196695 GOM196695:GOT196695 GYI196695:GYP196695 HIE196695:HIL196695 HSA196695:HSH196695 IBW196695:ICD196695 ILS196695:ILZ196695 IVO196695:IVV196695 JFK196695:JFR196695 JPG196695:JPN196695 JZC196695:JZJ196695 KIY196695:KJF196695 KSU196695:KTB196695 LCQ196695:LCX196695 LMM196695:LMT196695 LWI196695:LWP196695 MGE196695:MGL196695 MQA196695:MQH196695 MZW196695:NAD196695 NJS196695:NJZ196695 NTO196695:NTV196695 ODK196695:ODR196695 ONG196695:ONN196695 OXC196695:OXJ196695 PGY196695:PHF196695 PQU196695:PRB196695 QAQ196695:QAX196695 QKM196695:QKT196695 QUI196695:QUP196695 REE196695:REL196695 ROA196695:ROH196695 RXW196695:RYD196695 SHS196695:SHZ196695 SRO196695:SRV196695 TBK196695:TBR196695 TLG196695:TLN196695 TVC196695:TVJ196695 UEY196695:UFF196695 UOU196695:UPB196695 UYQ196695:UYX196695 VIM196695:VIT196695 VSI196695:VSP196695 WCE196695:WCL196695 WMA196695:WMH196695 WVW196695:WWD196695 JK262231:JR262231 TG262231:TN262231 ADC262231:ADJ262231 AMY262231:ANF262231 AWU262231:AXB262231 BGQ262231:BGX262231 BQM262231:BQT262231 CAI262231:CAP262231 CKE262231:CKL262231 CUA262231:CUH262231 DDW262231:DED262231 DNS262231:DNZ262231 DXO262231:DXV262231 EHK262231:EHR262231 ERG262231:ERN262231 FBC262231:FBJ262231 FKY262231:FLF262231 FUU262231:FVB262231 GEQ262231:GEX262231 GOM262231:GOT262231 GYI262231:GYP262231 HIE262231:HIL262231 HSA262231:HSH262231 IBW262231:ICD262231 ILS262231:ILZ262231 IVO262231:IVV262231 JFK262231:JFR262231 JPG262231:JPN262231 JZC262231:JZJ262231 KIY262231:KJF262231 KSU262231:KTB262231 LCQ262231:LCX262231 LMM262231:LMT262231 LWI262231:LWP262231 MGE262231:MGL262231 MQA262231:MQH262231 MZW262231:NAD262231 NJS262231:NJZ262231 NTO262231:NTV262231 ODK262231:ODR262231 ONG262231:ONN262231 OXC262231:OXJ262231 PGY262231:PHF262231 PQU262231:PRB262231 QAQ262231:QAX262231 QKM262231:QKT262231 QUI262231:QUP262231 REE262231:REL262231 ROA262231:ROH262231 RXW262231:RYD262231 SHS262231:SHZ262231 SRO262231:SRV262231 TBK262231:TBR262231 TLG262231:TLN262231 TVC262231:TVJ262231 UEY262231:UFF262231 UOU262231:UPB262231 UYQ262231:UYX262231 VIM262231:VIT262231 VSI262231:VSP262231 WCE262231:WCL262231 WMA262231:WMH262231 WVW262231:WWD262231 JK327767:JR327767 TG327767:TN327767 ADC327767:ADJ327767 AMY327767:ANF327767 AWU327767:AXB327767 BGQ327767:BGX327767 BQM327767:BQT327767 CAI327767:CAP327767 CKE327767:CKL327767 CUA327767:CUH327767 DDW327767:DED327767 DNS327767:DNZ327767 DXO327767:DXV327767 EHK327767:EHR327767 ERG327767:ERN327767 FBC327767:FBJ327767 FKY327767:FLF327767 FUU327767:FVB327767 GEQ327767:GEX327767 GOM327767:GOT327767 GYI327767:GYP327767 HIE327767:HIL327767 HSA327767:HSH327767 IBW327767:ICD327767 ILS327767:ILZ327767 IVO327767:IVV327767 JFK327767:JFR327767 JPG327767:JPN327767 JZC327767:JZJ327767 KIY327767:KJF327767 KSU327767:KTB327767 LCQ327767:LCX327767 LMM327767:LMT327767 LWI327767:LWP327767 MGE327767:MGL327767 MQA327767:MQH327767 MZW327767:NAD327767 NJS327767:NJZ327767 NTO327767:NTV327767 ODK327767:ODR327767 ONG327767:ONN327767 OXC327767:OXJ327767 PGY327767:PHF327767 PQU327767:PRB327767 QAQ327767:QAX327767 QKM327767:QKT327767 QUI327767:QUP327767 REE327767:REL327767 ROA327767:ROH327767 RXW327767:RYD327767 SHS327767:SHZ327767 SRO327767:SRV327767 TBK327767:TBR327767 TLG327767:TLN327767 TVC327767:TVJ327767 UEY327767:UFF327767 UOU327767:UPB327767 UYQ327767:UYX327767 VIM327767:VIT327767 VSI327767:VSP327767 WCE327767:WCL327767 WMA327767:WMH327767 WVW327767:WWD327767 JK393303:JR393303 TG393303:TN393303 ADC393303:ADJ393303 AMY393303:ANF393303 AWU393303:AXB393303 BGQ393303:BGX393303 BQM393303:BQT393303 CAI393303:CAP393303 CKE393303:CKL393303 CUA393303:CUH393303 DDW393303:DED393303 DNS393303:DNZ393303 DXO393303:DXV393303 EHK393303:EHR393303 ERG393303:ERN393303 FBC393303:FBJ393303 FKY393303:FLF393303 FUU393303:FVB393303 GEQ393303:GEX393303 GOM393303:GOT393303 GYI393303:GYP393303 HIE393303:HIL393303 HSA393303:HSH393303 IBW393303:ICD393303 ILS393303:ILZ393303 IVO393303:IVV393303 JFK393303:JFR393303 JPG393303:JPN393303 JZC393303:JZJ393303 KIY393303:KJF393303 KSU393303:KTB393303 LCQ393303:LCX393303 LMM393303:LMT393303 LWI393303:LWP393303 MGE393303:MGL393303 MQA393303:MQH393303 MZW393303:NAD393303 NJS393303:NJZ393303 NTO393303:NTV393303 ODK393303:ODR393303 ONG393303:ONN393303 OXC393303:OXJ393303 PGY393303:PHF393303 PQU393303:PRB393303 QAQ393303:QAX393303 QKM393303:QKT393303 QUI393303:QUP393303 REE393303:REL393303 ROA393303:ROH393303 RXW393303:RYD393303 SHS393303:SHZ393303 SRO393303:SRV393303 TBK393303:TBR393303 TLG393303:TLN393303 TVC393303:TVJ393303 UEY393303:UFF393303 UOU393303:UPB393303 UYQ393303:UYX393303 VIM393303:VIT393303 VSI393303:VSP393303 WCE393303:WCL393303 WMA393303:WMH393303 WVW393303:WWD393303 JK458839:JR458839 TG458839:TN458839 ADC458839:ADJ458839 AMY458839:ANF458839 AWU458839:AXB458839 BGQ458839:BGX458839 BQM458839:BQT458839 CAI458839:CAP458839 CKE458839:CKL458839 CUA458839:CUH458839 DDW458839:DED458839 DNS458839:DNZ458839 DXO458839:DXV458839 EHK458839:EHR458839 ERG458839:ERN458839 FBC458839:FBJ458839 FKY458839:FLF458839 FUU458839:FVB458839 GEQ458839:GEX458839 GOM458839:GOT458839 GYI458839:GYP458839 HIE458839:HIL458839 HSA458839:HSH458839 IBW458839:ICD458839 ILS458839:ILZ458839 IVO458839:IVV458839 JFK458839:JFR458839 JPG458839:JPN458839 JZC458839:JZJ458839 KIY458839:KJF458839 KSU458839:KTB458839 LCQ458839:LCX458839 LMM458839:LMT458839 LWI458839:LWP458839 MGE458839:MGL458839 MQA458839:MQH458839 MZW458839:NAD458839 NJS458839:NJZ458839 NTO458839:NTV458839 ODK458839:ODR458839 ONG458839:ONN458839 OXC458839:OXJ458839 PGY458839:PHF458839 PQU458839:PRB458839 QAQ458839:QAX458839 QKM458839:QKT458839 QUI458839:QUP458839 REE458839:REL458839 ROA458839:ROH458839 RXW458839:RYD458839 SHS458839:SHZ458839 SRO458839:SRV458839 TBK458839:TBR458839 TLG458839:TLN458839 TVC458839:TVJ458839 UEY458839:UFF458839 UOU458839:UPB458839 UYQ458839:UYX458839 VIM458839:VIT458839 VSI458839:VSP458839 WCE458839:WCL458839 WMA458839:WMH458839 WVW458839:WWD458839 JK524375:JR524375 TG524375:TN524375 ADC524375:ADJ524375 AMY524375:ANF524375 AWU524375:AXB524375 BGQ524375:BGX524375 BQM524375:BQT524375 CAI524375:CAP524375 CKE524375:CKL524375 CUA524375:CUH524375 DDW524375:DED524375 DNS524375:DNZ524375 DXO524375:DXV524375 EHK524375:EHR524375 ERG524375:ERN524375 FBC524375:FBJ524375 FKY524375:FLF524375 FUU524375:FVB524375 GEQ524375:GEX524375 GOM524375:GOT524375 GYI524375:GYP524375 HIE524375:HIL524375 HSA524375:HSH524375 IBW524375:ICD524375 ILS524375:ILZ524375 IVO524375:IVV524375 JFK524375:JFR524375 JPG524375:JPN524375 JZC524375:JZJ524375 KIY524375:KJF524375 KSU524375:KTB524375 LCQ524375:LCX524375 LMM524375:LMT524375 LWI524375:LWP524375 MGE524375:MGL524375 MQA524375:MQH524375 MZW524375:NAD524375 NJS524375:NJZ524375 NTO524375:NTV524375 ODK524375:ODR524375 ONG524375:ONN524375 OXC524375:OXJ524375 PGY524375:PHF524375 PQU524375:PRB524375 QAQ524375:QAX524375 QKM524375:QKT524375 QUI524375:QUP524375 REE524375:REL524375 ROA524375:ROH524375 RXW524375:RYD524375 SHS524375:SHZ524375 SRO524375:SRV524375 TBK524375:TBR524375 TLG524375:TLN524375 TVC524375:TVJ524375 UEY524375:UFF524375 UOU524375:UPB524375 UYQ524375:UYX524375 VIM524375:VIT524375 VSI524375:VSP524375 WCE524375:WCL524375 WMA524375:WMH524375 WVW524375:WWD524375 JK589911:JR589911 TG589911:TN589911 ADC589911:ADJ589911 AMY589911:ANF589911 AWU589911:AXB589911 BGQ589911:BGX589911 BQM589911:BQT589911 CAI589911:CAP589911 CKE589911:CKL589911 CUA589911:CUH589911 DDW589911:DED589911 DNS589911:DNZ589911 DXO589911:DXV589911 EHK589911:EHR589911 ERG589911:ERN589911 FBC589911:FBJ589911 FKY589911:FLF589911 FUU589911:FVB589911 GEQ589911:GEX589911 GOM589911:GOT589911 GYI589911:GYP589911 HIE589911:HIL589911 HSA589911:HSH589911 IBW589911:ICD589911 ILS589911:ILZ589911 IVO589911:IVV589911 JFK589911:JFR589911 JPG589911:JPN589911 JZC589911:JZJ589911 KIY589911:KJF589911 KSU589911:KTB589911 LCQ589911:LCX589911 LMM589911:LMT589911 LWI589911:LWP589911 MGE589911:MGL589911 MQA589911:MQH589911 MZW589911:NAD589911 NJS589911:NJZ589911 NTO589911:NTV589911 ODK589911:ODR589911 ONG589911:ONN589911 OXC589911:OXJ589911 PGY589911:PHF589911 PQU589911:PRB589911 QAQ589911:QAX589911 QKM589911:QKT589911 QUI589911:QUP589911 REE589911:REL589911 ROA589911:ROH589911 RXW589911:RYD589911 SHS589911:SHZ589911 SRO589911:SRV589911 TBK589911:TBR589911 TLG589911:TLN589911 TVC589911:TVJ589911 UEY589911:UFF589911 UOU589911:UPB589911 UYQ589911:UYX589911 VIM589911:VIT589911 VSI589911:VSP589911 WCE589911:WCL589911 WMA589911:WMH589911 WVW589911:WWD589911 JK655447:JR655447 TG655447:TN655447 ADC655447:ADJ655447 AMY655447:ANF655447 AWU655447:AXB655447 BGQ655447:BGX655447 BQM655447:BQT655447 CAI655447:CAP655447 CKE655447:CKL655447 CUA655447:CUH655447 DDW655447:DED655447 DNS655447:DNZ655447 DXO655447:DXV655447 EHK655447:EHR655447 ERG655447:ERN655447 FBC655447:FBJ655447 FKY655447:FLF655447 FUU655447:FVB655447 GEQ655447:GEX655447 GOM655447:GOT655447 GYI655447:GYP655447 HIE655447:HIL655447 HSA655447:HSH655447 IBW655447:ICD655447 ILS655447:ILZ655447 IVO655447:IVV655447 JFK655447:JFR655447 JPG655447:JPN655447 JZC655447:JZJ655447 KIY655447:KJF655447 KSU655447:KTB655447 LCQ655447:LCX655447 LMM655447:LMT655447 LWI655447:LWP655447 MGE655447:MGL655447 MQA655447:MQH655447 MZW655447:NAD655447 NJS655447:NJZ655447 NTO655447:NTV655447 ODK655447:ODR655447 ONG655447:ONN655447 OXC655447:OXJ655447 PGY655447:PHF655447 PQU655447:PRB655447 QAQ655447:QAX655447 QKM655447:QKT655447 QUI655447:QUP655447 REE655447:REL655447 ROA655447:ROH655447 RXW655447:RYD655447 SHS655447:SHZ655447 SRO655447:SRV655447 TBK655447:TBR655447 TLG655447:TLN655447 TVC655447:TVJ655447 UEY655447:UFF655447 UOU655447:UPB655447 UYQ655447:UYX655447 VIM655447:VIT655447 VSI655447:VSP655447 WCE655447:WCL655447 WMA655447:WMH655447 WVW655447:WWD655447 JK720983:JR720983 TG720983:TN720983 ADC720983:ADJ720983 AMY720983:ANF720983 AWU720983:AXB720983 BGQ720983:BGX720983 BQM720983:BQT720983 CAI720983:CAP720983 CKE720983:CKL720983 CUA720983:CUH720983 DDW720983:DED720983 DNS720983:DNZ720983 DXO720983:DXV720983 EHK720983:EHR720983 ERG720983:ERN720983 FBC720983:FBJ720983 FKY720983:FLF720983 FUU720983:FVB720983 GEQ720983:GEX720983 GOM720983:GOT720983 GYI720983:GYP720983 HIE720983:HIL720983 HSA720983:HSH720983 IBW720983:ICD720983 ILS720983:ILZ720983 IVO720983:IVV720983 JFK720983:JFR720983 JPG720983:JPN720983 JZC720983:JZJ720983 KIY720983:KJF720983 KSU720983:KTB720983 LCQ720983:LCX720983 LMM720983:LMT720983 LWI720983:LWP720983 MGE720983:MGL720983 MQA720983:MQH720983 MZW720983:NAD720983 NJS720983:NJZ720983 NTO720983:NTV720983 ODK720983:ODR720983 ONG720983:ONN720983 OXC720983:OXJ720983 PGY720983:PHF720983 PQU720983:PRB720983 QAQ720983:QAX720983 QKM720983:QKT720983 QUI720983:QUP720983 REE720983:REL720983 ROA720983:ROH720983 RXW720983:RYD720983 SHS720983:SHZ720983 SRO720983:SRV720983 TBK720983:TBR720983 TLG720983:TLN720983 TVC720983:TVJ720983 UEY720983:UFF720983 UOU720983:UPB720983 UYQ720983:UYX720983 VIM720983:VIT720983 VSI720983:VSP720983 WCE720983:WCL720983 WMA720983:WMH720983 WVW720983:WWD720983 JK786519:JR786519 TG786519:TN786519 ADC786519:ADJ786519 AMY786519:ANF786519 AWU786519:AXB786519 BGQ786519:BGX786519 BQM786519:BQT786519 CAI786519:CAP786519 CKE786519:CKL786519 CUA786519:CUH786519 DDW786519:DED786519 DNS786519:DNZ786519 DXO786519:DXV786519 EHK786519:EHR786519 ERG786519:ERN786519 FBC786519:FBJ786519 FKY786519:FLF786519 FUU786519:FVB786519 GEQ786519:GEX786519 GOM786519:GOT786519 GYI786519:GYP786519 HIE786519:HIL786519 HSA786519:HSH786519 IBW786519:ICD786519 ILS786519:ILZ786519 IVO786519:IVV786519 JFK786519:JFR786519 JPG786519:JPN786519 JZC786519:JZJ786519 KIY786519:KJF786519 KSU786519:KTB786519 LCQ786519:LCX786519 LMM786519:LMT786519 LWI786519:LWP786519 MGE786519:MGL786519 MQA786519:MQH786519 MZW786519:NAD786519 NJS786519:NJZ786519 NTO786519:NTV786519 ODK786519:ODR786519 ONG786519:ONN786519 OXC786519:OXJ786519 PGY786519:PHF786519 PQU786519:PRB786519 QAQ786519:QAX786519 QKM786519:QKT786519 QUI786519:QUP786519 REE786519:REL786519 ROA786519:ROH786519 RXW786519:RYD786519 SHS786519:SHZ786519 SRO786519:SRV786519 TBK786519:TBR786519 TLG786519:TLN786519 TVC786519:TVJ786519 UEY786519:UFF786519 UOU786519:UPB786519 UYQ786519:UYX786519 VIM786519:VIT786519 VSI786519:VSP786519 WCE786519:WCL786519 WMA786519:WMH786519 WVW786519:WWD786519 JK852055:JR852055 TG852055:TN852055 ADC852055:ADJ852055 AMY852055:ANF852055 AWU852055:AXB852055 BGQ852055:BGX852055 BQM852055:BQT852055 CAI852055:CAP852055 CKE852055:CKL852055 CUA852055:CUH852055 DDW852055:DED852055 DNS852055:DNZ852055 DXO852055:DXV852055 EHK852055:EHR852055 ERG852055:ERN852055 FBC852055:FBJ852055 FKY852055:FLF852055 FUU852055:FVB852055 GEQ852055:GEX852055 GOM852055:GOT852055 GYI852055:GYP852055 HIE852055:HIL852055 HSA852055:HSH852055 IBW852055:ICD852055 ILS852055:ILZ852055 IVO852055:IVV852055 JFK852055:JFR852055 JPG852055:JPN852055 JZC852055:JZJ852055 KIY852055:KJF852055 KSU852055:KTB852055 LCQ852055:LCX852055 LMM852055:LMT852055 LWI852055:LWP852055 MGE852055:MGL852055 MQA852055:MQH852055 MZW852055:NAD852055 NJS852055:NJZ852055 NTO852055:NTV852055 ODK852055:ODR852055 ONG852055:ONN852055 OXC852055:OXJ852055 PGY852055:PHF852055 PQU852055:PRB852055 QAQ852055:QAX852055 QKM852055:QKT852055 QUI852055:QUP852055 REE852055:REL852055 ROA852055:ROH852055 RXW852055:RYD852055 SHS852055:SHZ852055 SRO852055:SRV852055 TBK852055:TBR852055 TLG852055:TLN852055 TVC852055:TVJ852055 UEY852055:UFF852055 UOU852055:UPB852055 UYQ852055:UYX852055 VIM852055:VIT852055 VSI852055:VSP852055 WCE852055:WCL852055 WMA852055:WMH852055 WVW852055:WWD852055 JK917591:JR917591 TG917591:TN917591 ADC917591:ADJ917591 AMY917591:ANF917591 AWU917591:AXB917591 BGQ917591:BGX917591 BQM917591:BQT917591 CAI917591:CAP917591 CKE917591:CKL917591 CUA917591:CUH917591 DDW917591:DED917591 DNS917591:DNZ917591 DXO917591:DXV917591 EHK917591:EHR917591 ERG917591:ERN917591 FBC917591:FBJ917591 FKY917591:FLF917591 FUU917591:FVB917591 GEQ917591:GEX917591 GOM917591:GOT917591 GYI917591:GYP917591 HIE917591:HIL917591 HSA917591:HSH917591 IBW917591:ICD917591 ILS917591:ILZ917591 IVO917591:IVV917591 JFK917591:JFR917591 JPG917591:JPN917591 JZC917591:JZJ917591 KIY917591:KJF917591 KSU917591:KTB917591 LCQ917591:LCX917591 LMM917591:LMT917591 LWI917591:LWP917591 MGE917591:MGL917591 MQA917591:MQH917591 MZW917591:NAD917591 NJS917591:NJZ917591 NTO917591:NTV917591 ODK917591:ODR917591 ONG917591:ONN917591 OXC917591:OXJ917591 PGY917591:PHF917591 PQU917591:PRB917591 QAQ917591:QAX917591 QKM917591:QKT917591 QUI917591:QUP917591 REE917591:REL917591 ROA917591:ROH917591 RXW917591:RYD917591 SHS917591:SHZ917591 SRO917591:SRV917591 TBK917591:TBR917591 TLG917591:TLN917591 TVC917591:TVJ917591 UEY917591:UFF917591 UOU917591:UPB917591 UYQ917591:UYX917591 VIM917591:VIT917591 VSI917591:VSP917591 WCE917591:WCL917591 WMA917591:WMH917591 WVW917591:WWD917591 WVW983127:WWD983127 JK983127:JR983127 TG983127:TN983127 ADC983127:ADJ983127 AMY983127:ANF983127 AWU983127:AXB983127 BGQ983127:BGX983127 BQM983127:BQT983127 CAI983127:CAP983127 CKE983127:CKL983127 CUA983127:CUH983127 DDW983127:DED983127 DNS983127:DNZ983127 DXO983127:DXV983127 EHK983127:EHR983127 ERG983127:ERN983127 FBC983127:FBJ983127 FKY983127:FLF983127 FUU983127:FVB983127 GEQ983127:GEX983127 GOM983127:GOT983127 GYI983127:GYP983127 HIE983127:HIL983127 HSA983127:HSH983127 IBW983127:ICD983127 ILS983127:ILZ983127 IVO983127:IVV983127 JFK983127:JFR983127 JPG983127:JPN983127 JZC983127:JZJ983127 KIY983127:KJF983127 KSU983127:KTB983127 LCQ983127:LCX983127 LMM983127:LMT983127 LWI983127:LWP983127 MGE983127:MGL983127 MQA983127:MQH983127 MZW983127:NAD983127 NJS983127:NJZ983127 NTO983127:NTV983127 ODK983127:ODR983127 ONG983127:ONN983127 OXC983127:OXJ983127 PGY983127:PHF983127 PQU983127:PRB983127 QAQ983127:QAX983127 QKM983127:QKT983127 QUI983127:QUP983127 REE983127:REL983127 ROA983127:ROH983127 RXW983127:RYD983127 SHS983127:SHZ983127 SRO983127:SRV983127 TBK983127:TBR983127 TLG983127:TLN983127 TVC983127:TVJ983127 UEY983127:UFF983127 UOU983127:UPB983127 UYQ983127:UYX983127 VIM983127:VIT983127 VSI983127:VSP983127 WCE983127:WCL983127 WMA983127:WMH983127 O983127:V983127 O65623:V65623 O131159:V131159 O196695:V196695 O262231:V262231 O327767:V327767 O393303:V393303 O458839:V458839 O524375:V524375 O589911:V589911 O655447:V655447 O720983:V720983 O786519:V786519 O852055:V852055 O917591:V917591 WCE47:WCL47 VSI47:VSP47 UYQ47:UYX47 VIM47:VIT47 UEY47:UFF47 WVW47:WWD47 WMA47:WMH47 UOU47:UPB47 JK47:JR47 TG47:TN47 ADC47:ADJ47 AMY47:ANF47 AWU47:AXB47 BGQ47:BGX47 BQM47:BQT47 CAI47:CAP47 CKE47:CKL47 CUA47:CUH47 DDW47:DED47 DNS47:DNZ47 DXO47:DXV47 EHK47:EHR47 ERG47:ERN47 FBC47:FBJ47 FKY47:FLF47 FUU47:FVB47 GEQ47:GEX47 GOM47:GOT47 GYI47:GYP47 HIE47:HIL47 HSA47:HSH47 IBW47:ICD47 ILS47:ILZ47 IVO47:IVV47 JFK47:JFR47 JPG47:JPN47 JZC47:JZJ47 KIY47:KJF47 KSU47:KTB47 LCQ47:LCX47 LMM47:LMT47 LWI47:LWP47 MGE47:MGL47 MQA47:MQH47 MZW47:NAD47 NJS47:NJZ47 NTO47:NTV47 ODK47:ODR47 ONG47:ONN47 OXC47:OXJ47 PGY47:PHF47 PQU47:PRB47 QAQ47:QAX47 QKM47:QKT47 QUI47:QUP47 REE47:REL47 ROA47:ROH47 RXW47:RYD47 SHS47:SHZ47 SRO47:SRV47 TBK47:TBR47 TLG47:TLN47 TVC47:TVJ47 WCE71:WCL71 VSI71:VSP71 UYQ71:UYX71 VIM71:VIT71 UEY71:UFF71 WVW71:WWD71 WMA71:WMH71 UOU71:UPB71 JK71:JR71 TG71:TN71 ADC71:ADJ71 AMY71:ANF71 AWU71:AXB71 BGQ71:BGX71 BQM71:BQT71 CAI71:CAP71 CKE71:CKL71 CUA71:CUH71 DDW71:DED71 DNS71:DNZ71 DXO71:DXV71 EHK71:EHR71 ERG71:ERN71 FBC71:FBJ71 FKY71:FLF71 FUU71:FVB71 GEQ71:GEX71 GOM71:GOT71 GYI71:GYP71 HIE71:HIL71 HSA71:HSH71 IBW71:ICD71 ILS71:ILZ71 IVO71:IVV71 JFK71:JFR71 JPG71:JPN71 JZC71:JZJ71 KIY71:KJF71 KSU71:KTB71 LCQ71:LCX71 LMM71:LMT71 LWI71:LWP71 MGE71:MGL71 MQA71:MQH71 MZW71:NAD71 NJS71:NJZ71 NTO71:NTV71 ODK71:ODR71 ONG71:ONN71 OXC71:OXJ71 PGY71:PHF71 PQU71:PRB71 QAQ71:QAX71 QKM71:QKT71 QUI71:QUP71 REE71:REL71 ROA71:ROH71 RXW71:RYD71 SHS71:SHZ71 SRO71:SRV71 TBK71:TBR71 TLG71:TLN71 TVC71:TVJ71 WCE29:WCL29 VSI29:VSP29 UYQ29:UYX29 VIM29:VIT29 UEY29:UFF29 WVW29:WWD29 WMA29:WMH29 UOU29:UPB29 JK29:JR29 TG29:TN29 ADC29:ADJ29 AMY29:ANF29 AWU29:AXB29 BGQ29:BGX29 BQM29:BQT29 CAI29:CAP29 CKE29:CKL29 CUA29:CUH29 DDW29:DED29 DNS29:DNZ29 DXO29:DXV29 EHK29:EHR29 ERG29:ERN29 FBC29:FBJ29 FKY29:FLF29 FUU29:FVB29 GEQ29:GEX29 GOM29:GOT29 GYI29:GYP29 HIE29:HIL29 HSA29:HSH29 IBW29:ICD29 ILS29:ILZ29 IVO29:IVV29 JFK29:JFR29 JPG29:JPN29 JZC29:JZJ29 KIY29:KJF29 KSU29:KTB29 LCQ29:LCX29 LMM29:LMT29 LWI29:LWP29 MGE29:MGL29 MQA29:MQH29 MZW29:NAD29 NJS29:NJZ29 NTO29:NTV29 ODK29:ODR29 ONG29:ONN29 OXC29:OXJ29 PGY29:PHF29 PQU29:PRB29 QAQ29:QAX29 QKM29:QKT29 QUI29:QUP29 REE29:REL29 ROA29:ROH29 RXW29:RYD29 SHS29:SHZ29 SRO29:SRV29 TBK29:TBR29 TLG29:TLN29 TVC29:TVJ29 WCE33:WCL33 VSI33:VSP33 UYQ33:UYX33 VIM33:VIT33 UEY33:UFF33 WVW33:WWD33 WMA33:WMH33 UOU33:UPB33 JK33:JR33 TG33:TN33 ADC33:ADJ33 AMY33:ANF33 AWU33:AXB33 BGQ33:BGX33 BQM33:BQT33 CAI33:CAP33 CKE33:CKL33 CUA33:CUH33 DDW33:DED33 DNS33:DNZ33 DXO33:DXV33 EHK33:EHR33 ERG33:ERN33 FBC33:FBJ33 FKY33:FLF33 FUU33:FVB33 GEQ33:GEX33 GOM33:GOT33 GYI33:GYP33 HIE33:HIL33 HSA33:HSH33 IBW33:ICD33 ILS33:ILZ33 IVO33:IVV33 JFK33:JFR33 JPG33:JPN33 JZC33:JZJ33 KIY33:KJF33 KSU33:KTB33 LCQ33:LCX33 LMM33:LMT33 LWI33:LWP33 MGE33:MGL33 MQA33:MQH33 MZW33:NAD33 NJS33:NJZ33 NTO33:NTV33 ODK33:ODR33 ONG33:ONN33 OXC33:OXJ33 PGY33:PHF33 PQU33:PRB33 QAQ33:QAX33 QKM33:QKT33 QUI33:QUP33 REE33:REL33 ROA33:ROH33 RXW33:RYD33 SHS33:SHZ33 SRO33:SRV33 TBK33:TBR33 TLG33:TLN33 TVC33:TVJ33 WCE37:WCL37 VSI37:VSP37 UYQ37:UYX37 VIM37:VIT37 UEY37:UFF37 WVW37:WWD37 WMA37:WMH37 UOU37:UPB37 JK37:JR37 TG37:TN37 ADC37:ADJ37 AMY37:ANF37 AWU37:AXB37 BGQ37:BGX37 BQM37:BQT37 CAI37:CAP37 CKE37:CKL37 CUA37:CUH37 DDW37:DED37 DNS37:DNZ37 DXO37:DXV37 EHK37:EHR37 ERG37:ERN37 FBC37:FBJ37 FKY37:FLF37 FUU37:FVB37 GEQ37:GEX37 GOM37:GOT37 GYI37:GYP37 HIE37:HIL37 HSA37:HSH37 IBW37:ICD37 ILS37:ILZ37 IVO37:IVV37 JFK37:JFR37 JPG37:JPN37 JZC37:JZJ37 KIY37:KJF37 KSU37:KTB37 LCQ37:LCX37 LMM37:LMT37 LWI37:LWP37 MGE37:MGL37 MQA37:MQH37 MZW37:NAD37 NJS37:NJZ37 NTO37:NTV37 ODK37:ODR37 ONG37:ONN37 OXC37:OXJ37 PGY37:PHF37 PQU37:PRB37 QAQ37:QAX37 QKM37:QKT37 QUI37:QUP37 REE37:REL37 ROA37:ROH37 RXW37:RYD37 SHS37:SHZ37 SRO37:SRV37 TBK37:TBR37 TLG37:TLN37 TVC37:TVJ37 WCE53:WCL53 VSI53:VSP53 UYQ53:UYX53 VIM53:VIT53 UEY53:UFF53 WVW53:WWD53 WMA53:WMH53 UOU53:UPB53 JK53:JR53 TG53:TN53 ADC53:ADJ53 AMY53:ANF53 AWU53:AXB53 BGQ53:BGX53 BQM53:BQT53 CAI53:CAP53 CKE53:CKL53 CUA53:CUH53 DDW53:DED53 DNS53:DNZ53 DXO53:DXV53 EHK53:EHR53 ERG53:ERN53 FBC53:FBJ53 FKY53:FLF53 FUU53:FVB53 GEQ53:GEX53 GOM53:GOT53 GYI53:GYP53 HIE53:HIL53 HSA53:HSH53 IBW53:ICD53 ILS53:ILZ53 IVO53:IVV53 JFK53:JFR53 JPG53:JPN53 JZC53:JZJ53 KIY53:KJF53 KSU53:KTB53 LCQ53:LCX53 LMM53:LMT53 LWI53:LWP53 MGE53:MGL53 MQA53:MQH53 MZW53:NAD53 NJS53:NJZ53 NTO53:NTV53 ODK53:ODR53 ONG53:ONN53 OXC53:OXJ53 PGY53:PHF53 PQU53:PRB53 QAQ53:QAX53 QKM53:QKT53 QUI53:QUP53 REE53:REL53 ROA53:ROH53 RXW53:RYD53 SHS53:SHZ53 SRO53:SRV53 TBK53:TBR53 TLG53:TLN53 TVC53:TVJ53 WCE57:WCL57 VSI57:VSP57 UYQ57:UYX57 VIM57:VIT57 UEY57:UFF57 WVW57:WWD57 WMA57:WMH57 UOU57:UPB57 JK57:JR57 TG57:TN57 ADC57:ADJ57 AMY57:ANF57 AWU57:AXB57 BGQ57:BGX57 BQM57:BQT57 CAI57:CAP57 CKE57:CKL57 CUA57:CUH57 DDW57:DED57 DNS57:DNZ57 DXO57:DXV57 EHK57:EHR57 ERG57:ERN57 FBC57:FBJ57 FKY57:FLF57 FUU57:FVB57 GEQ57:GEX57 GOM57:GOT57 GYI57:GYP57 HIE57:HIL57 HSA57:HSH57 IBW57:ICD57 ILS57:ILZ57 IVO57:IVV57 JFK57:JFR57 JPG57:JPN57 JZC57:JZJ57 KIY57:KJF57 KSU57:KTB57 LCQ57:LCX57 LMM57:LMT57 LWI57:LWP57 MGE57:MGL57 MQA57:MQH57 MZW57:NAD57 NJS57:NJZ57 NTO57:NTV57 ODK57:ODR57 ONG57:ONN57 OXC57:OXJ57 PGY57:PHF57 PQU57:PRB57 QAQ57:QAX57 QKM57:QKT57 QUI57:QUP57 REE57:REL57 ROA57:ROH57 RXW57:RYD57 SHS57:SHZ57 SRO57:SRV57 TBK57:TBR57 TLG57:TLN57 TVC57:TVJ57 WCE61:WCL61 VSI61:VSP61 UYQ61:UYX61 VIM61:VIT61 UEY61:UFF61 WVW61:WWD61 WMA61:WMH61 UOU61:UPB61 JK61:JR61 TG61:TN61 ADC61:ADJ61 AMY61:ANF61 AWU61:AXB61 BGQ61:BGX61 BQM61:BQT61 CAI61:CAP61 CKE61:CKL61 CUA61:CUH61 DDW61:DED61 DNS61:DNZ61 DXO61:DXV61 EHK61:EHR61 ERG61:ERN61 FBC61:FBJ61 FKY61:FLF61 FUU61:FVB61 GEQ61:GEX61 GOM61:GOT61 GYI61:GYP61 HIE61:HIL61 HSA61:HSH61 IBW61:ICD61 ILS61:ILZ61 IVO61:IVV61 JFK61:JFR61 JPG61:JPN61 JZC61:JZJ61 KIY61:KJF61 KSU61:KTB61 LCQ61:LCX61 LMM61:LMT61 LWI61:LWP61 MGE61:MGL61 MQA61:MQH61 MZW61:NAD61 NJS61:NJZ61 NTO61:NTV61 ODK61:ODR61 ONG61:ONN61 OXC61:OXJ61 PGY61:PHF61 PQU61:PRB61 QAQ61:QAX61 QKM61:QKT61 QUI61:QUP61 REE61:REL61 ROA61:ROH61 RXW61:RYD61 SHS61:SHZ61 SRO61:SRV61 TBK61:TBR61 TLG61:TLN61 TVC61:TVJ61 WCE77:WCL77 VSI77:VSP77 UYQ77:UYX77 VIM77:VIT77 UEY77:UFF77 WVW77:WWD77 WMA77:WMH77 UOU77:UPB77 JK77:JR77 TG77:TN77 ADC77:ADJ77 AMY77:ANF77 AWU77:AXB77 BGQ77:BGX77 BQM77:BQT77 CAI77:CAP77 CKE77:CKL77 CUA77:CUH77 DDW77:DED77 DNS77:DNZ77 DXO77:DXV77 EHK77:EHR77 ERG77:ERN77 FBC77:FBJ77 FKY77:FLF77 FUU77:FVB77 GEQ77:GEX77 GOM77:GOT77 GYI77:GYP77 HIE77:HIL77 HSA77:HSH77 IBW77:ICD77 ILS77:ILZ77 IVO77:IVV77 JFK77:JFR77 JPG77:JPN77 JZC77:JZJ77 KIY77:KJF77 KSU77:KTB77 LCQ77:LCX77 LMM77:LMT77 LWI77:LWP77 MGE77:MGL77 MQA77:MQH77 MZW77:NAD77 NJS77:NJZ77 NTO77:NTV77 ODK77:ODR77 ONG77:ONN77 OXC77:OXJ77 PGY77:PHF77 PQU77:PRB77 QAQ77:QAX77 QKM77:QKT77 QUI77:QUP77 REE77:REL77 ROA77:ROH77 RXW77:RYD77 SHS77:SHZ77 SRO77:SRV77 TBK77:TBR77 TLG77:TLN77 TVC77:TVJ77 WCE81:WCL81 VSI81:VSP81 UYQ81:UYX81 VIM81:VIT81 UEY81:UFF81 WVW81:WWD81 WMA81:WMH81 UOU81:UPB81 JK81:JR81 TG81:TN81 ADC81:ADJ81 AMY81:ANF81 AWU81:AXB81 BGQ81:BGX81 BQM81:BQT81 CAI81:CAP81 CKE81:CKL81 CUA81:CUH81 DDW81:DED81 DNS81:DNZ81 DXO81:DXV81 EHK81:EHR81 ERG81:ERN81 FBC81:FBJ81 FKY81:FLF81 FUU81:FVB81 GEQ81:GEX81 GOM81:GOT81 GYI81:GYP81 HIE81:HIL81 HSA81:HSH81 IBW81:ICD81 ILS81:ILZ81 IVO81:IVV81 JFK81:JFR81 JPG81:JPN81 JZC81:JZJ81 KIY81:KJF81 KSU81:KTB81 LCQ81:LCX81 LMM81:LMT81 LWI81:LWP81 MGE81:MGL81 MQA81:MQH81 MZW81:NAD81 NJS81:NJZ81 NTO81:NTV81 ODK81:ODR81 ONG81:ONN81 OXC81:OXJ81 PGY81:PHF81 PQU81:PRB81 QAQ81:QAX81 QKM81:QKT81 QUI81:QUP81 REE81:REL81 ROA81:ROH81 RXW81:RYD81 SHS81:SHZ81 SRO81:SRV81 TBK81:TBR81 TLG81:TLN81 TVC81:TVJ81 WCE85:WCL85 VSI85:VSP85 UYQ85:UYX85 VIM85:VIT85 UEY85:UFF85 WVW85:WWD85 WMA85:WMH85 UOU85:UPB85 JK85:JR85 TG85:TN85 ADC85:ADJ85 AMY85:ANF85 AWU85:AXB85 BGQ85:BGX85 BQM85:BQT85 CAI85:CAP85 CKE85:CKL85 CUA85:CUH85 DDW85:DED85 DNS85:DNZ85 DXO85:DXV85 EHK85:EHR85 ERG85:ERN85 FBC85:FBJ85 FKY85:FLF85 FUU85:FVB85 GEQ85:GEX85 GOM85:GOT85 GYI85:GYP85 HIE85:HIL85 HSA85:HSH85 IBW85:ICD85 ILS85:ILZ85 IVO85:IVV85 JFK85:JFR85 JPG85:JPN85 JZC85:JZJ85 KIY85:KJF85 KSU85:KTB85 LCQ85:LCX85 LMM85:LMT85 LWI85:LWP85 MGE85:MGL85 MQA85:MQH85 MZW85:NAD85 NJS85:NJZ85 NTO85:NTV85 ODK85:ODR85 ONG85:ONN85 OXC85:OXJ85 PGY85:PHF85 PQU85:PRB85 QAQ85:QAX85 QKM85:QKT85 QUI85:QUP85 REE85:REL85 ROA85:ROH85 RXW85:RYD85 SHS85:SHZ85 SRO85:SRV85 TBK85:TBR85 TLG85:TLN85 TVC85:TVJ85 WCE91:WCL91 VSI91:VSP91 UYQ91:UYX91 VIM91:VIT91 UEY91:UFF91 WVW91:WWD91 WMA91:WMH91 UOU91:UPB91 JK91:JR91 TG91:TN91 ADC91:ADJ91 AMY91:ANF91 AWU91:AXB91 BGQ91:BGX91 BQM91:BQT91 CAI91:CAP91 CKE91:CKL91 CUA91:CUH91 DDW91:DED91 DNS91:DNZ91 DXO91:DXV91 EHK91:EHR91 ERG91:ERN91 FBC91:FBJ91 FKY91:FLF91 FUU91:FVB91 GEQ91:GEX91 GOM91:GOT91 GYI91:GYP91 HIE91:HIL91 HSA91:HSH91 IBW91:ICD91 ILS91:ILZ91 IVO91:IVV91 JFK91:JFR91 JPG91:JPN91 JZC91:JZJ91 KIY91:KJF91 KSU91:KTB91 LCQ91:LCX91 LMM91:LMT91 LWI91:LWP91 MGE91:MGL91 MQA91:MQH91 MZW91:NAD91 NJS91:NJZ91 NTO91:NTV91 ODK91:ODR91 ONG91:ONN91 OXC91:OXJ91 PGY91:PHF91 PQU91:PRB91 QAQ91:QAX91 QKM91:QKT91 QUI91:QUP91 REE91:REL91 ROA91:ROH91 RXW91:RYD91 SHS91:SHZ91 SRO91:SRV91 TBK91:TBR91 TLG91:TLN91 TVC91:TVJ91">
      <formula1>kind_of_cons</formula1>
    </dataValidation>
    <dataValidation type="textLength" operator="lessThanOrEqual" allowBlank="1" showInputMessage="1" showErrorMessage="1" errorTitle="Ошибка" error="Допускается ввод не более 900 символов!" sqref="WWE983122:WWE983129 WMI983122:WMI983129 W65618:W65625 JS65618:JS65625 TO65618:TO65625 ADK65618:ADK65625 ANG65618:ANG65625 AXC65618:AXC65625 BGY65618:BGY65625 BQU65618:BQU65625 CAQ65618:CAQ65625 CKM65618:CKM65625 CUI65618:CUI65625 DEE65618:DEE65625 DOA65618:DOA65625 DXW65618:DXW65625 EHS65618:EHS65625 ERO65618:ERO65625 FBK65618:FBK65625 FLG65618:FLG65625 FVC65618:FVC65625 GEY65618:GEY65625 GOU65618:GOU65625 GYQ65618:GYQ65625 HIM65618:HIM65625 HSI65618:HSI65625 ICE65618:ICE65625 IMA65618:IMA65625 IVW65618:IVW65625 JFS65618:JFS65625 JPO65618:JPO65625 JZK65618:JZK65625 KJG65618:KJG65625 KTC65618:KTC65625 LCY65618:LCY65625 LMU65618:LMU65625 LWQ65618:LWQ65625 MGM65618:MGM65625 MQI65618:MQI65625 NAE65618:NAE65625 NKA65618:NKA65625 NTW65618:NTW65625 ODS65618:ODS65625 ONO65618:ONO65625 OXK65618:OXK65625 PHG65618:PHG65625 PRC65618:PRC65625 QAY65618:QAY65625 QKU65618:QKU65625 QUQ65618:QUQ65625 REM65618:REM65625 ROI65618:ROI65625 RYE65618:RYE65625 SIA65618:SIA65625 SRW65618:SRW65625 TBS65618:TBS65625 TLO65618:TLO65625 TVK65618:TVK65625 UFG65618:UFG65625 UPC65618:UPC65625 UYY65618:UYY65625 VIU65618:VIU65625 VSQ65618:VSQ65625 WCM65618:WCM65625 WMI65618:WMI65625 WWE65618:WWE65625 W131154:W131161 JS131154:JS131161 TO131154:TO131161 ADK131154:ADK131161 ANG131154:ANG131161 AXC131154:AXC131161 BGY131154:BGY131161 BQU131154:BQU131161 CAQ131154:CAQ131161 CKM131154:CKM131161 CUI131154:CUI131161 DEE131154:DEE131161 DOA131154:DOA131161 DXW131154:DXW131161 EHS131154:EHS131161 ERO131154:ERO131161 FBK131154:FBK131161 FLG131154:FLG131161 FVC131154:FVC131161 GEY131154:GEY131161 GOU131154:GOU131161 GYQ131154:GYQ131161 HIM131154:HIM131161 HSI131154:HSI131161 ICE131154:ICE131161 IMA131154:IMA131161 IVW131154:IVW131161 JFS131154:JFS131161 JPO131154:JPO131161 JZK131154:JZK131161 KJG131154:KJG131161 KTC131154:KTC131161 LCY131154:LCY131161 LMU131154:LMU131161 LWQ131154:LWQ131161 MGM131154:MGM131161 MQI131154:MQI131161 NAE131154:NAE131161 NKA131154:NKA131161 NTW131154:NTW131161 ODS131154:ODS131161 ONO131154:ONO131161 OXK131154:OXK131161 PHG131154:PHG131161 PRC131154:PRC131161 QAY131154:QAY131161 QKU131154:QKU131161 QUQ131154:QUQ131161 REM131154:REM131161 ROI131154:ROI131161 RYE131154:RYE131161 SIA131154:SIA131161 SRW131154:SRW131161 TBS131154:TBS131161 TLO131154:TLO131161 TVK131154:TVK131161 UFG131154:UFG131161 UPC131154:UPC131161 UYY131154:UYY131161 VIU131154:VIU131161 VSQ131154:VSQ131161 WCM131154:WCM131161 WMI131154:WMI131161 WWE131154:WWE131161 W196690:W196697 JS196690:JS196697 TO196690:TO196697 ADK196690:ADK196697 ANG196690:ANG196697 AXC196690:AXC196697 BGY196690:BGY196697 BQU196690:BQU196697 CAQ196690:CAQ196697 CKM196690:CKM196697 CUI196690:CUI196697 DEE196690:DEE196697 DOA196690:DOA196697 DXW196690:DXW196697 EHS196690:EHS196697 ERO196690:ERO196697 FBK196690:FBK196697 FLG196690:FLG196697 FVC196690:FVC196697 GEY196690:GEY196697 GOU196690:GOU196697 GYQ196690:GYQ196697 HIM196690:HIM196697 HSI196690:HSI196697 ICE196690:ICE196697 IMA196690:IMA196697 IVW196690:IVW196697 JFS196690:JFS196697 JPO196690:JPO196697 JZK196690:JZK196697 KJG196690:KJG196697 KTC196690:KTC196697 LCY196690:LCY196697 LMU196690:LMU196697 LWQ196690:LWQ196697 MGM196690:MGM196697 MQI196690:MQI196697 NAE196690:NAE196697 NKA196690:NKA196697 NTW196690:NTW196697 ODS196690:ODS196697 ONO196690:ONO196697 OXK196690:OXK196697 PHG196690:PHG196697 PRC196690:PRC196697 QAY196690:QAY196697 QKU196690:QKU196697 QUQ196690:QUQ196697 REM196690:REM196697 ROI196690:ROI196697 RYE196690:RYE196697 SIA196690:SIA196697 SRW196690:SRW196697 TBS196690:TBS196697 TLO196690:TLO196697 TVK196690:TVK196697 UFG196690:UFG196697 UPC196690:UPC196697 UYY196690:UYY196697 VIU196690:VIU196697 VSQ196690:VSQ196697 WCM196690:WCM196697 WMI196690:WMI196697 WWE196690:WWE196697 W262226:W262233 JS262226:JS262233 TO262226:TO262233 ADK262226:ADK262233 ANG262226:ANG262233 AXC262226:AXC262233 BGY262226:BGY262233 BQU262226:BQU262233 CAQ262226:CAQ262233 CKM262226:CKM262233 CUI262226:CUI262233 DEE262226:DEE262233 DOA262226:DOA262233 DXW262226:DXW262233 EHS262226:EHS262233 ERO262226:ERO262233 FBK262226:FBK262233 FLG262226:FLG262233 FVC262226:FVC262233 GEY262226:GEY262233 GOU262226:GOU262233 GYQ262226:GYQ262233 HIM262226:HIM262233 HSI262226:HSI262233 ICE262226:ICE262233 IMA262226:IMA262233 IVW262226:IVW262233 JFS262226:JFS262233 JPO262226:JPO262233 JZK262226:JZK262233 KJG262226:KJG262233 KTC262226:KTC262233 LCY262226:LCY262233 LMU262226:LMU262233 LWQ262226:LWQ262233 MGM262226:MGM262233 MQI262226:MQI262233 NAE262226:NAE262233 NKA262226:NKA262233 NTW262226:NTW262233 ODS262226:ODS262233 ONO262226:ONO262233 OXK262226:OXK262233 PHG262226:PHG262233 PRC262226:PRC262233 QAY262226:QAY262233 QKU262226:QKU262233 QUQ262226:QUQ262233 REM262226:REM262233 ROI262226:ROI262233 RYE262226:RYE262233 SIA262226:SIA262233 SRW262226:SRW262233 TBS262226:TBS262233 TLO262226:TLO262233 TVK262226:TVK262233 UFG262226:UFG262233 UPC262226:UPC262233 UYY262226:UYY262233 VIU262226:VIU262233 VSQ262226:VSQ262233 WCM262226:WCM262233 WMI262226:WMI262233 WWE262226:WWE262233 W327762:W327769 JS327762:JS327769 TO327762:TO327769 ADK327762:ADK327769 ANG327762:ANG327769 AXC327762:AXC327769 BGY327762:BGY327769 BQU327762:BQU327769 CAQ327762:CAQ327769 CKM327762:CKM327769 CUI327762:CUI327769 DEE327762:DEE327769 DOA327762:DOA327769 DXW327762:DXW327769 EHS327762:EHS327769 ERO327762:ERO327769 FBK327762:FBK327769 FLG327762:FLG327769 FVC327762:FVC327769 GEY327762:GEY327769 GOU327762:GOU327769 GYQ327762:GYQ327769 HIM327762:HIM327769 HSI327762:HSI327769 ICE327762:ICE327769 IMA327762:IMA327769 IVW327762:IVW327769 JFS327762:JFS327769 JPO327762:JPO327769 JZK327762:JZK327769 KJG327762:KJG327769 KTC327762:KTC327769 LCY327762:LCY327769 LMU327762:LMU327769 LWQ327762:LWQ327769 MGM327762:MGM327769 MQI327762:MQI327769 NAE327762:NAE327769 NKA327762:NKA327769 NTW327762:NTW327769 ODS327762:ODS327769 ONO327762:ONO327769 OXK327762:OXK327769 PHG327762:PHG327769 PRC327762:PRC327769 QAY327762:QAY327769 QKU327762:QKU327769 QUQ327762:QUQ327769 REM327762:REM327769 ROI327762:ROI327769 RYE327762:RYE327769 SIA327762:SIA327769 SRW327762:SRW327769 TBS327762:TBS327769 TLO327762:TLO327769 TVK327762:TVK327769 UFG327762:UFG327769 UPC327762:UPC327769 UYY327762:UYY327769 VIU327762:VIU327769 VSQ327762:VSQ327769 WCM327762:WCM327769 WMI327762:WMI327769 WWE327762:WWE327769 W393298:W393305 JS393298:JS393305 TO393298:TO393305 ADK393298:ADK393305 ANG393298:ANG393305 AXC393298:AXC393305 BGY393298:BGY393305 BQU393298:BQU393305 CAQ393298:CAQ393305 CKM393298:CKM393305 CUI393298:CUI393305 DEE393298:DEE393305 DOA393298:DOA393305 DXW393298:DXW393305 EHS393298:EHS393305 ERO393298:ERO393305 FBK393298:FBK393305 FLG393298:FLG393305 FVC393298:FVC393305 GEY393298:GEY393305 GOU393298:GOU393305 GYQ393298:GYQ393305 HIM393298:HIM393305 HSI393298:HSI393305 ICE393298:ICE393305 IMA393298:IMA393305 IVW393298:IVW393305 JFS393298:JFS393305 JPO393298:JPO393305 JZK393298:JZK393305 KJG393298:KJG393305 KTC393298:KTC393305 LCY393298:LCY393305 LMU393298:LMU393305 LWQ393298:LWQ393305 MGM393298:MGM393305 MQI393298:MQI393305 NAE393298:NAE393305 NKA393298:NKA393305 NTW393298:NTW393305 ODS393298:ODS393305 ONO393298:ONO393305 OXK393298:OXK393305 PHG393298:PHG393305 PRC393298:PRC393305 QAY393298:QAY393305 QKU393298:QKU393305 QUQ393298:QUQ393305 REM393298:REM393305 ROI393298:ROI393305 RYE393298:RYE393305 SIA393298:SIA393305 SRW393298:SRW393305 TBS393298:TBS393305 TLO393298:TLO393305 TVK393298:TVK393305 UFG393298:UFG393305 UPC393298:UPC393305 UYY393298:UYY393305 VIU393298:VIU393305 VSQ393298:VSQ393305 WCM393298:WCM393305 WMI393298:WMI393305 WWE393298:WWE393305 W458834:W458841 JS458834:JS458841 TO458834:TO458841 ADK458834:ADK458841 ANG458834:ANG458841 AXC458834:AXC458841 BGY458834:BGY458841 BQU458834:BQU458841 CAQ458834:CAQ458841 CKM458834:CKM458841 CUI458834:CUI458841 DEE458834:DEE458841 DOA458834:DOA458841 DXW458834:DXW458841 EHS458834:EHS458841 ERO458834:ERO458841 FBK458834:FBK458841 FLG458834:FLG458841 FVC458834:FVC458841 GEY458834:GEY458841 GOU458834:GOU458841 GYQ458834:GYQ458841 HIM458834:HIM458841 HSI458834:HSI458841 ICE458834:ICE458841 IMA458834:IMA458841 IVW458834:IVW458841 JFS458834:JFS458841 JPO458834:JPO458841 JZK458834:JZK458841 KJG458834:KJG458841 KTC458834:KTC458841 LCY458834:LCY458841 LMU458834:LMU458841 LWQ458834:LWQ458841 MGM458834:MGM458841 MQI458834:MQI458841 NAE458834:NAE458841 NKA458834:NKA458841 NTW458834:NTW458841 ODS458834:ODS458841 ONO458834:ONO458841 OXK458834:OXK458841 PHG458834:PHG458841 PRC458834:PRC458841 QAY458834:QAY458841 QKU458834:QKU458841 QUQ458834:QUQ458841 REM458834:REM458841 ROI458834:ROI458841 RYE458834:RYE458841 SIA458834:SIA458841 SRW458834:SRW458841 TBS458834:TBS458841 TLO458834:TLO458841 TVK458834:TVK458841 UFG458834:UFG458841 UPC458834:UPC458841 UYY458834:UYY458841 VIU458834:VIU458841 VSQ458834:VSQ458841 WCM458834:WCM458841 WMI458834:WMI458841 WWE458834:WWE458841 W524370:W524377 JS524370:JS524377 TO524370:TO524377 ADK524370:ADK524377 ANG524370:ANG524377 AXC524370:AXC524377 BGY524370:BGY524377 BQU524370:BQU524377 CAQ524370:CAQ524377 CKM524370:CKM524377 CUI524370:CUI524377 DEE524370:DEE524377 DOA524370:DOA524377 DXW524370:DXW524377 EHS524370:EHS524377 ERO524370:ERO524377 FBK524370:FBK524377 FLG524370:FLG524377 FVC524370:FVC524377 GEY524370:GEY524377 GOU524370:GOU524377 GYQ524370:GYQ524377 HIM524370:HIM524377 HSI524370:HSI524377 ICE524370:ICE524377 IMA524370:IMA524377 IVW524370:IVW524377 JFS524370:JFS524377 JPO524370:JPO524377 JZK524370:JZK524377 KJG524370:KJG524377 KTC524370:KTC524377 LCY524370:LCY524377 LMU524370:LMU524377 LWQ524370:LWQ524377 MGM524370:MGM524377 MQI524370:MQI524377 NAE524370:NAE524377 NKA524370:NKA524377 NTW524370:NTW524377 ODS524370:ODS524377 ONO524370:ONO524377 OXK524370:OXK524377 PHG524370:PHG524377 PRC524370:PRC524377 QAY524370:QAY524377 QKU524370:QKU524377 QUQ524370:QUQ524377 REM524370:REM524377 ROI524370:ROI524377 RYE524370:RYE524377 SIA524370:SIA524377 SRW524370:SRW524377 TBS524370:TBS524377 TLO524370:TLO524377 TVK524370:TVK524377 UFG524370:UFG524377 UPC524370:UPC524377 UYY524370:UYY524377 VIU524370:VIU524377 VSQ524370:VSQ524377 WCM524370:WCM524377 WMI524370:WMI524377 WWE524370:WWE524377 W589906:W589913 JS589906:JS589913 TO589906:TO589913 ADK589906:ADK589913 ANG589906:ANG589913 AXC589906:AXC589913 BGY589906:BGY589913 BQU589906:BQU589913 CAQ589906:CAQ589913 CKM589906:CKM589913 CUI589906:CUI589913 DEE589906:DEE589913 DOA589906:DOA589913 DXW589906:DXW589913 EHS589906:EHS589913 ERO589906:ERO589913 FBK589906:FBK589913 FLG589906:FLG589913 FVC589906:FVC589913 GEY589906:GEY589913 GOU589906:GOU589913 GYQ589906:GYQ589913 HIM589906:HIM589913 HSI589906:HSI589913 ICE589906:ICE589913 IMA589906:IMA589913 IVW589906:IVW589913 JFS589906:JFS589913 JPO589906:JPO589913 JZK589906:JZK589913 KJG589906:KJG589913 KTC589906:KTC589913 LCY589906:LCY589913 LMU589906:LMU589913 LWQ589906:LWQ589913 MGM589906:MGM589913 MQI589906:MQI589913 NAE589906:NAE589913 NKA589906:NKA589913 NTW589906:NTW589913 ODS589906:ODS589913 ONO589906:ONO589913 OXK589906:OXK589913 PHG589906:PHG589913 PRC589906:PRC589913 QAY589906:QAY589913 QKU589906:QKU589913 QUQ589906:QUQ589913 REM589906:REM589913 ROI589906:ROI589913 RYE589906:RYE589913 SIA589906:SIA589913 SRW589906:SRW589913 TBS589906:TBS589913 TLO589906:TLO589913 TVK589906:TVK589913 UFG589906:UFG589913 UPC589906:UPC589913 UYY589906:UYY589913 VIU589906:VIU589913 VSQ589906:VSQ589913 WCM589906:WCM589913 WMI589906:WMI589913 WWE589906:WWE589913 W655442:W655449 JS655442:JS655449 TO655442:TO655449 ADK655442:ADK655449 ANG655442:ANG655449 AXC655442:AXC655449 BGY655442:BGY655449 BQU655442:BQU655449 CAQ655442:CAQ655449 CKM655442:CKM655449 CUI655442:CUI655449 DEE655442:DEE655449 DOA655442:DOA655449 DXW655442:DXW655449 EHS655442:EHS655449 ERO655442:ERO655449 FBK655442:FBK655449 FLG655442:FLG655449 FVC655442:FVC655449 GEY655442:GEY655449 GOU655442:GOU655449 GYQ655442:GYQ655449 HIM655442:HIM655449 HSI655442:HSI655449 ICE655442:ICE655449 IMA655442:IMA655449 IVW655442:IVW655449 JFS655442:JFS655449 JPO655442:JPO655449 JZK655442:JZK655449 KJG655442:KJG655449 KTC655442:KTC655449 LCY655442:LCY655449 LMU655442:LMU655449 LWQ655442:LWQ655449 MGM655442:MGM655449 MQI655442:MQI655449 NAE655442:NAE655449 NKA655442:NKA655449 NTW655442:NTW655449 ODS655442:ODS655449 ONO655442:ONO655449 OXK655442:OXK655449 PHG655442:PHG655449 PRC655442:PRC655449 QAY655442:QAY655449 QKU655442:QKU655449 QUQ655442:QUQ655449 REM655442:REM655449 ROI655442:ROI655449 RYE655442:RYE655449 SIA655442:SIA655449 SRW655442:SRW655449 TBS655442:TBS655449 TLO655442:TLO655449 TVK655442:TVK655449 UFG655442:UFG655449 UPC655442:UPC655449 UYY655442:UYY655449 VIU655442:VIU655449 VSQ655442:VSQ655449 WCM655442:WCM655449 WMI655442:WMI655449 WWE655442:WWE655449 W720978:W720985 JS720978:JS720985 TO720978:TO720985 ADK720978:ADK720985 ANG720978:ANG720985 AXC720978:AXC720985 BGY720978:BGY720985 BQU720978:BQU720985 CAQ720978:CAQ720985 CKM720978:CKM720985 CUI720978:CUI720985 DEE720978:DEE720985 DOA720978:DOA720985 DXW720978:DXW720985 EHS720978:EHS720985 ERO720978:ERO720985 FBK720978:FBK720985 FLG720978:FLG720985 FVC720978:FVC720985 GEY720978:GEY720985 GOU720978:GOU720985 GYQ720978:GYQ720985 HIM720978:HIM720985 HSI720978:HSI720985 ICE720978:ICE720985 IMA720978:IMA720985 IVW720978:IVW720985 JFS720978:JFS720985 JPO720978:JPO720985 JZK720978:JZK720985 KJG720978:KJG720985 KTC720978:KTC720985 LCY720978:LCY720985 LMU720978:LMU720985 LWQ720978:LWQ720985 MGM720978:MGM720985 MQI720978:MQI720985 NAE720978:NAE720985 NKA720978:NKA720985 NTW720978:NTW720985 ODS720978:ODS720985 ONO720978:ONO720985 OXK720978:OXK720985 PHG720978:PHG720985 PRC720978:PRC720985 QAY720978:QAY720985 QKU720978:QKU720985 QUQ720978:QUQ720985 REM720978:REM720985 ROI720978:ROI720985 RYE720978:RYE720985 SIA720978:SIA720985 SRW720978:SRW720985 TBS720978:TBS720985 TLO720978:TLO720985 TVK720978:TVK720985 UFG720978:UFG720985 UPC720978:UPC720985 UYY720978:UYY720985 VIU720978:VIU720985 VSQ720978:VSQ720985 WCM720978:WCM720985 WMI720978:WMI720985 WWE720978:WWE720985 W786514:W786521 JS786514:JS786521 TO786514:TO786521 ADK786514:ADK786521 ANG786514:ANG786521 AXC786514:AXC786521 BGY786514:BGY786521 BQU786514:BQU786521 CAQ786514:CAQ786521 CKM786514:CKM786521 CUI786514:CUI786521 DEE786514:DEE786521 DOA786514:DOA786521 DXW786514:DXW786521 EHS786514:EHS786521 ERO786514:ERO786521 FBK786514:FBK786521 FLG786514:FLG786521 FVC786514:FVC786521 GEY786514:GEY786521 GOU786514:GOU786521 GYQ786514:GYQ786521 HIM786514:HIM786521 HSI786514:HSI786521 ICE786514:ICE786521 IMA786514:IMA786521 IVW786514:IVW786521 JFS786514:JFS786521 JPO786514:JPO786521 JZK786514:JZK786521 KJG786514:KJG786521 KTC786514:KTC786521 LCY786514:LCY786521 LMU786514:LMU786521 LWQ786514:LWQ786521 MGM786514:MGM786521 MQI786514:MQI786521 NAE786514:NAE786521 NKA786514:NKA786521 NTW786514:NTW786521 ODS786514:ODS786521 ONO786514:ONO786521 OXK786514:OXK786521 PHG786514:PHG786521 PRC786514:PRC786521 QAY786514:QAY786521 QKU786514:QKU786521 QUQ786514:QUQ786521 REM786514:REM786521 ROI786514:ROI786521 RYE786514:RYE786521 SIA786514:SIA786521 SRW786514:SRW786521 TBS786514:TBS786521 TLO786514:TLO786521 TVK786514:TVK786521 UFG786514:UFG786521 UPC786514:UPC786521 UYY786514:UYY786521 VIU786514:VIU786521 VSQ786514:VSQ786521 WCM786514:WCM786521 WMI786514:WMI786521 WWE786514:WWE786521 W852050:W852057 JS852050:JS852057 TO852050:TO852057 ADK852050:ADK852057 ANG852050:ANG852057 AXC852050:AXC852057 BGY852050:BGY852057 BQU852050:BQU852057 CAQ852050:CAQ852057 CKM852050:CKM852057 CUI852050:CUI852057 DEE852050:DEE852057 DOA852050:DOA852057 DXW852050:DXW852057 EHS852050:EHS852057 ERO852050:ERO852057 FBK852050:FBK852057 FLG852050:FLG852057 FVC852050:FVC852057 GEY852050:GEY852057 GOU852050:GOU852057 GYQ852050:GYQ852057 HIM852050:HIM852057 HSI852050:HSI852057 ICE852050:ICE852057 IMA852050:IMA852057 IVW852050:IVW852057 JFS852050:JFS852057 JPO852050:JPO852057 JZK852050:JZK852057 KJG852050:KJG852057 KTC852050:KTC852057 LCY852050:LCY852057 LMU852050:LMU852057 LWQ852050:LWQ852057 MGM852050:MGM852057 MQI852050:MQI852057 NAE852050:NAE852057 NKA852050:NKA852057 NTW852050:NTW852057 ODS852050:ODS852057 ONO852050:ONO852057 OXK852050:OXK852057 PHG852050:PHG852057 PRC852050:PRC852057 QAY852050:QAY852057 QKU852050:QKU852057 QUQ852050:QUQ852057 REM852050:REM852057 ROI852050:ROI852057 RYE852050:RYE852057 SIA852050:SIA852057 SRW852050:SRW852057 TBS852050:TBS852057 TLO852050:TLO852057 TVK852050:TVK852057 UFG852050:UFG852057 UPC852050:UPC852057 UYY852050:UYY852057 VIU852050:VIU852057 VSQ852050:VSQ852057 WCM852050:WCM852057 WMI852050:WMI852057 WWE852050:WWE852057 W917586:W917593 JS917586:JS917593 TO917586:TO917593 ADK917586:ADK917593 ANG917586:ANG917593 AXC917586:AXC917593 BGY917586:BGY917593 BQU917586:BQU917593 CAQ917586:CAQ917593 CKM917586:CKM917593 CUI917586:CUI917593 DEE917586:DEE917593 DOA917586:DOA917593 DXW917586:DXW917593 EHS917586:EHS917593 ERO917586:ERO917593 FBK917586:FBK917593 FLG917586:FLG917593 FVC917586:FVC917593 GEY917586:GEY917593 GOU917586:GOU917593 GYQ917586:GYQ917593 HIM917586:HIM917593 HSI917586:HSI917593 ICE917586:ICE917593 IMA917586:IMA917593 IVW917586:IVW917593 JFS917586:JFS917593 JPO917586:JPO917593 JZK917586:JZK917593 KJG917586:KJG917593 KTC917586:KTC917593 LCY917586:LCY917593 LMU917586:LMU917593 LWQ917586:LWQ917593 MGM917586:MGM917593 MQI917586:MQI917593 NAE917586:NAE917593 NKA917586:NKA917593 NTW917586:NTW917593 ODS917586:ODS917593 ONO917586:ONO917593 OXK917586:OXK917593 PHG917586:PHG917593 PRC917586:PRC917593 QAY917586:QAY917593 QKU917586:QKU917593 QUQ917586:QUQ917593 REM917586:REM917593 ROI917586:ROI917593 RYE917586:RYE917593 SIA917586:SIA917593 SRW917586:SRW917593 TBS917586:TBS917593 TLO917586:TLO917593 TVK917586:TVK917593 UFG917586:UFG917593 UPC917586:UPC917593 UYY917586:UYY917593 VIU917586:VIU917593 VSQ917586:VSQ917593 WCM917586:WCM917593 WMI917586:WMI917593 WWE917586:WWE917593 W983122:W983129 JS983122:JS983129 TO983122:TO983129 ADK983122:ADK983129 ANG983122:ANG983129 AXC983122:AXC983129 BGY983122:BGY983129 BQU983122:BQU983129 CAQ983122:CAQ983129 CKM983122:CKM983129 CUI983122:CUI983129 DEE983122:DEE983129 DOA983122:DOA983129 DXW983122:DXW983129 EHS983122:EHS983129 ERO983122:ERO983129 FBK983122:FBK983129 FLG983122:FLG983129 FVC983122:FVC983129 GEY983122:GEY983129 GOU983122:GOU983129 GYQ983122:GYQ983129 HIM983122:HIM983129 HSI983122:HSI983129 ICE983122:ICE983129 IMA983122:IMA983129 IVW983122:IVW983129 JFS983122:JFS983129 JPO983122:JPO983129 JZK983122:JZK983129 KJG983122:KJG983129 KTC983122:KTC983129 LCY983122:LCY983129 LMU983122:LMU983129 LWQ983122:LWQ983129 MGM983122:MGM983129 MQI983122:MQI983129 NAE983122:NAE983129 NKA983122:NKA983129 NTW983122:NTW983129 ODS983122:ODS983129 ONO983122:ONO983129 OXK983122:OXK983129 PHG983122:PHG983129 PRC983122:PRC983129 QAY983122:QAY983129 QKU983122:QKU983129 QUQ983122:QUQ983129 REM983122:REM983129 ROI983122:ROI983129 RYE983122:RYE983129 SIA983122:SIA983129 SRW983122:SRW983129 TBS983122:TBS983129 TLO983122:TLO983129 TVK983122:TVK983129 UFG983122:UFG983129 UPC983122:UPC983129 UYY983122:UYY983129 VIU983122:VIU983129 VSQ983122:VSQ983129 WCM983122:WCM983129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WWE43:WWE49 WMI43:WMI49 JS43:JS49 TO43:TO49 ADK43:ADK49 ANG43:ANG49 AXC43:AXC49 BGY43:BGY49 BQU43:BQU49 CAQ43:CAQ49 CKM43:CKM49 CUI43:CUI49 DEE43:DEE49 DOA43:DOA49 DXW43:DXW49 EHS43:EHS49 ERO43:ERO49 FBK43:FBK49 FLG43:FLG49 FVC43:FVC49 GEY43:GEY49 GOU43:GOU49 GYQ43:GYQ49 HIM43:HIM49 HSI43:HSI49 ICE43:ICE49 IMA43:IMA49 IVW43:IVW49 JFS43:JFS49 JPO43:JPO49 JZK43:JZK49 KJG43:KJG49 KTC43:KTC49 LCY43:LCY49 LMU43:LMU49 LWQ43:LWQ49 MGM43:MGM49 MQI43:MQI49 NAE43:NAE49 NKA43:NKA49 NTW43:NTW49 ODS43:ODS49 ONO43:ONO49 OXK43:OXK49 PHG43:PHG49 PRC43:PRC49 QAY43:QAY49 QKU43:QKU49 QUQ43:QUQ49 REM43:REM49 ROI43:ROI49 RYE43:RYE49 SIA43:SIA49 SRW43:SRW49 TBS43:TBS49 TLO43:TLO49 TVK43:TVK49 UFG43:UFG49 UPC43:UPC49 UYY43:UYY49 VIU43:VIU49 VSQ43:VSQ49 WCM43:WCM49 WWE67:WWE73 WMI67:WMI73 JS67:JS73 TO67:TO73 ADK67:ADK73 ANG67:ANG73 AXC67:AXC73 BGY67:BGY73 BQU67:BQU73 CAQ67:CAQ73 CKM67:CKM73 CUI67:CUI73 DEE67:DEE73 DOA67:DOA73 DXW67:DXW73 EHS67:EHS73 ERO67:ERO73 FBK67:FBK73 FLG67:FLG73 FVC67:FVC73 GEY67:GEY73 GOU67:GOU73 GYQ67:GYQ73 HIM67:HIM73 HSI67:HSI73 ICE67:ICE73 IMA67:IMA73 IVW67:IVW73 JFS67:JFS73 JPO67:JPO73 JZK67:JZK73 KJG67:KJG73 KTC67:KTC73 LCY67:LCY73 LMU67:LMU73 LWQ67:LWQ73 MGM67:MGM73 MQI67:MQI73 NAE67:NAE73 NKA67:NKA73 NTW67:NTW73 ODS67:ODS73 ONO67:ONO73 OXK67:OXK73 PHG67:PHG73 PRC67:PRC73 QAY67:QAY73 QKU67:QKU73 QUQ67:QUQ73 REM67:REM73 ROI67:ROI73 RYE67:RYE73 SIA67:SIA73 SRW67:SRW73 TBS67:TBS73 TLO67:TLO73 TVK67:TVK73 UFG67:UFG73 UPC67:UPC73 UYY67:UYY73 VIU67:VIU73 VSQ67:VSQ73 WCM67:WCM73 WWE28:WWE31 WMI28:WMI31 JS28:JS31 TO28:TO31 ADK28:ADK31 ANG28:ANG31 AXC28:AXC31 BGY28:BGY31 BQU28:BQU31 CAQ28:CAQ31 CKM28:CKM31 CUI28:CUI31 DEE28:DEE31 DOA28:DOA31 DXW28:DXW31 EHS28:EHS31 ERO28:ERO31 FBK28:FBK31 FLG28:FLG31 FVC28:FVC31 GEY28:GEY31 GOU28:GOU31 GYQ28:GYQ31 HIM28:HIM31 HSI28:HSI31 ICE28:ICE31 IMA28:IMA31 IVW28:IVW31 JFS28:JFS31 JPO28:JPO31 JZK28:JZK31 KJG28:KJG31 KTC28:KTC31 LCY28:LCY31 LMU28:LMU31 LWQ28:LWQ31 MGM28:MGM31 MQI28:MQI31 NAE28:NAE31 NKA28:NKA31 NTW28:NTW31 ODS28:ODS31 ONO28:ONO31 OXK28:OXK31 PHG28:PHG31 PRC28:PRC31 QAY28:QAY31 QKU28:QKU31 QUQ28:QUQ31 REM28:REM31 ROI28:ROI31 RYE28:RYE31 SIA28:SIA31 SRW28:SRW31 TBS28:TBS31 TLO28:TLO31 TVK28:TVK31 UFG28:UFG31 UPC28:UPC31 UYY28:UYY31 VIU28:VIU31 VSQ28:VSQ31 WCM28:WCM31 WWE33:WWE35 WMI33:WMI35 JS33:JS35 TO33:TO35 ADK33:ADK35 ANG33:ANG35 AXC33:AXC35 BGY33:BGY35 BQU33:BQU35 CAQ33:CAQ35 CKM33:CKM35 CUI33:CUI35 DEE33:DEE35 DOA33:DOA35 DXW33:DXW35 EHS33:EHS35 ERO33:ERO35 FBK33:FBK35 FLG33:FLG35 FVC33:FVC35 GEY33:GEY35 GOU33:GOU35 GYQ33:GYQ35 HIM33:HIM35 HSI33:HSI35 ICE33:ICE35 IMA33:IMA35 IVW33:IVW35 JFS33:JFS35 JPO33:JPO35 JZK33:JZK35 KJG33:KJG35 KTC33:KTC35 LCY33:LCY35 LMU33:LMU35 LWQ33:LWQ35 MGM33:MGM35 MQI33:MQI35 NAE33:NAE35 NKA33:NKA35 NTW33:NTW35 ODS33:ODS35 ONO33:ONO35 OXK33:OXK35 PHG33:PHG35 PRC33:PRC35 QAY33:QAY35 QKU33:QKU35 QUQ33:QUQ35 REM33:REM35 ROI33:ROI35 RYE33:RYE35 SIA33:SIA35 SRW33:SRW35 TBS33:TBS35 TLO33:TLO35 TVK33:TVK35 UFG33:UFG35 UPC33:UPC35 UYY33:UYY35 VIU33:VIU35 VSQ33:VSQ35 WCM33:WCM35 WWE37:WWE39 WMI37:WMI39 JS37:JS39 TO37:TO39 ADK37:ADK39 ANG37:ANG39 AXC37:AXC39 BGY37:BGY39 BQU37:BQU39 CAQ37:CAQ39 CKM37:CKM39 CUI37:CUI39 DEE37:DEE39 DOA37:DOA39 DXW37:DXW39 EHS37:EHS39 ERO37:ERO39 FBK37:FBK39 FLG37:FLG39 FVC37:FVC39 GEY37:GEY39 GOU37:GOU39 GYQ37:GYQ39 HIM37:HIM39 HSI37:HSI39 ICE37:ICE39 IMA37:IMA39 IVW37:IVW39 JFS37:JFS39 JPO37:JPO39 JZK37:JZK39 KJG37:KJG39 KTC37:KTC39 LCY37:LCY39 LMU37:LMU39 LWQ37:LWQ39 MGM37:MGM39 MQI37:MQI39 NAE37:NAE39 NKA37:NKA39 NTW37:NTW39 ODS37:ODS39 ONO37:ONO39 OXK37:OXK39 PHG37:PHG39 PRC37:PRC39 QAY37:QAY39 QKU37:QKU39 QUQ37:QUQ39 REM37:REM39 ROI37:ROI39 RYE37:RYE39 SIA37:SIA39 SRW37:SRW39 TBS37:TBS39 TLO37:TLO39 TVK37:TVK39 UFG37:UFG39 UPC37:UPC39 UYY37:UYY39 VIU37:VIU39 VSQ37:VSQ39 WCM37:WCM39 WWE52:WWE55 WMI52:WMI55 JS52:JS55 TO52:TO55 ADK52:ADK55 ANG52:ANG55 AXC52:AXC55 BGY52:BGY55 BQU52:BQU55 CAQ52:CAQ55 CKM52:CKM55 CUI52:CUI55 DEE52:DEE55 DOA52:DOA55 DXW52:DXW55 EHS52:EHS55 ERO52:ERO55 FBK52:FBK55 FLG52:FLG55 FVC52:FVC55 GEY52:GEY55 GOU52:GOU55 GYQ52:GYQ55 HIM52:HIM55 HSI52:HSI55 ICE52:ICE55 IMA52:IMA55 IVW52:IVW55 JFS52:JFS55 JPO52:JPO55 JZK52:JZK55 KJG52:KJG55 KTC52:KTC55 LCY52:LCY55 LMU52:LMU55 LWQ52:LWQ55 MGM52:MGM55 MQI52:MQI55 NAE52:NAE55 NKA52:NKA55 NTW52:NTW55 ODS52:ODS55 ONO52:ONO55 OXK52:OXK55 PHG52:PHG55 PRC52:PRC55 QAY52:QAY55 QKU52:QKU55 QUQ52:QUQ55 REM52:REM55 ROI52:ROI55 RYE52:RYE55 SIA52:SIA55 SRW52:SRW55 TBS52:TBS55 TLO52:TLO55 TVK52:TVK55 UFG52:UFG55 UPC52:UPC55 UYY52:UYY55 VIU52:VIU55 VSQ52:VSQ55 WCM52:WCM55 WWE57:WWE59 WMI57:WMI59 JS57:JS59 TO57:TO59 ADK57:ADK59 ANG57:ANG59 AXC57:AXC59 BGY57:BGY59 BQU57:BQU59 CAQ57:CAQ59 CKM57:CKM59 CUI57:CUI59 DEE57:DEE59 DOA57:DOA59 DXW57:DXW59 EHS57:EHS59 ERO57:ERO59 FBK57:FBK59 FLG57:FLG59 FVC57:FVC59 GEY57:GEY59 GOU57:GOU59 GYQ57:GYQ59 HIM57:HIM59 HSI57:HSI59 ICE57:ICE59 IMA57:IMA59 IVW57:IVW59 JFS57:JFS59 JPO57:JPO59 JZK57:JZK59 KJG57:KJG59 KTC57:KTC59 LCY57:LCY59 LMU57:LMU59 LWQ57:LWQ59 MGM57:MGM59 MQI57:MQI59 NAE57:NAE59 NKA57:NKA59 NTW57:NTW59 ODS57:ODS59 ONO57:ONO59 OXK57:OXK59 PHG57:PHG59 PRC57:PRC59 QAY57:QAY59 QKU57:QKU59 QUQ57:QUQ59 REM57:REM59 ROI57:ROI59 RYE57:RYE59 SIA57:SIA59 SRW57:SRW59 TBS57:TBS59 TLO57:TLO59 TVK57:TVK59 UFG57:UFG59 UPC57:UPC59 UYY57:UYY59 VIU57:VIU59 VSQ57:VSQ59 WCM57:WCM59 WWE61:WWE63 WMI61:WMI63 JS61:JS63 TO61:TO63 ADK61:ADK63 ANG61:ANG63 AXC61:AXC63 BGY61:BGY63 BQU61:BQU63 CAQ61:CAQ63 CKM61:CKM63 CUI61:CUI63 DEE61:DEE63 DOA61:DOA63 DXW61:DXW63 EHS61:EHS63 ERO61:ERO63 FBK61:FBK63 FLG61:FLG63 FVC61:FVC63 GEY61:GEY63 GOU61:GOU63 GYQ61:GYQ63 HIM61:HIM63 HSI61:HSI63 ICE61:ICE63 IMA61:IMA63 IVW61:IVW63 JFS61:JFS63 JPO61:JPO63 JZK61:JZK63 KJG61:KJG63 KTC61:KTC63 LCY61:LCY63 LMU61:LMU63 LWQ61:LWQ63 MGM61:MGM63 MQI61:MQI63 NAE61:NAE63 NKA61:NKA63 NTW61:NTW63 ODS61:ODS63 ONO61:ONO63 OXK61:OXK63 PHG61:PHG63 PRC61:PRC63 QAY61:QAY63 QKU61:QKU63 QUQ61:QUQ63 REM61:REM63 ROI61:ROI63 RYE61:RYE63 SIA61:SIA63 SRW61:SRW63 TBS61:TBS63 TLO61:TLO63 TVK61:TVK63 UFG61:UFG63 UPC61:UPC63 UYY61:UYY63 VIU61:VIU63 VSQ61:VSQ63 WCM61:WCM63 WWE76:WWE79 WMI76:WMI79 JS76:JS79 TO76:TO79 ADK76:ADK79 ANG76:ANG79 AXC76:AXC79 BGY76:BGY79 BQU76:BQU79 CAQ76:CAQ79 CKM76:CKM79 CUI76:CUI79 DEE76:DEE79 DOA76:DOA79 DXW76:DXW79 EHS76:EHS79 ERO76:ERO79 FBK76:FBK79 FLG76:FLG79 FVC76:FVC79 GEY76:GEY79 GOU76:GOU79 GYQ76:GYQ79 HIM76:HIM79 HSI76:HSI79 ICE76:ICE79 IMA76:IMA79 IVW76:IVW79 JFS76:JFS79 JPO76:JPO79 JZK76:JZK79 KJG76:KJG79 KTC76:KTC79 LCY76:LCY79 LMU76:LMU79 LWQ76:LWQ79 MGM76:MGM79 MQI76:MQI79 NAE76:NAE79 NKA76:NKA79 NTW76:NTW79 ODS76:ODS79 ONO76:ONO79 OXK76:OXK79 PHG76:PHG79 PRC76:PRC79 QAY76:QAY79 QKU76:QKU79 QUQ76:QUQ79 REM76:REM79 ROI76:ROI79 RYE76:RYE79 SIA76:SIA79 SRW76:SRW79 TBS76:TBS79 TLO76:TLO79 TVK76:TVK79 UFG76:UFG79 UPC76:UPC79 UYY76:UYY79 VIU76:VIU79 VSQ76:VSQ79 WCM76:WCM79 WWE81:WWE83 WMI81:WMI83 JS81:JS83 TO81:TO83 ADK81:ADK83 ANG81:ANG83 AXC81:AXC83 BGY81:BGY83 BQU81:BQU83 CAQ81:CAQ83 CKM81:CKM83 CUI81:CUI83 DEE81:DEE83 DOA81:DOA83 DXW81:DXW83 EHS81:EHS83 ERO81:ERO83 FBK81:FBK83 FLG81:FLG83 FVC81:FVC83 GEY81:GEY83 GOU81:GOU83 GYQ81:GYQ83 HIM81:HIM83 HSI81:HSI83 ICE81:ICE83 IMA81:IMA83 IVW81:IVW83 JFS81:JFS83 JPO81:JPO83 JZK81:JZK83 KJG81:KJG83 KTC81:KTC83 LCY81:LCY83 LMU81:LMU83 LWQ81:LWQ83 MGM81:MGM83 MQI81:MQI83 NAE81:NAE83 NKA81:NKA83 NTW81:NTW83 ODS81:ODS83 ONO81:ONO83 OXK81:OXK83 PHG81:PHG83 PRC81:PRC83 QAY81:QAY83 QKU81:QKU83 QUQ81:QUQ83 REM81:REM83 ROI81:ROI83 RYE81:RYE83 SIA81:SIA83 SRW81:SRW83 TBS81:TBS83 TLO81:TLO83 TVK81:TVK83 UFG81:UFG83 UPC81:UPC83 UYY81:UYY83 VIU81:VIU83 VSQ81:VSQ83 WCM81:WCM83 WWE85:WWE87 WMI85:WMI87 JS85:JS87 TO85:TO87 ADK85:ADK87 ANG85:ANG87 AXC85:AXC87 BGY85:BGY87 BQU85:BQU87 CAQ85:CAQ87 CKM85:CKM87 CUI85:CUI87 DEE85:DEE87 DOA85:DOA87 DXW85:DXW87 EHS85:EHS87 ERO85:ERO87 FBK85:FBK87 FLG85:FLG87 FVC85:FVC87 GEY85:GEY87 GOU85:GOU87 GYQ85:GYQ87 HIM85:HIM87 HSI85:HSI87 ICE85:ICE87 IMA85:IMA87 IVW85:IVW87 JFS85:JFS87 JPO85:JPO87 JZK85:JZK87 KJG85:KJG87 KTC85:KTC87 LCY85:LCY87 LMU85:LMU87 LWQ85:LWQ87 MGM85:MGM87 MQI85:MQI87 NAE85:NAE87 NKA85:NKA87 NTW85:NTW87 ODS85:ODS87 ONO85:ONO87 OXK85:OXK87 PHG85:PHG87 PRC85:PRC87 QAY85:QAY87 QKU85:QKU87 QUQ85:QUQ87 REM85:REM87 ROI85:ROI87 RYE85:RYE87 SIA85:SIA87 SRW85:SRW87 TBS85:TBS87 TLO85:TLO87 TVK85:TVK87 UFG85:UFG87 UPC85:UPC87 UYY85:UYY87 VIU85:VIU87 VSQ85:VSQ87 WCM85:WCM87 WWE90:WWE93 WMI90:WMI93 JS90:JS93 TO90:TO93 ADK90:ADK93 ANG90:ANG93 AXC90:AXC93 BGY90:BGY93 BQU90:BQU93 CAQ90:CAQ93 CKM90:CKM93 CUI90:CUI93 DEE90:DEE93 DOA90:DOA93 DXW90:DXW93 EHS90:EHS93 ERO90:ERO93 FBK90:FBK93 FLG90:FLG93 FVC90:FVC93 GEY90:GEY93 GOU90:GOU93 GYQ90:GYQ93 HIM90:HIM93 HSI90:HSI93 ICE90:ICE93 IMA90:IMA93 IVW90:IVW93 JFS90:JFS93 JPO90:JPO93 JZK90:JZK93 KJG90:KJG93 KTC90:KTC93 LCY90:LCY93 LMU90:LMU93 LWQ90:LWQ93 MGM90:MGM93 MQI90:MQI93 NAE90:NAE93 NKA90:NKA93 NTW90:NTW93 ODS90:ODS93 ONO90:ONO93 OXK90:OXK93 PHG90:PHG93 PRC90:PRC93 QAY90:QAY93 QKU90:QKU93 QUQ90:QUQ93 REM90:REM93 ROI90:ROI93 RYE90:RYE93 SIA90:SIA93 SRW90:SRW93 TBS90:TBS93 TLO90:TLO93 TVK90:TVK93 UFG90:UFG93 UPC90:UPC93 UYY90:UYY93 VIU90:VIU93 VSQ90:VSQ93 WCM90:WCM93">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622 JK65622 TG65622 ADC65622 AMY65622 AWU65622 BGQ65622 BQM65622 CAI65622 CKE65622 CUA65622 DDW65622 DNS65622 DXO65622 EHK65622 ERG65622 FBC65622 FKY65622 FUU65622 GEQ65622 GOM65622 GYI65622 HIE65622 HSA65622 IBW65622 ILS65622 IVO65622 JFK65622 JPG65622 JZC65622 KIY65622 KSU65622 LCQ65622 LMM65622 LWI65622 MGE65622 MQA65622 MZW65622 NJS65622 NTO65622 ODK65622 ONG65622 OXC65622 PGY65622 PQU65622 QAQ65622 QKM65622 QUI65622 REE65622 ROA65622 RXW65622 SHS65622 SRO65622 TBK65622 TLG65622 TVC65622 UEY65622 UOU65622 UYQ65622 VIM65622 VSI65622 WCE65622 WMA65622 WVW65622 O131158 JK131158 TG131158 ADC131158 AMY131158 AWU131158 BGQ131158 BQM131158 CAI131158 CKE131158 CUA131158 DDW131158 DNS131158 DXO131158 EHK131158 ERG131158 FBC131158 FKY131158 FUU131158 GEQ131158 GOM131158 GYI131158 HIE131158 HSA131158 IBW131158 ILS131158 IVO131158 JFK131158 JPG131158 JZC131158 KIY131158 KSU131158 LCQ131158 LMM131158 LWI131158 MGE131158 MQA131158 MZW131158 NJS131158 NTO131158 ODK131158 ONG131158 OXC131158 PGY131158 PQU131158 QAQ131158 QKM131158 QUI131158 REE131158 ROA131158 RXW131158 SHS131158 SRO131158 TBK131158 TLG131158 TVC131158 UEY131158 UOU131158 UYQ131158 VIM131158 VSI131158 WCE131158 WMA131158 WVW131158 O196694 JK196694 TG196694 ADC196694 AMY196694 AWU196694 BGQ196694 BQM196694 CAI196694 CKE196694 CUA196694 DDW196694 DNS196694 DXO196694 EHK196694 ERG196694 FBC196694 FKY196694 FUU196694 GEQ196694 GOM196694 GYI196694 HIE196694 HSA196694 IBW196694 ILS196694 IVO196694 JFK196694 JPG196694 JZC196694 KIY196694 KSU196694 LCQ196694 LMM196694 LWI196694 MGE196694 MQA196694 MZW196694 NJS196694 NTO196694 ODK196694 ONG196694 OXC196694 PGY196694 PQU196694 QAQ196694 QKM196694 QUI196694 REE196694 ROA196694 RXW196694 SHS196694 SRO196694 TBK196694 TLG196694 TVC196694 UEY196694 UOU196694 UYQ196694 VIM196694 VSI196694 WCE196694 WMA196694 WVW196694 O262230 JK262230 TG262230 ADC262230 AMY262230 AWU262230 BGQ262230 BQM262230 CAI262230 CKE262230 CUA262230 DDW262230 DNS262230 DXO262230 EHK262230 ERG262230 FBC262230 FKY262230 FUU262230 GEQ262230 GOM262230 GYI262230 HIE262230 HSA262230 IBW262230 ILS262230 IVO262230 JFK262230 JPG262230 JZC262230 KIY262230 KSU262230 LCQ262230 LMM262230 LWI262230 MGE262230 MQA262230 MZW262230 NJS262230 NTO262230 ODK262230 ONG262230 OXC262230 PGY262230 PQU262230 QAQ262230 QKM262230 QUI262230 REE262230 ROA262230 RXW262230 SHS262230 SRO262230 TBK262230 TLG262230 TVC262230 UEY262230 UOU262230 UYQ262230 VIM262230 VSI262230 WCE262230 WMA262230 WVW262230 O327766 JK327766 TG327766 ADC327766 AMY327766 AWU327766 BGQ327766 BQM327766 CAI327766 CKE327766 CUA327766 DDW327766 DNS327766 DXO327766 EHK327766 ERG327766 FBC327766 FKY327766 FUU327766 GEQ327766 GOM327766 GYI327766 HIE327766 HSA327766 IBW327766 ILS327766 IVO327766 JFK327766 JPG327766 JZC327766 KIY327766 KSU327766 LCQ327766 LMM327766 LWI327766 MGE327766 MQA327766 MZW327766 NJS327766 NTO327766 ODK327766 ONG327766 OXC327766 PGY327766 PQU327766 QAQ327766 QKM327766 QUI327766 REE327766 ROA327766 RXW327766 SHS327766 SRO327766 TBK327766 TLG327766 TVC327766 UEY327766 UOU327766 UYQ327766 VIM327766 VSI327766 WCE327766 WMA327766 WVW327766 O393302 JK393302 TG393302 ADC393302 AMY393302 AWU393302 BGQ393302 BQM393302 CAI393302 CKE393302 CUA393302 DDW393302 DNS393302 DXO393302 EHK393302 ERG393302 FBC393302 FKY393302 FUU393302 GEQ393302 GOM393302 GYI393302 HIE393302 HSA393302 IBW393302 ILS393302 IVO393302 JFK393302 JPG393302 JZC393302 KIY393302 KSU393302 LCQ393302 LMM393302 LWI393302 MGE393302 MQA393302 MZW393302 NJS393302 NTO393302 ODK393302 ONG393302 OXC393302 PGY393302 PQU393302 QAQ393302 QKM393302 QUI393302 REE393302 ROA393302 RXW393302 SHS393302 SRO393302 TBK393302 TLG393302 TVC393302 UEY393302 UOU393302 UYQ393302 VIM393302 VSI393302 WCE393302 WMA393302 WVW393302 O458838 JK458838 TG458838 ADC458838 AMY458838 AWU458838 BGQ458838 BQM458838 CAI458838 CKE458838 CUA458838 DDW458838 DNS458838 DXO458838 EHK458838 ERG458838 FBC458838 FKY458838 FUU458838 GEQ458838 GOM458838 GYI458838 HIE458838 HSA458838 IBW458838 ILS458838 IVO458838 JFK458838 JPG458838 JZC458838 KIY458838 KSU458838 LCQ458838 LMM458838 LWI458838 MGE458838 MQA458838 MZW458838 NJS458838 NTO458838 ODK458838 ONG458838 OXC458838 PGY458838 PQU458838 QAQ458838 QKM458838 QUI458838 REE458838 ROA458838 RXW458838 SHS458838 SRO458838 TBK458838 TLG458838 TVC458838 UEY458838 UOU458838 UYQ458838 VIM458838 VSI458838 WCE458838 WMA458838 WVW458838 O524374 JK524374 TG524374 ADC524374 AMY524374 AWU524374 BGQ524374 BQM524374 CAI524374 CKE524374 CUA524374 DDW524374 DNS524374 DXO524374 EHK524374 ERG524374 FBC524374 FKY524374 FUU524374 GEQ524374 GOM524374 GYI524374 HIE524374 HSA524374 IBW524374 ILS524374 IVO524374 JFK524374 JPG524374 JZC524374 KIY524374 KSU524374 LCQ524374 LMM524374 LWI524374 MGE524374 MQA524374 MZW524374 NJS524374 NTO524374 ODK524374 ONG524374 OXC524374 PGY524374 PQU524374 QAQ524374 QKM524374 QUI524374 REE524374 ROA524374 RXW524374 SHS524374 SRO524374 TBK524374 TLG524374 TVC524374 UEY524374 UOU524374 UYQ524374 VIM524374 VSI524374 WCE524374 WMA524374 WVW524374 O589910 JK589910 TG589910 ADC589910 AMY589910 AWU589910 BGQ589910 BQM589910 CAI589910 CKE589910 CUA589910 DDW589910 DNS589910 DXO589910 EHK589910 ERG589910 FBC589910 FKY589910 FUU589910 GEQ589910 GOM589910 GYI589910 HIE589910 HSA589910 IBW589910 ILS589910 IVO589910 JFK589910 JPG589910 JZC589910 KIY589910 KSU589910 LCQ589910 LMM589910 LWI589910 MGE589910 MQA589910 MZW589910 NJS589910 NTO589910 ODK589910 ONG589910 OXC589910 PGY589910 PQU589910 QAQ589910 QKM589910 QUI589910 REE589910 ROA589910 RXW589910 SHS589910 SRO589910 TBK589910 TLG589910 TVC589910 UEY589910 UOU589910 UYQ589910 VIM589910 VSI589910 WCE589910 WMA589910 WVW589910 O655446 JK655446 TG655446 ADC655446 AMY655446 AWU655446 BGQ655446 BQM655446 CAI655446 CKE655446 CUA655446 DDW655446 DNS655446 DXO655446 EHK655446 ERG655446 FBC655446 FKY655446 FUU655446 GEQ655446 GOM655446 GYI655446 HIE655446 HSA655446 IBW655446 ILS655446 IVO655446 JFK655446 JPG655446 JZC655446 KIY655446 KSU655446 LCQ655446 LMM655446 LWI655446 MGE655446 MQA655446 MZW655446 NJS655446 NTO655446 ODK655446 ONG655446 OXC655446 PGY655446 PQU655446 QAQ655446 QKM655446 QUI655446 REE655446 ROA655446 RXW655446 SHS655446 SRO655446 TBK655446 TLG655446 TVC655446 UEY655446 UOU655446 UYQ655446 VIM655446 VSI655446 WCE655446 WMA655446 WVW655446 O720982 JK720982 TG720982 ADC720982 AMY720982 AWU720982 BGQ720982 BQM720982 CAI720982 CKE720982 CUA720982 DDW720982 DNS720982 DXO720982 EHK720982 ERG720982 FBC720982 FKY720982 FUU720982 GEQ720982 GOM720982 GYI720982 HIE720982 HSA720982 IBW720982 ILS720982 IVO720982 JFK720982 JPG720982 JZC720982 KIY720982 KSU720982 LCQ720982 LMM720982 LWI720982 MGE720982 MQA720982 MZW720982 NJS720982 NTO720982 ODK720982 ONG720982 OXC720982 PGY720982 PQU720982 QAQ720982 QKM720982 QUI720982 REE720982 ROA720982 RXW720982 SHS720982 SRO720982 TBK720982 TLG720982 TVC720982 UEY720982 UOU720982 UYQ720982 VIM720982 VSI720982 WCE720982 WMA720982 WVW720982 O786518 JK786518 TG786518 ADC786518 AMY786518 AWU786518 BGQ786518 BQM786518 CAI786518 CKE786518 CUA786518 DDW786518 DNS786518 DXO786518 EHK786518 ERG786518 FBC786518 FKY786518 FUU786518 GEQ786518 GOM786518 GYI786518 HIE786518 HSA786518 IBW786518 ILS786518 IVO786518 JFK786518 JPG786518 JZC786518 KIY786518 KSU786518 LCQ786518 LMM786518 LWI786518 MGE786518 MQA786518 MZW786518 NJS786518 NTO786518 ODK786518 ONG786518 OXC786518 PGY786518 PQU786518 QAQ786518 QKM786518 QUI786518 REE786518 ROA786518 RXW786518 SHS786518 SRO786518 TBK786518 TLG786518 TVC786518 UEY786518 UOU786518 UYQ786518 VIM786518 VSI786518 WCE786518 WMA786518 WVW786518 O852054 JK852054 TG852054 ADC852054 AMY852054 AWU852054 BGQ852054 BQM852054 CAI852054 CKE852054 CUA852054 DDW852054 DNS852054 DXO852054 EHK852054 ERG852054 FBC852054 FKY852054 FUU852054 GEQ852054 GOM852054 GYI852054 HIE852054 HSA852054 IBW852054 ILS852054 IVO852054 JFK852054 JPG852054 JZC852054 KIY852054 KSU852054 LCQ852054 LMM852054 LWI852054 MGE852054 MQA852054 MZW852054 NJS852054 NTO852054 ODK852054 ONG852054 OXC852054 PGY852054 PQU852054 QAQ852054 QKM852054 QUI852054 REE852054 ROA852054 RXW852054 SHS852054 SRO852054 TBK852054 TLG852054 TVC852054 UEY852054 UOU852054 UYQ852054 VIM852054 VSI852054 WCE852054 WMA852054 WVW852054 O917590 JK917590 TG917590 ADC917590 AMY917590 AWU917590 BGQ917590 BQM917590 CAI917590 CKE917590 CUA917590 DDW917590 DNS917590 DXO917590 EHK917590 ERG917590 FBC917590 FKY917590 FUU917590 GEQ917590 GOM917590 GYI917590 HIE917590 HSA917590 IBW917590 ILS917590 IVO917590 JFK917590 JPG917590 JZC917590 KIY917590 KSU917590 LCQ917590 LMM917590 LWI917590 MGE917590 MQA917590 MZW917590 NJS917590 NTO917590 ODK917590 ONG917590 OXC917590 PGY917590 PQU917590 QAQ917590 QKM917590 QUI917590 REE917590 ROA917590 RXW917590 SHS917590 SRO917590 TBK917590 TLG917590 TVC917590 UEY917590 UOU917590 UYQ917590 VIM917590 VSI917590 WCE917590 WMA917590 WVW917590 O983126 JK983126 TG983126 ADC983126 AMY983126 AWU983126 BGQ983126 BQM983126 CAI983126 CKE983126 CUA983126 DDW983126 DNS983126 DXO983126 EHK983126 ERG983126 FBC983126 FKY983126 FUU983126 GEQ983126 GOM983126 GYI983126 HIE983126 HSA983126 IBW983126 ILS983126 IVO983126 JFK983126 JPG983126 JZC983126 KIY983126 KSU983126 LCQ983126 LMM983126 LWI983126 MGE983126 MQA983126 MZW983126 NJS983126 NTO983126 ODK983126 ONG983126 OXC983126 PGY983126 PQU983126 QAQ983126 QKM983126 QUI983126 REE983126 ROA983126 RXW983126 SHS983126 SRO983126 TBK983126 TLG983126 TVC983126 UEY983126 UOU983126 UYQ983126 VIM983126 VSI983126 WCE983126 WMA983126 WVW983126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70 JK70 TG70 ADC70 AMY70 AWU70 BGQ70 BQM70 CAI70 CKE70 CUA70 DDW70 DNS70 DXO70 EHK70 ERG70 FBC70 FKY70 FUU70 GEQ70 GOM70 GYI70 HIE70 HSA70 IBW70 ILS70 IVO70 JFK70 JPG70 JZC70 KIY70 KSU70 LCQ70 LMM70 LWI70 MGE70 MQA70 MZW70 NJS70 NTO70 ODK70 ONG70 OXC70 PGY70 PQU70 QAQ70 QKM70 QUI70 REE70 ROA70 RXW70 SHS70 SRO70 TBK70 TLG70 TVC70 UEY70 UOU70 UYQ70 VIM70 VSI70 WCE70 WMA70 WVW70 O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WVW28 O52 JK52 TG52 ADC52 AMY52 AWU52 BGQ52 BQM52 CAI52 CKE52 CUA52 DDW52 DNS52 DXO52 EHK52 ERG52 FBC52 FKY52 FUU52 GEQ52 GOM52 GYI52 HIE52 HSA52 IBW52 ILS52 IVO52 JFK52 JPG52 JZC52 KIY52 KSU52 LCQ52 LMM52 LWI52 MGE52 MQA52 MZW52 NJS52 NTO52 ODK52 ONG52 OXC52 PGY52 PQU52 QAQ52 QKM52 QUI52 REE52 ROA52 RXW52 SHS52 SRO52 TBK52 TLG52 TVC52 UEY52 UOU52 UYQ52 VIM52 VSI52 WCE52 WMA52 WVW52 O76 JK76 TG76 ADC76 AMY76 AWU76 BGQ76 BQM76 CAI76 CKE76 CUA76 DDW76 DNS76 DXO76 EHK76 ERG76 FBC76 FKY76 FUU76 GEQ76 GOM76 GYI76 HIE76 HSA76 IBW76 ILS76 IVO76 JFK76 JPG76 JZC76 KIY76 KSU76 LCQ76 LMM76 LWI76 MGE76 MQA76 MZW76 NJS76 NTO76 ODK76 ONG76 OXC76 PGY76 PQU76 QAQ76 QKM76 QUI76 REE76 ROA76 RXW76 SHS76 SRO76 TBK76 TLG76 TVC76 UEY76 UOU76 UYQ76 VIM76 VSI76 WCE76 WMA76 WVW76 O90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WVW9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O37 O61 O29 O33 O47 O53 O57 O71 O77 O81 O85 O91">
      <formula1>kind_of_cons</formula1>
    </dataValidation>
    <dataValidation type="decimal" allowBlank="1" showErrorMessage="1" errorTitle="Ошибка" error="Допускается ввод только действительных чисел!" sqref="O24 O48 O72 O30 O34 O38 O54 O58 O62 O78 O82 O86 O9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49</v>
      </c>
    </row>
    <row r="2" spans="1:20" ht="22.5">
      <c r="F2" s="1201" t="s">
        <v>490</v>
      </c>
      <c r="G2" s="1202"/>
      <c r="H2" s="1203"/>
      <c r="I2" s="639"/>
    </row>
    <row r="3" spans="1:20" ht="3" customHeight="1"/>
    <row r="4" spans="1:20" s="569" customFormat="1" ht="11.25">
      <c r="A4" s="589"/>
      <c r="B4" s="589"/>
      <c r="C4" s="589"/>
      <c r="D4" s="589"/>
      <c r="F4" s="1153" t="s">
        <v>453</v>
      </c>
      <c r="G4" s="1153"/>
      <c r="H4" s="1153"/>
      <c r="I4" s="1204"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4"/>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24.11.2022</v>
      </c>
      <c r="I7" s="580" t="s">
        <v>492</v>
      </c>
      <c r="J7" s="614"/>
      <c r="K7" s="589"/>
      <c r="L7" s="589"/>
      <c r="M7" s="589"/>
      <c r="N7" s="589"/>
      <c r="O7" s="589"/>
      <c r="P7" s="589"/>
      <c r="Q7" s="589"/>
      <c r="R7" s="589"/>
      <c r="S7" s="589"/>
      <c r="T7" s="589"/>
    </row>
    <row r="8" spans="1:20" s="569" customFormat="1" ht="45">
      <c r="A8" s="1205">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05"/>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05"/>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05"/>
      <c r="B12" s="1205"/>
      <c r="C12" s="1205">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5"/>
      <c r="B13" s="1205"/>
      <c r="C13" s="1205"/>
      <c r="D13" s="622">
        <v>1</v>
      </c>
      <c r="F13" s="615" t="str">
        <f>"4."&amp;mergeValue(A13) &amp;"."&amp;mergeValue(B13)&amp;"."&amp;mergeValue(C13)&amp;"."&amp;mergeValue(D13)</f>
        <v>4.1.1.1.1</v>
      </c>
      <c r="G13" s="632" t="s">
        <v>497</v>
      </c>
      <c r="H13" s="603"/>
      <c r="I13" s="1206" t="s">
        <v>589</v>
      </c>
      <c r="J13" s="614"/>
      <c r="K13" s="589"/>
      <c r="L13" s="589"/>
      <c r="M13" s="589"/>
      <c r="N13" s="589"/>
      <c r="O13" s="589"/>
      <c r="P13" s="589"/>
      <c r="Q13" s="589"/>
      <c r="R13" s="589"/>
      <c r="S13" s="589"/>
      <c r="T13" s="589"/>
    </row>
    <row r="14" spans="1:20" s="569" customFormat="1" ht="18.75">
      <c r="A14" s="1205"/>
      <c r="B14" s="1205"/>
      <c r="C14" s="1205"/>
      <c r="D14" s="622"/>
      <c r="F14" s="618"/>
      <c r="G14" s="549" t="s">
        <v>4</v>
      </c>
      <c r="H14" s="623"/>
      <c r="I14" s="1206"/>
      <c r="J14" s="614"/>
      <c r="K14" s="589"/>
      <c r="L14" s="589"/>
      <c r="M14" s="589"/>
      <c r="N14" s="589"/>
      <c r="O14" s="589"/>
      <c r="P14" s="589"/>
      <c r="Q14" s="589"/>
      <c r="R14" s="589"/>
      <c r="S14" s="589"/>
      <c r="T14" s="589"/>
    </row>
    <row r="15" spans="1:20" s="569" customFormat="1" ht="18.75">
      <c r="A15" s="1205"/>
      <c r="B15" s="1205"/>
      <c r="C15" s="622"/>
      <c r="D15" s="622"/>
      <c r="F15" s="633"/>
      <c r="G15" s="576" t="s">
        <v>402</v>
      </c>
      <c r="H15" s="634"/>
      <c r="I15" s="635"/>
      <c r="J15" s="614"/>
      <c r="K15" s="589"/>
      <c r="L15" s="589"/>
      <c r="M15" s="589"/>
      <c r="N15" s="589"/>
      <c r="O15" s="589"/>
      <c r="P15" s="589"/>
      <c r="Q15" s="589"/>
      <c r="R15" s="589"/>
      <c r="S15" s="589"/>
      <c r="T15" s="589"/>
    </row>
    <row r="16" spans="1:20" s="569" customFormat="1" ht="18.75">
      <c r="A16" s="1205"/>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00" t="s">
        <v>591</v>
      </c>
      <c r="H19" s="1200"/>
      <c r="I19" s="593"/>
      <c r="J19" s="613"/>
      <c r="K19" s="613"/>
      <c r="L19" s="613"/>
      <c r="M19" s="613"/>
      <c r="N19" s="613"/>
      <c r="O19" s="613"/>
      <c r="P19" s="613"/>
      <c r="Q19" s="613"/>
      <c r="R19" s="613"/>
      <c r="S19" s="613"/>
      <c r="T19" s="613"/>
    </row>
  </sheetData>
  <sheetProtection algorithmName="SHA-512" hashValue="A82pN8MvooURu+0gfg9yRVIVhuE5HZedqBZMnXsr3Qxjy4ep9oUNXq1HpgsUAwAzbMCNrr1O9jB0fIYxuRbAyA==" saltValue="cSeArv1xohj1IJmqAL3ehw=="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34" width="10.5703125" style="584"/>
    <col min="35" max="256" width="10.5703125" style="522"/>
    <col min="257" max="264" width="0" style="522" hidden="1" customWidth="1"/>
    <col min="265" max="265" width="3.7109375" style="522" customWidth="1"/>
    <col min="266" max="266" width="3.85546875" style="522" customWidth="1"/>
    <col min="267" max="267" width="3.7109375" style="522" customWidth="1"/>
    <col min="268" max="268" width="12.7109375" style="522" customWidth="1"/>
    <col min="269" max="269" width="52.7109375" style="522" customWidth="1"/>
    <col min="270" max="273" width="0" style="522" hidden="1" customWidth="1"/>
    <col min="274" max="274" width="12.28515625" style="522" customWidth="1"/>
    <col min="275" max="275" width="6.42578125" style="522" customWidth="1"/>
    <col min="276" max="276" width="12.28515625" style="522" customWidth="1"/>
    <col min="277" max="277" width="0" style="522" hidden="1" customWidth="1"/>
    <col min="278" max="278" width="3.7109375" style="522" customWidth="1"/>
    <col min="279" max="279" width="11.140625" style="522" bestFit="1" customWidth="1"/>
    <col min="280" max="281" width="10.5703125" style="522"/>
    <col min="282" max="282" width="11.140625" style="522" customWidth="1"/>
    <col min="283" max="512" width="10.5703125" style="522"/>
    <col min="513" max="520" width="0" style="522" hidden="1" customWidth="1"/>
    <col min="521" max="521" width="3.7109375" style="522" customWidth="1"/>
    <col min="522" max="522" width="3.85546875" style="522" customWidth="1"/>
    <col min="523" max="523" width="3.7109375" style="522" customWidth="1"/>
    <col min="524" max="524" width="12.7109375" style="522" customWidth="1"/>
    <col min="525" max="525" width="52.7109375" style="522" customWidth="1"/>
    <col min="526" max="529" width="0" style="522" hidden="1" customWidth="1"/>
    <col min="530" max="530" width="12.28515625" style="522" customWidth="1"/>
    <col min="531" max="531" width="6.42578125" style="522" customWidth="1"/>
    <col min="532" max="532" width="12.28515625" style="522" customWidth="1"/>
    <col min="533" max="533" width="0" style="522" hidden="1" customWidth="1"/>
    <col min="534" max="534" width="3.7109375" style="522" customWidth="1"/>
    <col min="535" max="535" width="11.140625" style="522" bestFit="1" customWidth="1"/>
    <col min="536" max="537" width="10.5703125" style="522"/>
    <col min="538" max="538" width="11.140625" style="522" customWidth="1"/>
    <col min="539" max="768" width="10.5703125" style="522"/>
    <col min="769" max="776" width="0" style="522" hidden="1" customWidth="1"/>
    <col min="777" max="777" width="3.7109375" style="522" customWidth="1"/>
    <col min="778" max="778" width="3.85546875" style="522" customWidth="1"/>
    <col min="779" max="779" width="3.7109375" style="522" customWidth="1"/>
    <col min="780" max="780" width="12.7109375" style="522" customWidth="1"/>
    <col min="781" max="781" width="52.7109375" style="522" customWidth="1"/>
    <col min="782" max="785" width="0" style="522" hidden="1" customWidth="1"/>
    <col min="786" max="786" width="12.28515625" style="522" customWidth="1"/>
    <col min="787" max="787" width="6.42578125" style="522" customWidth="1"/>
    <col min="788" max="788" width="12.28515625" style="522" customWidth="1"/>
    <col min="789" max="789" width="0" style="522" hidden="1" customWidth="1"/>
    <col min="790" max="790" width="3.7109375" style="522" customWidth="1"/>
    <col min="791" max="791" width="11.140625" style="522" bestFit="1" customWidth="1"/>
    <col min="792" max="793" width="10.5703125" style="522"/>
    <col min="794" max="794" width="11.140625" style="522" customWidth="1"/>
    <col min="795" max="1024" width="10.5703125" style="522"/>
    <col min="1025" max="1032" width="0" style="522" hidden="1" customWidth="1"/>
    <col min="1033" max="1033" width="3.7109375" style="522" customWidth="1"/>
    <col min="1034" max="1034" width="3.85546875" style="522" customWidth="1"/>
    <col min="1035" max="1035" width="3.7109375" style="522" customWidth="1"/>
    <col min="1036" max="1036" width="12.7109375" style="522" customWidth="1"/>
    <col min="1037" max="1037" width="52.7109375" style="522" customWidth="1"/>
    <col min="1038" max="1041" width="0" style="522" hidden="1" customWidth="1"/>
    <col min="1042" max="1042" width="12.28515625" style="522" customWidth="1"/>
    <col min="1043" max="1043" width="6.42578125" style="522" customWidth="1"/>
    <col min="1044" max="1044" width="12.28515625" style="522" customWidth="1"/>
    <col min="1045" max="1045" width="0" style="522" hidden="1" customWidth="1"/>
    <col min="1046" max="1046" width="3.7109375" style="522" customWidth="1"/>
    <col min="1047" max="1047" width="11.140625" style="522" bestFit="1" customWidth="1"/>
    <col min="1048" max="1049" width="10.5703125" style="522"/>
    <col min="1050" max="1050" width="11.140625" style="522" customWidth="1"/>
    <col min="1051" max="1280" width="10.5703125" style="522"/>
    <col min="1281" max="1288" width="0" style="522" hidden="1" customWidth="1"/>
    <col min="1289" max="1289" width="3.7109375" style="522" customWidth="1"/>
    <col min="1290" max="1290" width="3.85546875" style="522" customWidth="1"/>
    <col min="1291" max="1291" width="3.7109375" style="522" customWidth="1"/>
    <col min="1292" max="1292" width="12.7109375" style="522" customWidth="1"/>
    <col min="1293" max="1293" width="52.7109375" style="522" customWidth="1"/>
    <col min="1294" max="1297" width="0" style="522" hidden="1" customWidth="1"/>
    <col min="1298" max="1298" width="12.28515625" style="522" customWidth="1"/>
    <col min="1299" max="1299" width="6.42578125" style="522" customWidth="1"/>
    <col min="1300" max="1300" width="12.28515625" style="522" customWidth="1"/>
    <col min="1301" max="1301" width="0" style="522" hidden="1" customWidth="1"/>
    <col min="1302" max="1302" width="3.7109375" style="522" customWidth="1"/>
    <col min="1303" max="1303" width="11.140625" style="522" bestFit="1" customWidth="1"/>
    <col min="1304" max="1305" width="10.5703125" style="522"/>
    <col min="1306" max="1306" width="11.140625" style="522" customWidth="1"/>
    <col min="1307" max="1536" width="10.5703125" style="522"/>
    <col min="1537" max="1544" width="0" style="522" hidden="1" customWidth="1"/>
    <col min="1545" max="1545" width="3.7109375" style="522" customWidth="1"/>
    <col min="1546" max="1546" width="3.85546875" style="522" customWidth="1"/>
    <col min="1547" max="1547" width="3.7109375" style="522" customWidth="1"/>
    <col min="1548" max="1548" width="12.7109375" style="522" customWidth="1"/>
    <col min="1549" max="1549" width="52.7109375" style="522" customWidth="1"/>
    <col min="1550" max="1553" width="0" style="522" hidden="1" customWidth="1"/>
    <col min="1554" max="1554" width="12.28515625" style="522" customWidth="1"/>
    <col min="1555" max="1555" width="6.42578125" style="522" customWidth="1"/>
    <col min="1556" max="1556" width="12.28515625" style="522" customWidth="1"/>
    <col min="1557" max="1557" width="0" style="522" hidden="1" customWidth="1"/>
    <col min="1558" max="1558" width="3.7109375" style="522" customWidth="1"/>
    <col min="1559" max="1559" width="11.140625" style="522" bestFit="1" customWidth="1"/>
    <col min="1560" max="1561" width="10.5703125" style="522"/>
    <col min="1562" max="1562" width="11.140625" style="522" customWidth="1"/>
    <col min="1563" max="1792" width="10.5703125" style="522"/>
    <col min="1793" max="1800" width="0" style="522" hidden="1" customWidth="1"/>
    <col min="1801" max="1801" width="3.7109375" style="522" customWidth="1"/>
    <col min="1802" max="1802" width="3.85546875" style="522" customWidth="1"/>
    <col min="1803" max="1803" width="3.7109375" style="522" customWidth="1"/>
    <col min="1804" max="1804" width="12.7109375" style="522" customWidth="1"/>
    <col min="1805" max="1805" width="52.7109375" style="522" customWidth="1"/>
    <col min="1806" max="1809" width="0" style="522" hidden="1" customWidth="1"/>
    <col min="1810" max="1810" width="12.28515625" style="522" customWidth="1"/>
    <col min="1811" max="1811" width="6.42578125" style="522" customWidth="1"/>
    <col min="1812" max="1812" width="12.28515625" style="522" customWidth="1"/>
    <col min="1813" max="1813" width="0" style="522" hidden="1" customWidth="1"/>
    <col min="1814" max="1814" width="3.7109375" style="522" customWidth="1"/>
    <col min="1815" max="1815" width="11.140625" style="522" bestFit="1" customWidth="1"/>
    <col min="1816" max="1817" width="10.5703125" style="522"/>
    <col min="1818" max="1818" width="11.140625" style="522" customWidth="1"/>
    <col min="1819" max="2048" width="10.5703125" style="522"/>
    <col min="2049" max="2056" width="0" style="522" hidden="1" customWidth="1"/>
    <col min="2057" max="2057" width="3.7109375" style="522" customWidth="1"/>
    <col min="2058" max="2058" width="3.85546875" style="522" customWidth="1"/>
    <col min="2059" max="2059" width="3.7109375" style="522" customWidth="1"/>
    <col min="2060" max="2060" width="12.7109375" style="522" customWidth="1"/>
    <col min="2061" max="2061" width="52.7109375" style="522" customWidth="1"/>
    <col min="2062" max="2065" width="0" style="522" hidden="1" customWidth="1"/>
    <col min="2066" max="2066" width="12.28515625" style="522" customWidth="1"/>
    <col min="2067" max="2067" width="6.42578125" style="522" customWidth="1"/>
    <col min="2068" max="2068" width="12.28515625" style="522" customWidth="1"/>
    <col min="2069" max="2069" width="0" style="522" hidden="1" customWidth="1"/>
    <col min="2070" max="2070" width="3.7109375" style="522" customWidth="1"/>
    <col min="2071" max="2071" width="11.140625" style="522" bestFit="1" customWidth="1"/>
    <col min="2072" max="2073" width="10.5703125" style="522"/>
    <col min="2074" max="2074" width="11.140625" style="522" customWidth="1"/>
    <col min="2075" max="2304" width="10.5703125" style="522"/>
    <col min="2305" max="2312" width="0" style="522" hidden="1" customWidth="1"/>
    <col min="2313" max="2313" width="3.7109375" style="522" customWidth="1"/>
    <col min="2314" max="2314" width="3.85546875" style="522" customWidth="1"/>
    <col min="2315" max="2315" width="3.7109375" style="522" customWidth="1"/>
    <col min="2316" max="2316" width="12.7109375" style="522" customWidth="1"/>
    <col min="2317" max="2317" width="52.7109375" style="522" customWidth="1"/>
    <col min="2318" max="2321" width="0" style="522" hidden="1" customWidth="1"/>
    <col min="2322" max="2322" width="12.28515625" style="522" customWidth="1"/>
    <col min="2323" max="2323" width="6.42578125" style="522" customWidth="1"/>
    <col min="2324" max="2324" width="12.28515625" style="522" customWidth="1"/>
    <col min="2325" max="2325" width="0" style="522" hidden="1" customWidth="1"/>
    <col min="2326" max="2326" width="3.7109375" style="522" customWidth="1"/>
    <col min="2327" max="2327" width="11.140625" style="522" bestFit="1" customWidth="1"/>
    <col min="2328" max="2329" width="10.5703125" style="522"/>
    <col min="2330" max="2330" width="11.140625" style="522" customWidth="1"/>
    <col min="2331" max="2560" width="10.5703125" style="522"/>
    <col min="2561" max="2568" width="0" style="522" hidden="1" customWidth="1"/>
    <col min="2569" max="2569" width="3.7109375" style="522" customWidth="1"/>
    <col min="2570" max="2570" width="3.85546875" style="522" customWidth="1"/>
    <col min="2571" max="2571" width="3.7109375" style="522" customWidth="1"/>
    <col min="2572" max="2572" width="12.7109375" style="522" customWidth="1"/>
    <col min="2573" max="2573" width="52.7109375" style="522" customWidth="1"/>
    <col min="2574" max="2577" width="0" style="522" hidden="1" customWidth="1"/>
    <col min="2578" max="2578" width="12.28515625" style="522" customWidth="1"/>
    <col min="2579" max="2579" width="6.42578125" style="522" customWidth="1"/>
    <col min="2580" max="2580" width="12.28515625" style="522" customWidth="1"/>
    <col min="2581" max="2581" width="0" style="522" hidden="1" customWidth="1"/>
    <col min="2582" max="2582" width="3.7109375" style="522" customWidth="1"/>
    <col min="2583" max="2583" width="11.140625" style="522" bestFit="1" customWidth="1"/>
    <col min="2584" max="2585" width="10.5703125" style="522"/>
    <col min="2586" max="2586" width="11.140625" style="522" customWidth="1"/>
    <col min="2587" max="2816" width="10.5703125" style="522"/>
    <col min="2817" max="2824" width="0" style="522" hidden="1" customWidth="1"/>
    <col min="2825" max="2825" width="3.7109375" style="522" customWidth="1"/>
    <col min="2826" max="2826" width="3.85546875" style="522" customWidth="1"/>
    <col min="2827" max="2827" width="3.7109375" style="522" customWidth="1"/>
    <col min="2828" max="2828" width="12.7109375" style="522" customWidth="1"/>
    <col min="2829" max="2829" width="52.7109375" style="522" customWidth="1"/>
    <col min="2830" max="2833" width="0" style="522" hidden="1" customWidth="1"/>
    <col min="2834" max="2834" width="12.28515625" style="522" customWidth="1"/>
    <col min="2835" max="2835" width="6.42578125" style="522" customWidth="1"/>
    <col min="2836" max="2836" width="12.28515625" style="522" customWidth="1"/>
    <col min="2837" max="2837" width="0" style="522" hidden="1" customWidth="1"/>
    <col min="2838" max="2838" width="3.7109375" style="522" customWidth="1"/>
    <col min="2839" max="2839" width="11.140625" style="522" bestFit="1" customWidth="1"/>
    <col min="2840" max="2841" width="10.5703125" style="522"/>
    <col min="2842" max="2842" width="11.140625" style="522" customWidth="1"/>
    <col min="2843" max="3072" width="10.5703125" style="522"/>
    <col min="3073" max="3080" width="0" style="522" hidden="1" customWidth="1"/>
    <col min="3081" max="3081" width="3.7109375" style="522" customWidth="1"/>
    <col min="3082" max="3082" width="3.85546875" style="522" customWidth="1"/>
    <col min="3083" max="3083" width="3.7109375" style="522" customWidth="1"/>
    <col min="3084" max="3084" width="12.7109375" style="522" customWidth="1"/>
    <col min="3085" max="3085" width="52.7109375" style="522" customWidth="1"/>
    <col min="3086" max="3089" width="0" style="522" hidden="1" customWidth="1"/>
    <col min="3090" max="3090" width="12.28515625" style="522" customWidth="1"/>
    <col min="3091" max="3091" width="6.42578125" style="522" customWidth="1"/>
    <col min="3092" max="3092" width="12.28515625" style="522" customWidth="1"/>
    <col min="3093" max="3093" width="0" style="522" hidden="1" customWidth="1"/>
    <col min="3094" max="3094" width="3.7109375" style="522" customWidth="1"/>
    <col min="3095" max="3095" width="11.140625" style="522" bestFit="1" customWidth="1"/>
    <col min="3096" max="3097" width="10.5703125" style="522"/>
    <col min="3098" max="3098" width="11.140625" style="522" customWidth="1"/>
    <col min="3099" max="3328" width="10.5703125" style="522"/>
    <col min="3329" max="3336" width="0" style="522" hidden="1" customWidth="1"/>
    <col min="3337" max="3337" width="3.7109375" style="522" customWidth="1"/>
    <col min="3338" max="3338" width="3.85546875" style="522" customWidth="1"/>
    <col min="3339" max="3339" width="3.7109375" style="522" customWidth="1"/>
    <col min="3340" max="3340" width="12.7109375" style="522" customWidth="1"/>
    <col min="3341" max="3341" width="52.7109375" style="522" customWidth="1"/>
    <col min="3342" max="3345" width="0" style="522" hidden="1" customWidth="1"/>
    <col min="3346" max="3346" width="12.28515625" style="522" customWidth="1"/>
    <col min="3347" max="3347" width="6.42578125" style="522" customWidth="1"/>
    <col min="3348" max="3348" width="12.28515625" style="522" customWidth="1"/>
    <col min="3349" max="3349" width="0" style="522" hidden="1" customWidth="1"/>
    <col min="3350" max="3350" width="3.7109375" style="522" customWidth="1"/>
    <col min="3351" max="3351" width="11.140625" style="522" bestFit="1" customWidth="1"/>
    <col min="3352" max="3353" width="10.5703125" style="522"/>
    <col min="3354" max="3354" width="11.140625" style="522" customWidth="1"/>
    <col min="3355" max="3584" width="10.5703125" style="522"/>
    <col min="3585" max="3592" width="0" style="522" hidden="1" customWidth="1"/>
    <col min="3593" max="3593" width="3.7109375" style="522" customWidth="1"/>
    <col min="3594" max="3594" width="3.85546875" style="522" customWidth="1"/>
    <col min="3595" max="3595" width="3.7109375" style="522" customWidth="1"/>
    <col min="3596" max="3596" width="12.7109375" style="522" customWidth="1"/>
    <col min="3597" max="3597" width="52.7109375" style="522" customWidth="1"/>
    <col min="3598" max="3601" width="0" style="522" hidden="1" customWidth="1"/>
    <col min="3602" max="3602" width="12.28515625" style="522" customWidth="1"/>
    <col min="3603" max="3603" width="6.42578125" style="522" customWidth="1"/>
    <col min="3604" max="3604" width="12.28515625" style="522" customWidth="1"/>
    <col min="3605" max="3605" width="0" style="522" hidden="1" customWidth="1"/>
    <col min="3606" max="3606" width="3.7109375" style="522" customWidth="1"/>
    <col min="3607" max="3607" width="11.140625" style="522" bestFit="1" customWidth="1"/>
    <col min="3608" max="3609" width="10.5703125" style="522"/>
    <col min="3610" max="3610" width="11.140625" style="522" customWidth="1"/>
    <col min="3611" max="3840" width="10.5703125" style="522"/>
    <col min="3841" max="3848" width="0" style="522" hidden="1" customWidth="1"/>
    <col min="3849" max="3849" width="3.7109375" style="522" customWidth="1"/>
    <col min="3850" max="3850" width="3.85546875" style="522" customWidth="1"/>
    <col min="3851" max="3851" width="3.7109375" style="522" customWidth="1"/>
    <col min="3852" max="3852" width="12.7109375" style="522" customWidth="1"/>
    <col min="3853" max="3853" width="52.7109375" style="522" customWidth="1"/>
    <col min="3854" max="3857" width="0" style="522" hidden="1" customWidth="1"/>
    <col min="3858" max="3858" width="12.28515625" style="522" customWidth="1"/>
    <col min="3859" max="3859" width="6.42578125" style="522" customWidth="1"/>
    <col min="3860" max="3860" width="12.28515625" style="522" customWidth="1"/>
    <col min="3861" max="3861" width="0" style="522" hidden="1" customWidth="1"/>
    <col min="3862" max="3862" width="3.7109375" style="522" customWidth="1"/>
    <col min="3863" max="3863" width="11.140625" style="522" bestFit="1" customWidth="1"/>
    <col min="3864" max="3865" width="10.5703125" style="522"/>
    <col min="3866" max="3866" width="11.140625" style="522" customWidth="1"/>
    <col min="3867" max="4096" width="10.5703125" style="522"/>
    <col min="4097" max="4104" width="0" style="522" hidden="1" customWidth="1"/>
    <col min="4105" max="4105" width="3.7109375" style="522" customWidth="1"/>
    <col min="4106" max="4106" width="3.85546875" style="522" customWidth="1"/>
    <col min="4107" max="4107" width="3.7109375" style="522" customWidth="1"/>
    <col min="4108" max="4108" width="12.7109375" style="522" customWidth="1"/>
    <col min="4109" max="4109" width="52.7109375" style="522" customWidth="1"/>
    <col min="4110" max="4113" width="0" style="522" hidden="1" customWidth="1"/>
    <col min="4114" max="4114" width="12.28515625" style="522" customWidth="1"/>
    <col min="4115" max="4115" width="6.42578125" style="522" customWidth="1"/>
    <col min="4116" max="4116" width="12.28515625" style="522" customWidth="1"/>
    <col min="4117" max="4117" width="0" style="522" hidden="1" customWidth="1"/>
    <col min="4118" max="4118" width="3.7109375" style="522" customWidth="1"/>
    <col min="4119" max="4119" width="11.140625" style="522" bestFit="1" customWidth="1"/>
    <col min="4120" max="4121" width="10.5703125" style="522"/>
    <col min="4122" max="4122" width="11.140625" style="522" customWidth="1"/>
    <col min="4123" max="4352" width="10.5703125" style="522"/>
    <col min="4353" max="4360" width="0" style="522" hidden="1" customWidth="1"/>
    <col min="4361" max="4361" width="3.7109375" style="522" customWidth="1"/>
    <col min="4362" max="4362" width="3.85546875" style="522" customWidth="1"/>
    <col min="4363" max="4363" width="3.7109375" style="522" customWidth="1"/>
    <col min="4364" max="4364" width="12.7109375" style="522" customWidth="1"/>
    <col min="4365" max="4365" width="52.7109375" style="522" customWidth="1"/>
    <col min="4366" max="4369" width="0" style="522" hidden="1" customWidth="1"/>
    <col min="4370" max="4370" width="12.28515625" style="522" customWidth="1"/>
    <col min="4371" max="4371" width="6.42578125" style="522" customWidth="1"/>
    <col min="4372" max="4372" width="12.28515625" style="522" customWidth="1"/>
    <col min="4373" max="4373" width="0" style="522" hidden="1" customWidth="1"/>
    <col min="4374" max="4374" width="3.7109375" style="522" customWidth="1"/>
    <col min="4375" max="4375" width="11.140625" style="522" bestFit="1" customWidth="1"/>
    <col min="4376" max="4377" width="10.5703125" style="522"/>
    <col min="4378" max="4378" width="11.140625" style="522" customWidth="1"/>
    <col min="4379" max="4608" width="10.5703125" style="522"/>
    <col min="4609" max="4616" width="0" style="522" hidden="1" customWidth="1"/>
    <col min="4617" max="4617" width="3.7109375" style="522" customWidth="1"/>
    <col min="4618" max="4618" width="3.85546875" style="522" customWidth="1"/>
    <col min="4619" max="4619" width="3.7109375" style="522" customWidth="1"/>
    <col min="4620" max="4620" width="12.7109375" style="522" customWidth="1"/>
    <col min="4621" max="4621" width="52.7109375" style="522" customWidth="1"/>
    <col min="4622" max="4625" width="0" style="522" hidden="1" customWidth="1"/>
    <col min="4626" max="4626" width="12.28515625" style="522" customWidth="1"/>
    <col min="4627" max="4627" width="6.42578125" style="522" customWidth="1"/>
    <col min="4628" max="4628" width="12.28515625" style="522" customWidth="1"/>
    <col min="4629" max="4629" width="0" style="522" hidden="1" customWidth="1"/>
    <col min="4630" max="4630" width="3.7109375" style="522" customWidth="1"/>
    <col min="4631" max="4631" width="11.140625" style="522" bestFit="1" customWidth="1"/>
    <col min="4632" max="4633" width="10.5703125" style="522"/>
    <col min="4634" max="4634" width="11.140625" style="522" customWidth="1"/>
    <col min="4635" max="4864" width="10.5703125" style="522"/>
    <col min="4865" max="4872" width="0" style="522" hidden="1" customWidth="1"/>
    <col min="4873" max="4873" width="3.7109375" style="522" customWidth="1"/>
    <col min="4874" max="4874" width="3.85546875" style="522" customWidth="1"/>
    <col min="4875" max="4875" width="3.7109375" style="522" customWidth="1"/>
    <col min="4876" max="4876" width="12.7109375" style="522" customWidth="1"/>
    <col min="4877" max="4877" width="52.7109375" style="522" customWidth="1"/>
    <col min="4878" max="4881" width="0" style="522" hidden="1" customWidth="1"/>
    <col min="4882" max="4882" width="12.28515625" style="522" customWidth="1"/>
    <col min="4883" max="4883" width="6.42578125" style="522" customWidth="1"/>
    <col min="4884" max="4884" width="12.28515625" style="522" customWidth="1"/>
    <col min="4885" max="4885" width="0" style="522" hidden="1" customWidth="1"/>
    <col min="4886" max="4886" width="3.7109375" style="522" customWidth="1"/>
    <col min="4887" max="4887" width="11.140625" style="522" bestFit="1" customWidth="1"/>
    <col min="4888" max="4889" width="10.5703125" style="522"/>
    <col min="4890" max="4890" width="11.140625" style="522" customWidth="1"/>
    <col min="4891" max="5120" width="10.5703125" style="522"/>
    <col min="5121" max="5128" width="0" style="522" hidden="1" customWidth="1"/>
    <col min="5129" max="5129" width="3.7109375" style="522" customWidth="1"/>
    <col min="5130" max="5130" width="3.85546875" style="522" customWidth="1"/>
    <col min="5131" max="5131" width="3.7109375" style="522" customWidth="1"/>
    <col min="5132" max="5132" width="12.7109375" style="522" customWidth="1"/>
    <col min="5133" max="5133" width="52.7109375" style="522" customWidth="1"/>
    <col min="5134" max="5137" width="0" style="522" hidden="1" customWidth="1"/>
    <col min="5138" max="5138" width="12.28515625" style="522" customWidth="1"/>
    <col min="5139" max="5139" width="6.42578125" style="522" customWidth="1"/>
    <col min="5140" max="5140" width="12.28515625" style="522" customWidth="1"/>
    <col min="5141" max="5141" width="0" style="522" hidden="1" customWidth="1"/>
    <col min="5142" max="5142" width="3.7109375" style="522" customWidth="1"/>
    <col min="5143" max="5143" width="11.140625" style="522" bestFit="1" customWidth="1"/>
    <col min="5144" max="5145" width="10.5703125" style="522"/>
    <col min="5146" max="5146" width="11.140625" style="522" customWidth="1"/>
    <col min="5147" max="5376" width="10.5703125" style="522"/>
    <col min="5377" max="5384" width="0" style="522" hidden="1" customWidth="1"/>
    <col min="5385" max="5385" width="3.7109375" style="522" customWidth="1"/>
    <col min="5386" max="5386" width="3.85546875" style="522" customWidth="1"/>
    <col min="5387" max="5387" width="3.7109375" style="522" customWidth="1"/>
    <col min="5388" max="5388" width="12.7109375" style="522" customWidth="1"/>
    <col min="5389" max="5389" width="52.7109375" style="522" customWidth="1"/>
    <col min="5390" max="5393" width="0" style="522" hidden="1" customWidth="1"/>
    <col min="5394" max="5394" width="12.28515625" style="522" customWidth="1"/>
    <col min="5395" max="5395" width="6.42578125" style="522" customWidth="1"/>
    <col min="5396" max="5396" width="12.28515625" style="522" customWidth="1"/>
    <col min="5397" max="5397" width="0" style="522" hidden="1" customWidth="1"/>
    <col min="5398" max="5398" width="3.7109375" style="522" customWidth="1"/>
    <col min="5399" max="5399" width="11.140625" style="522" bestFit="1" customWidth="1"/>
    <col min="5400" max="5401" width="10.5703125" style="522"/>
    <col min="5402" max="5402" width="11.140625" style="522" customWidth="1"/>
    <col min="5403" max="5632" width="10.5703125" style="522"/>
    <col min="5633" max="5640" width="0" style="522" hidden="1" customWidth="1"/>
    <col min="5641" max="5641" width="3.7109375" style="522" customWidth="1"/>
    <col min="5642" max="5642" width="3.85546875" style="522" customWidth="1"/>
    <col min="5643" max="5643" width="3.7109375" style="522" customWidth="1"/>
    <col min="5644" max="5644" width="12.7109375" style="522" customWidth="1"/>
    <col min="5645" max="5645" width="52.7109375" style="522" customWidth="1"/>
    <col min="5646" max="5649" width="0" style="522" hidden="1" customWidth="1"/>
    <col min="5650" max="5650" width="12.28515625" style="522" customWidth="1"/>
    <col min="5651" max="5651" width="6.42578125" style="522" customWidth="1"/>
    <col min="5652" max="5652" width="12.28515625" style="522" customWidth="1"/>
    <col min="5653" max="5653" width="0" style="522" hidden="1" customWidth="1"/>
    <col min="5654" max="5654" width="3.7109375" style="522" customWidth="1"/>
    <col min="5655" max="5655" width="11.140625" style="522" bestFit="1" customWidth="1"/>
    <col min="5656" max="5657" width="10.5703125" style="522"/>
    <col min="5658" max="5658" width="11.140625" style="522" customWidth="1"/>
    <col min="5659" max="5888" width="10.5703125" style="522"/>
    <col min="5889" max="5896" width="0" style="522" hidden="1" customWidth="1"/>
    <col min="5897" max="5897" width="3.7109375" style="522" customWidth="1"/>
    <col min="5898" max="5898" width="3.85546875" style="522" customWidth="1"/>
    <col min="5899" max="5899" width="3.7109375" style="522" customWidth="1"/>
    <col min="5900" max="5900" width="12.7109375" style="522" customWidth="1"/>
    <col min="5901" max="5901" width="52.7109375" style="522" customWidth="1"/>
    <col min="5902" max="5905" width="0" style="522" hidden="1" customWidth="1"/>
    <col min="5906" max="5906" width="12.28515625" style="522" customWidth="1"/>
    <col min="5907" max="5907" width="6.42578125" style="522" customWidth="1"/>
    <col min="5908" max="5908" width="12.28515625" style="522" customWidth="1"/>
    <col min="5909" max="5909" width="0" style="522" hidden="1" customWidth="1"/>
    <col min="5910" max="5910" width="3.7109375" style="522" customWidth="1"/>
    <col min="5911" max="5911" width="11.140625" style="522" bestFit="1" customWidth="1"/>
    <col min="5912" max="5913" width="10.5703125" style="522"/>
    <col min="5914" max="5914" width="11.140625" style="522" customWidth="1"/>
    <col min="5915" max="6144" width="10.5703125" style="522"/>
    <col min="6145" max="6152" width="0" style="522" hidden="1" customWidth="1"/>
    <col min="6153" max="6153" width="3.7109375" style="522" customWidth="1"/>
    <col min="6154" max="6154" width="3.85546875" style="522" customWidth="1"/>
    <col min="6155" max="6155" width="3.7109375" style="522" customWidth="1"/>
    <col min="6156" max="6156" width="12.7109375" style="522" customWidth="1"/>
    <col min="6157" max="6157" width="52.7109375" style="522" customWidth="1"/>
    <col min="6158" max="6161" width="0" style="522" hidden="1" customWidth="1"/>
    <col min="6162" max="6162" width="12.28515625" style="522" customWidth="1"/>
    <col min="6163" max="6163" width="6.42578125" style="522" customWidth="1"/>
    <col min="6164" max="6164" width="12.28515625" style="522" customWidth="1"/>
    <col min="6165" max="6165" width="0" style="522" hidden="1" customWidth="1"/>
    <col min="6166" max="6166" width="3.7109375" style="522" customWidth="1"/>
    <col min="6167" max="6167" width="11.140625" style="522" bestFit="1" customWidth="1"/>
    <col min="6168" max="6169" width="10.5703125" style="522"/>
    <col min="6170" max="6170" width="11.140625" style="522" customWidth="1"/>
    <col min="6171" max="6400" width="10.5703125" style="522"/>
    <col min="6401" max="6408" width="0" style="522" hidden="1" customWidth="1"/>
    <col min="6409" max="6409" width="3.7109375" style="522" customWidth="1"/>
    <col min="6410" max="6410" width="3.85546875" style="522" customWidth="1"/>
    <col min="6411" max="6411" width="3.7109375" style="522" customWidth="1"/>
    <col min="6412" max="6412" width="12.7109375" style="522" customWidth="1"/>
    <col min="6413" max="6413" width="52.7109375" style="522" customWidth="1"/>
    <col min="6414" max="6417" width="0" style="522" hidden="1" customWidth="1"/>
    <col min="6418" max="6418" width="12.28515625" style="522" customWidth="1"/>
    <col min="6419" max="6419" width="6.42578125" style="522" customWidth="1"/>
    <col min="6420" max="6420" width="12.28515625" style="522" customWidth="1"/>
    <col min="6421" max="6421" width="0" style="522" hidden="1" customWidth="1"/>
    <col min="6422" max="6422" width="3.7109375" style="522" customWidth="1"/>
    <col min="6423" max="6423" width="11.140625" style="522" bestFit="1" customWidth="1"/>
    <col min="6424" max="6425" width="10.5703125" style="522"/>
    <col min="6426" max="6426" width="11.140625" style="522" customWidth="1"/>
    <col min="6427" max="6656" width="10.5703125" style="522"/>
    <col min="6657" max="6664" width="0" style="522" hidden="1" customWidth="1"/>
    <col min="6665" max="6665" width="3.7109375" style="522" customWidth="1"/>
    <col min="6666" max="6666" width="3.85546875" style="522" customWidth="1"/>
    <col min="6667" max="6667" width="3.7109375" style="522" customWidth="1"/>
    <col min="6668" max="6668" width="12.7109375" style="522" customWidth="1"/>
    <col min="6669" max="6669" width="52.7109375" style="522" customWidth="1"/>
    <col min="6670" max="6673" width="0" style="522" hidden="1" customWidth="1"/>
    <col min="6674" max="6674" width="12.28515625" style="522" customWidth="1"/>
    <col min="6675" max="6675" width="6.42578125" style="522" customWidth="1"/>
    <col min="6676" max="6676" width="12.28515625" style="522" customWidth="1"/>
    <col min="6677" max="6677" width="0" style="522" hidden="1" customWidth="1"/>
    <col min="6678" max="6678" width="3.7109375" style="522" customWidth="1"/>
    <col min="6679" max="6679" width="11.140625" style="522" bestFit="1" customWidth="1"/>
    <col min="6680" max="6681" width="10.5703125" style="522"/>
    <col min="6682" max="6682" width="11.140625" style="522" customWidth="1"/>
    <col min="6683" max="6912" width="10.5703125" style="522"/>
    <col min="6913" max="6920" width="0" style="522" hidden="1" customWidth="1"/>
    <col min="6921" max="6921" width="3.7109375" style="522" customWidth="1"/>
    <col min="6922" max="6922" width="3.85546875" style="522" customWidth="1"/>
    <col min="6923" max="6923" width="3.7109375" style="522" customWidth="1"/>
    <col min="6924" max="6924" width="12.7109375" style="522" customWidth="1"/>
    <col min="6925" max="6925" width="52.7109375" style="522" customWidth="1"/>
    <col min="6926" max="6929" width="0" style="522" hidden="1" customWidth="1"/>
    <col min="6930" max="6930" width="12.28515625" style="522" customWidth="1"/>
    <col min="6931" max="6931" width="6.42578125" style="522" customWidth="1"/>
    <col min="6932" max="6932" width="12.28515625" style="522" customWidth="1"/>
    <col min="6933" max="6933" width="0" style="522" hidden="1" customWidth="1"/>
    <col min="6934" max="6934" width="3.7109375" style="522" customWidth="1"/>
    <col min="6935" max="6935" width="11.140625" style="522" bestFit="1" customWidth="1"/>
    <col min="6936" max="6937" width="10.5703125" style="522"/>
    <col min="6938" max="6938" width="11.140625" style="522" customWidth="1"/>
    <col min="6939" max="7168" width="10.5703125" style="522"/>
    <col min="7169" max="7176" width="0" style="522" hidden="1" customWidth="1"/>
    <col min="7177" max="7177" width="3.7109375" style="522" customWidth="1"/>
    <col min="7178" max="7178" width="3.85546875" style="522" customWidth="1"/>
    <col min="7179" max="7179" width="3.7109375" style="522" customWidth="1"/>
    <col min="7180" max="7180" width="12.7109375" style="522" customWidth="1"/>
    <col min="7181" max="7181" width="52.7109375" style="522" customWidth="1"/>
    <col min="7182" max="7185" width="0" style="522" hidden="1" customWidth="1"/>
    <col min="7186" max="7186" width="12.28515625" style="522" customWidth="1"/>
    <col min="7187" max="7187" width="6.42578125" style="522" customWidth="1"/>
    <col min="7188" max="7188" width="12.28515625" style="522" customWidth="1"/>
    <col min="7189" max="7189" width="0" style="522" hidden="1" customWidth="1"/>
    <col min="7190" max="7190" width="3.7109375" style="522" customWidth="1"/>
    <col min="7191" max="7191" width="11.140625" style="522" bestFit="1" customWidth="1"/>
    <col min="7192" max="7193" width="10.5703125" style="522"/>
    <col min="7194" max="7194" width="11.140625" style="522" customWidth="1"/>
    <col min="7195" max="7424" width="10.5703125" style="522"/>
    <col min="7425" max="7432" width="0" style="522" hidden="1" customWidth="1"/>
    <col min="7433" max="7433" width="3.7109375" style="522" customWidth="1"/>
    <col min="7434" max="7434" width="3.85546875" style="522" customWidth="1"/>
    <col min="7435" max="7435" width="3.7109375" style="522" customWidth="1"/>
    <col min="7436" max="7436" width="12.7109375" style="522" customWidth="1"/>
    <col min="7437" max="7437" width="52.7109375" style="522" customWidth="1"/>
    <col min="7438" max="7441" width="0" style="522" hidden="1" customWidth="1"/>
    <col min="7442" max="7442" width="12.28515625" style="522" customWidth="1"/>
    <col min="7443" max="7443" width="6.42578125" style="522" customWidth="1"/>
    <col min="7444" max="7444" width="12.28515625" style="522" customWidth="1"/>
    <col min="7445" max="7445" width="0" style="522" hidden="1" customWidth="1"/>
    <col min="7446" max="7446" width="3.7109375" style="522" customWidth="1"/>
    <col min="7447" max="7447" width="11.140625" style="522" bestFit="1" customWidth="1"/>
    <col min="7448" max="7449" width="10.5703125" style="522"/>
    <col min="7450" max="7450" width="11.140625" style="522" customWidth="1"/>
    <col min="7451" max="7680" width="10.5703125" style="522"/>
    <col min="7681" max="7688" width="0" style="522" hidden="1" customWidth="1"/>
    <col min="7689" max="7689" width="3.7109375" style="522" customWidth="1"/>
    <col min="7690" max="7690" width="3.85546875" style="522" customWidth="1"/>
    <col min="7691" max="7691" width="3.7109375" style="522" customWidth="1"/>
    <col min="7692" max="7692" width="12.7109375" style="522" customWidth="1"/>
    <col min="7693" max="7693" width="52.7109375" style="522" customWidth="1"/>
    <col min="7694" max="7697" width="0" style="522" hidden="1" customWidth="1"/>
    <col min="7698" max="7698" width="12.28515625" style="522" customWidth="1"/>
    <col min="7699" max="7699" width="6.42578125" style="522" customWidth="1"/>
    <col min="7700" max="7700" width="12.28515625" style="522" customWidth="1"/>
    <col min="7701" max="7701" width="0" style="522" hidden="1" customWidth="1"/>
    <col min="7702" max="7702" width="3.7109375" style="522" customWidth="1"/>
    <col min="7703" max="7703" width="11.140625" style="522" bestFit="1" customWidth="1"/>
    <col min="7704" max="7705" width="10.5703125" style="522"/>
    <col min="7706" max="7706" width="11.140625" style="522" customWidth="1"/>
    <col min="7707" max="7936" width="10.5703125" style="522"/>
    <col min="7937" max="7944" width="0" style="522" hidden="1" customWidth="1"/>
    <col min="7945" max="7945" width="3.7109375" style="522" customWidth="1"/>
    <col min="7946" max="7946" width="3.85546875" style="522" customWidth="1"/>
    <col min="7947" max="7947" width="3.7109375" style="522" customWidth="1"/>
    <col min="7948" max="7948" width="12.7109375" style="522" customWidth="1"/>
    <col min="7949" max="7949" width="52.7109375" style="522" customWidth="1"/>
    <col min="7950" max="7953" width="0" style="522" hidden="1" customWidth="1"/>
    <col min="7954" max="7954" width="12.28515625" style="522" customWidth="1"/>
    <col min="7955" max="7955" width="6.42578125" style="522" customWidth="1"/>
    <col min="7956" max="7956" width="12.28515625" style="522" customWidth="1"/>
    <col min="7957" max="7957" width="0" style="522" hidden="1" customWidth="1"/>
    <col min="7958" max="7958" width="3.7109375" style="522" customWidth="1"/>
    <col min="7959" max="7959" width="11.140625" style="522" bestFit="1" customWidth="1"/>
    <col min="7960" max="7961" width="10.5703125" style="522"/>
    <col min="7962" max="7962" width="11.140625" style="522" customWidth="1"/>
    <col min="7963" max="8192" width="10.5703125" style="522"/>
    <col min="8193" max="8200" width="0" style="522" hidden="1" customWidth="1"/>
    <col min="8201" max="8201" width="3.7109375" style="522" customWidth="1"/>
    <col min="8202" max="8202" width="3.85546875" style="522" customWidth="1"/>
    <col min="8203" max="8203" width="3.7109375" style="522" customWidth="1"/>
    <col min="8204" max="8204" width="12.7109375" style="522" customWidth="1"/>
    <col min="8205" max="8205" width="52.7109375" style="522" customWidth="1"/>
    <col min="8206" max="8209" width="0" style="522" hidden="1" customWidth="1"/>
    <col min="8210" max="8210" width="12.28515625" style="522" customWidth="1"/>
    <col min="8211" max="8211" width="6.42578125" style="522" customWidth="1"/>
    <col min="8212" max="8212" width="12.28515625" style="522" customWidth="1"/>
    <col min="8213" max="8213" width="0" style="522" hidden="1" customWidth="1"/>
    <col min="8214" max="8214" width="3.7109375" style="522" customWidth="1"/>
    <col min="8215" max="8215" width="11.140625" style="522" bestFit="1" customWidth="1"/>
    <col min="8216" max="8217" width="10.5703125" style="522"/>
    <col min="8218" max="8218" width="11.140625" style="522" customWidth="1"/>
    <col min="8219" max="8448" width="10.5703125" style="522"/>
    <col min="8449" max="8456" width="0" style="522" hidden="1" customWidth="1"/>
    <col min="8457" max="8457" width="3.7109375" style="522" customWidth="1"/>
    <col min="8458" max="8458" width="3.85546875" style="522" customWidth="1"/>
    <col min="8459" max="8459" width="3.7109375" style="522" customWidth="1"/>
    <col min="8460" max="8460" width="12.7109375" style="522" customWidth="1"/>
    <col min="8461" max="8461" width="52.7109375" style="522" customWidth="1"/>
    <col min="8462" max="8465" width="0" style="522" hidden="1" customWidth="1"/>
    <col min="8466" max="8466" width="12.28515625" style="522" customWidth="1"/>
    <col min="8467" max="8467" width="6.42578125" style="522" customWidth="1"/>
    <col min="8468" max="8468" width="12.28515625" style="522" customWidth="1"/>
    <col min="8469" max="8469" width="0" style="522" hidden="1" customWidth="1"/>
    <col min="8470" max="8470" width="3.7109375" style="522" customWidth="1"/>
    <col min="8471" max="8471" width="11.140625" style="522" bestFit="1" customWidth="1"/>
    <col min="8472" max="8473" width="10.5703125" style="522"/>
    <col min="8474" max="8474" width="11.140625" style="522" customWidth="1"/>
    <col min="8475" max="8704" width="10.5703125" style="522"/>
    <col min="8705" max="8712" width="0" style="522" hidden="1" customWidth="1"/>
    <col min="8713" max="8713" width="3.7109375" style="522" customWidth="1"/>
    <col min="8714" max="8714" width="3.85546875" style="522" customWidth="1"/>
    <col min="8715" max="8715" width="3.7109375" style="522" customWidth="1"/>
    <col min="8716" max="8716" width="12.7109375" style="522" customWidth="1"/>
    <col min="8717" max="8717" width="52.7109375" style="522" customWidth="1"/>
    <col min="8718" max="8721" width="0" style="522" hidden="1" customWidth="1"/>
    <col min="8722" max="8722" width="12.28515625" style="522" customWidth="1"/>
    <col min="8723" max="8723" width="6.42578125" style="522" customWidth="1"/>
    <col min="8724" max="8724" width="12.28515625" style="522" customWidth="1"/>
    <col min="8725" max="8725" width="0" style="522" hidden="1" customWidth="1"/>
    <col min="8726" max="8726" width="3.7109375" style="522" customWidth="1"/>
    <col min="8727" max="8727" width="11.140625" style="522" bestFit="1" customWidth="1"/>
    <col min="8728" max="8729" width="10.5703125" style="522"/>
    <col min="8730" max="8730" width="11.140625" style="522" customWidth="1"/>
    <col min="8731" max="8960" width="10.5703125" style="522"/>
    <col min="8961" max="8968" width="0" style="522" hidden="1" customWidth="1"/>
    <col min="8969" max="8969" width="3.7109375" style="522" customWidth="1"/>
    <col min="8970" max="8970" width="3.85546875" style="522" customWidth="1"/>
    <col min="8971" max="8971" width="3.7109375" style="522" customWidth="1"/>
    <col min="8972" max="8972" width="12.7109375" style="522" customWidth="1"/>
    <col min="8973" max="8973" width="52.7109375" style="522" customWidth="1"/>
    <col min="8974" max="8977" width="0" style="522" hidden="1" customWidth="1"/>
    <col min="8978" max="8978" width="12.28515625" style="522" customWidth="1"/>
    <col min="8979" max="8979" width="6.42578125" style="522" customWidth="1"/>
    <col min="8980" max="8980" width="12.28515625" style="522" customWidth="1"/>
    <col min="8981" max="8981" width="0" style="522" hidden="1" customWidth="1"/>
    <col min="8982" max="8982" width="3.7109375" style="522" customWidth="1"/>
    <col min="8983" max="8983" width="11.140625" style="522" bestFit="1" customWidth="1"/>
    <col min="8984" max="8985" width="10.5703125" style="522"/>
    <col min="8986" max="8986" width="11.140625" style="522" customWidth="1"/>
    <col min="8987" max="9216" width="10.5703125" style="522"/>
    <col min="9217" max="9224" width="0" style="522" hidden="1" customWidth="1"/>
    <col min="9225" max="9225" width="3.7109375" style="522" customWidth="1"/>
    <col min="9226" max="9226" width="3.85546875" style="522" customWidth="1"/>
    <col min="9227" max="9227" width="3.7109375" style="522" customWidth="1"/>
    <col min="9228" max="9228" width="12.7109375" style="522" customWidth="1"/>
    <col min="9229" max="9229" width="52.7109375" style="522" customWidth="1"/>
    <col min="9230" max="9233" width="0" style="522" hidden="1" customWidth="1"/>
    <col min="9234" max="9234" width="12.28515625" style="522" customWidth="1"/>
    <col min="9235" max="9235" width="6.42578125" style="522" customWidth="1"/>
    <col min="9236" max="9236" width="12.28515625" style="522" customWidth="1"/>
    <col min="9237" max="9237" width="0" style="522" hidden="1" customWidth="1"/>
    <col min="9238" max="9238" width="3.7109375" style="522" customWidth="1"/>
    <col min="9239" max="9239" width="11.140625" style="522" bestFit="1" customWidth="1"/>
    <col min="9240" max="9241" width="10.5703125" style="522"/>
    <col min="9242" max="9242" width="11.140625" style="522" customWidth="1"/>
    <col min="9243" max="9472" width="10.5703125" style="522"/>
    <col min="9473" max="9480" width="0" style="522" hidden="1" customWidth="1"/>
    <col min="9481" max="9481" width="3.7109375" style="522" customWidth="1"/>
    <col min="9482" max="9482" width="3.85546875" style="522" customWidth="1"/>
    <col min="9483" max="9483" width="3.7109375" style="522" customWidth="1"/>
    <col min="9484" max="9484" width="12.7109375" style="522" customWidth="1"/>
    <col min="9485" max="9485" width="52.7109375" style="522" customWidth="1"/>
    <col min="9486" max="9489" width="0" style="522" hidden="1" customWidth="1"/>
    <col min="9490" max="9490" width="12.28515625" style="522" customWidth="1"/>
    <col min="9491" max="9491" width="6.42578125" style="522" customWidth="1"/>
    <col min="9492" max="9492" width="12.28515625" style="522" customWidth="1"/>
    <col min="9493" max="9493" width="0" style="522" hidden="1" customWidth="1"/>
    <col min="9494" max="9494" width="3.7109375" style="522" customWidth="1"/>
    <col min="9495" max="9495" width="11.140625" style="522" bestFit="1" customWidth="1"/>
    <col min="9496" max="9497" width="10.5703125" style="522"/>
    <col min="9498" max="9498" width="11.140625" style="522" customWidth="1"/>
    <col min="9499" max="9728" width="10.5703125" style="522"/>
    <col min="9729" max="9736" width="0" style="522" hidden="1" customWidth="1"/>
    <col min="9737" max="9737" width="3.7109375" style="522" customWidth="1"/>
    <col min="9738" max="9738" width="3.85546875" style="522" customWidth="1"/>
    <col min="9739" max="9739" width="3.7109375" style="522" customWidth="1"/>
    <col min="9740" max="9740" width="12.7109375" style="522" customWidth="1"/>
    <col min="9741" max="9741" width="52.7109375" style="522" customWidth="1"/>
    <col min="9742" max="9745" width="0" style="522" hidden="1" customWidth="1"/>
    <col min="9746" max="9746" width="12.28515625" style="522" customWidth="1"/>
    <col min="9747" max="9747" width="6.42578125" style="522" customWidth="1"/>
    <col min="9748" max="9748" width="12.28515625" style="522" customWidth="1"/>
    <col min="9749" max="9749" width="0" style="522" hidden="1" customWidth="1"/>
    <col min="9750" max="9750" width="3.7109375" style="522" customWidth="1"/>
    <col min="9751" max="9751" width="11.140625" style="522" bestFit="1" customWidth="1"/>
    <col min="9752" max="9753" width="10.5703125" style="522"/>
    <col min="9754" max="9754" width="11.140625" style="522" customWidth="1"/>
    <col min="9755" max="9984" width="10.5703125" style="522"/>
    <col min="9985" max="9992" width="0" style="522" hidden="1" customWidth="1"/>
    <col min="9993" max="9993" width="3.7109375" style="522" customWidth="1"/>
    <col min="9994" max="9994" width="3.85546875" style="522" customWidth="1"/>
    <col min="9995" max="9995" width="3.7109375" style="522" customWidth="1"/>
    <col min="9996" max="9996" width="12.7109375" style="522" customWidth="1"/>
    <col min="9997" max="9997" width="52.7109375" style="522" customWidth="1"/>
    <col min="9998" max="10001" width="0" style="522" hidden="1" customWidth="1"/>
    <col min="10002" max="10002" width="12.28515625" style="522" customWidth="1"/>
    <col min="10003" max="10003" width="6.42578125" style="522" customWidth="1"/>
    <col min="10004" max="10004" width="12.28515625" style="522" customWidth="1"/>
    <col min="10005" max="10005" width="0" style="522" hidden="1" customWidth="1"/>
    <col min="10006" max="10006" width="3.7109375" style="522" customWidth="1"/>
    <col min="10007" max="10007" width="11.140625" style="522" bestFit="1" customWidth="1"/>
    <col min="10008" max="10009" width="10.5703125" style="522"/>
    <col min="10010" max="10010" width="11.140625" style="522" customWidth="1"/>
    <col min="10011" max="10240" width="10.5703125" style="522"/>
    <col min="10241" max="10248" width="0" style="522" hidden="1" customWidth="1"/>
    <col min="10249" max="10249" width="3.7109375" style="522" customWidth="1"/>
    <col min="10250" max="10250" width="3.85546875" style="522" customWidth="1"/>
    <col min="10251" max="10251" width="3.7109375" style="522" customWidth="1"/>
    <col min="10252" max="10252" width="12.7109375" style="522" customWidth="1"/>
    <col min="10253" max="10253" width="52.7109375" style="522" customWidth="1"/>
    <col min="10254" max="10257" width="0" style="522" hidden="1" customWidth="1"/>
    <col min="10258" max="10258" width="12.28515625" style="522" customWidth="1"/>
    <col min="10259" max="10259" width="6.42578125" style="522" customWidth="1"/>
    <col min="10260" max="10260" width="12.28515625" style="522" customWidth="1"/>
    <col min="10261" max="10261" width="0" style="522" hidden="1" customWidth="1"/>
    <col min="10262" max="10262" width="3.7109375" style="522" customWidth="1"/>
    <col min="10263" max="10263" width="11.140625" style="522" bestFit="1" customWidth="1"/>
    <col min="10264" max="10265" width="10.5703125" style="522"/>
    <col min="10266" max="10266" width="11.140625" style="522" customWidth="1"/>
    <col min="10267" max="10496" width="10.5703125" style="522"/>
    <col min="10497" max="10504" width="0" style="522" hidden="1" customWidth="1"/>
    <col min="10505" max="10505" width="3.7109375" style="522" customWidth="1"/>
    <col min="10506" max="10506" width="3.85546875" style="522" customWidth="1"/>
    <col min="10507" max="10507" width="3.7109375" style="522" customWidth="1"/>
    <col min="10508" max="10508" width="12.7109375" style="522" customWidth="1"/>
    <col min="10509" max="10509" width="52.7109375" style="522" customWidth="1"/>
    <col min="10510" max="10513" width="0" style="522" hidden="1" customWidth="1"/>
    <col min="10514" max="10514" width="12.28515625" style="522" customWidth="1"/>
    <col min="10515" max="10515" width="6.42578125" style="522" customWidth="1"/>
    <col min="10516" max="10516" width="12.28515625" style="522" customWidth="1"/>
    <col min="10517" max="10517" width="0" style="522" hidden="1" customWidth="1"/>
    <col min="10518" max="10518" width="3.7109375" style="522" customWidth="1"/>
    <col min="10519" max="10519" width="11.140625" style="522" bestFit="1" customWidth="1"/>
    <col min="10520" max="10521" width="10.5703125" style="522"/>
    <col min="10522" max="10522" width="11.140625" style="522" customWidth="1"/>
    <col min="10523" max="10752" width="10.5703125" style="522"/>
    <col min="10753" max="10760" width="0" style="522" hidden="1" customWidth="1"/>
    <col min="10761" max="10761" width="3.7109375" style="522" customWidth="1"/>
    <col min="10762" max="10762" width="3.85546875" style="522" customWidth="1"/>
    <col min="10763" max="10763" width="3.7109375" style="522" customWidth="1"/>
    <col min="10764" max="10764" width="12.7109375" style="522" customWidth="1"/>
    <col min="10765" max="10765" width="52.7109375" style="522" customWidth="1"/>
    <col min="10766" max="10769" width="0" style="522" hidden="1" customWidth="1"/>
    <col min="10770" max="10770" width="12.28515625" style="522" customWidth="1"/>
    <col min="10771" max="10771" width="6.42578125" style="522" customWidth="1"/>
    <col min="10772" max="10772" width="12.28515625" style="522" customWidth="1"/>
    <col min="10773" max="10773" width="0" style="522" hidden="1" customWidth="1"/>
    <col min="10774" max="10774" width="3.7109375" style="522" customWidth="1"/>
    <col min="10775" max="10775" width="11.140625" style="522" bestFit="1" customWidth="1"/>
    <col min="10776" max="10777" width="10.5703125" style="522"/>
    <col min="10778" max="10778" width="11.140625" style="522" customWidth="1"/>
    <col min="10779" max="11008" width="10.5703125" style="522"/>
    <col min="11009" max="11016" width="0" style="522" hidden="1" customWidth="1"/>
    <col min="11017" max="11017" width="3.7109375" style="522" customWidth="1"/>
    <col min="11018" max="11018" width="3.85546875" style="522" customWidth="1"/>
    <col min="11019" max="11019" width="3.7109375" style="522" customWidth="1"/>
    <col min="11020" max="11020" width="12.7109375" style="522" customWidth="1"/>
    <col min="11021" max="11021" width="52.7109375" style="522" customWidth="1"/>
    <col min="11022" max="11025" width="0" style="522" hidden="1" customWidth="1"/>
    <col min="11026" max="11026" width="12.28515625" style="522" customWidth="1"/>
    <col min="11027" max="11027" width="6.42578125" style="522" customWidth="1"/>
    <col min="11028" max="11028" width="12.28515625" style="522" customWidth="1"/>
    <col min="11029" max="11029" width="0" style="522" hidden="1" customWidth="1"/>
    <col min="11030" max="11030" width="3.7109375" style="522" customWidth="1"/>
    <col min="11031" max="11031" width="11.140625" style="522" bestFit="1" customWidth="1"/>
    <col min="11032" max="11033" width="10.5703125" style="522"/>
    <col min="11034" max="11034" width="11.140625" style="522" customWidth="1"/>
    <col min="11035" max="11264" width="10.5703125" style="522"/>
    <col min="11265" max="11272" width="0" style="522" hidden="1" customWidth="1"/>
    <col min="11273" max="11273" width="3.7109375" style="522" customWidth="1"/>
    <col min="11274" max="11274" width="3.85546875" style="522" customWidth="1"/>
    <col min="11275" max="11275" width="3.7109375" style="522" customWidth="1"/>
    <col min="11276" max="11276" width="12.7109375" style="522" customWidth="1"/>
    <col min="11277" max="11277" width="52.7109375" style="522" customWidth="1"/>
    <col min="11278" max="11281" width="0" style="522" hidden="1" customWidth="1"/>
    <col min="11282" max="11282" width="12.28515625" style="522" customWidth="1"/>
    <col min="11283" max="11283" width="6.42578125" style="522" customWidth="1"/>
    <col min="11284" max="11284" width="12.28515625" style="522" customWidth="1"/>
    <col min="11285" max="11285" width="0" style="522" hidden="1" customWidth="1"/>
    <col min="11286" max="11286" width="3.7109375" style="522" customWidth="1"/>
    <col min="11287" max="11287" width="11.140625" style="522" bestFit="1" customWidth="1"/>
    <col min="11288" max="11289" width="10.5703125" style="522"/>
    <col min="11290" max="11290" width="11.140625" style="522" customWidth="1"/>
    <col min="11291" max="11520" width="10.5703125" style="522"/>
    <col min="11521" max="11528" width="0" style="522" hidden="1" customWidth="1"/>
    <col min="11529" max="11529" width="3.7109375" style="522" customWidth="1"/>
    <col min="11530" max="11530" width="3.85546875" style="522" customWidth="1"/>
    <col min="11531" max="11531" width="3.7109375" style="522" customWidth="1"/>
    <col min="11532" max="11532" width="12.7109375" style="522" customWidth="1"/>
    <col min="11533" max="11533" width="52.7109375" style="522" customWidth="1"/>
    <col min="11534" max="11537" width="0" style="522" hidden="1" customWidth="1"/>
    <col min="11538" max="11538" width="12.28515625" style="522" customWidth="1"/>
    <col min="11539" max="11539" width="6.42578125" style="522" customWidth="1"/>
    <col min="11540" max="11540" width="12.28515625" style="522" customWidth="1"/>
    <col min="11541" max="11541" width="0" style="522" hidden="1" customWidth="1"/>
    <col min="11542" max="11542" width="3.7109375" style="522" customWidth="1"/>
    <col min="11543" max="11543" width="11.140625" style="522" bestFit="1" customWidth="1"/>
    <col min="11544" max="11545" width="10.5703125" style="522"/>
    <col min="11546" max="11546" width="11.140625" style="522" customWidth="1"/>
    <col min="11547" max="11776" width="10.5703125" style="522"/>
    <col min="11777" max="11784" width="0" style="522" hidden="1" customWidth="1"/>
    <col min="11785" max="11785" width="3.7109375" style="522" customWidth="1"/>
    <col min="11786" max="11786" width="3.85546875" style="522" customWidth="1"/>
    <col min="11787" max="11787" width="3.7109375" style="522" customWidth="1"/>
    <col min="11788" max="11788" width="12.7109375" style="522" customWidth="1"/>
    <col min="11789" max="11789" width="52.7109375" style="522" customWidth="1"/>
    <col min="11790" max="11793" width="0" style="522" hidden="1" customWidth="1"/>
    <col min="11794" max="11794" width="12.28515625" style="522" customWidth="1"/>
    <col min="11795" max="11795" width="6.42578125" style="522" customWidth="1"/>
    <col min="11796" max="11796" width="12.28515625" style="522" customWidth="1"/>
    <col min="11797" max="11797" width="0" style="522" hidden="1" customWidth="1"/>
    <col min="11798" max="11798" width="3.7109375" style="522" customWidth="1"/>
    <col min="11799" max="11799" width="11.140625" style="522" bestFit="1" customWidth="1"/>
    <col min="11800" max="11801" width="10.5703125" style="522"/>
    <col min="11802" max="11802" width="11.140625" style="522" customWidth="1"/>
    <col min="11803" max="12032" width="10.5703125" style="522"/>
    <col min="12033" max="12040" width="0" style="522" hidden="1" customWidth="1"/>
    <col min="12041" max="12041" width="3.7109375" style="522" customWidth="1"/>
    <col min="12042" max="12042" width="3.85546875" style="522" customWidth="1"/>
    <col min="12043" max="12043" width="3.7109375" style="522" customWidth="1"/>
    <col min="12044" max="12044" width="12.7109375" style="522" customWidth="1"/>
    <col min="12045" max="12045" width="52.7109375" style="522" customWidth="1"/>
    <col min="12046" max="12049" width="0" style="522" hidden="1" customWidth="1"/>
    <col min="12050" max="12050" width="12.28515625" style="522" customWidth="1"/>
    <col min="12051" max="12051" width="6.42578125" style="522" customWidth="1"/>
    <col min="12052" max="12052" width="12.28515625" style="522" customWidth="1"/>
    <col min="12053" max="12053" width="0" style="522" hidden="1" customWidth="1"/>
    <col min="12054" max="12054" width="3.7109375" style="522" customWidth="1"/>
    <col min="12055" max="12055" width="11.140625" style="522" bestFit="1" customWidth="1"/>
    <col min="12056" max="12057" width="10.5703125" style="522"/>
    <col min="12058" max="12058" width="11.140625" style="522" customWidth="1"/>
    <col min="12059" max="12288" width="10.5703125" style="522"/>
    <col min="12289" max="12296" width="0" style="522" hidden="1" customWidth="1"/>
    <col min="12297" max="12297" width="3.7109375" style="522" customWidth="1"/>
    <col min="12298" max="12298" width="3.85546875" style="522" customWidth="1"/>
    <col min="12299" max="12299" width="3.7109375" style="522" customWidth="1"/>
    <col min="12300" max="12300" width="12.7109375" style="522" customWidth="1"/>
    <col min="12301" max="12301" width="52.7109375" style="522" customWidth="1"/>
    <col min="12302" max="12305" width="0" style="522" hidden="1" customWidth="1"/>
    <col min="12306" max="12306" width="12.28515625" style="522" customWidth="1"/>
    <col min="12307" max="12307" width="6.42578125" style="522" customWidth="1"/>
    <col min="12308" max="12308" width="12.28515625" style="522" customWidth="1"/>
    <col min="12309" max="12309" width="0" style="522" hidden="1" customWidth="1"/>
    <col min="12310" max="12310" width="3.7109375" style="522" customWidth="1"/>
    <col min="12311" max="12311" width="11.140625" style="522" bestFit="1" customWidth="1"/>
    <col min="12312" max="12313" width="10.5703125" style="522"/>
    <col min="12314" max="12314" width="11.140625" style="522" customWidth="1"/>
    <col min="12315" max="12544" width="10.5703125" style="522"/>
    <col min="12545" max="12552" width="0" style="522" hidden="1" customWidth="1"/>
    <col min="12553" max="12553" width="3.7109375" style="522" customWidth="1"/>
    <col min="12554" max="12554" width="3.85546875" style="522" customWidth="1"/>
    <col min="12555" max="12555" width="3.7109375" style="522" customWidth="1"/>
    <col min="12556" max="12556" width="12.7109375" style="522" customWidth="1"/>
    <col min="12557" max="12557" width="52.7109375" style="522" customWidth="1"/>
    <col min="12558" max="12561" width="0" style="522" hidden="1" customWidth="1"/>
    <col min="12562" max="12562" width="12.28515625" style="522" customWidth="1"/>
    <col min="12563" max="12563" width="6.42578125" style="522" customWidth="1"/>
    <col min="12564" max="12564" width="12.28515625" style="522" customWidth="1"/>
    <col min="12565" max="12565" width="0" style="522" hidden="1" customWidth="1"/>
    <col min="12566" max="12566" width="3.7109375" style="522" customWidth="1"/>
    <col min="12567" max="12567" width="11.140625" style="522" bestFit="1" customWidth="1"/>
    <col min="12568" max="12569" width="10.5703125" style="522"/>
    <col min="12570" max="12570" width="11.140625" style="522" customWidth="1"/>
    <col min="12571" max="12800" width="10.5703125" style="522"/>
    <col min="12801" max="12808" width="0" style="522" hidden="1" customWidth="1"/>
    <col min="12809" max="12809" width="3.7109375" style="522" customWidth="1"/>
    <col min="12810" max="12810" width="3.85546875" style="522" customWidth="1"/>
    <col min="12811" max="12811" width="3.7109375" style="522" customWidth="1"/>
    <col min="12812" max="12812" width="12.7109375" style="522" customWidth="1"/>
    <col min="12813" max="12813" width="52.7109375" style="522" customWidth="1"/>
    <col min="12814" max="12817" width="0" style="522" hidden="1" customWidth="1"/>
    <col min="12818" max="12818" width="12.28515625" style="522" customWidth="1"/>
    <col min="12819" max="12819" width="6.42578125" style="522" customWidth="1"/>
    <col min="12820" max="12820" width="12.28515625" style="522" customWidth="1"/>
    <col min="12821" max="12821" width="0" style="522" hidden="1" customWidth="1"/>
    <col min="12822" max="12822" width="3.7109375" style="522" customWidth="1"/>
    <col min="12823" max="12823" width="11.140625" style="522" bestFit="1" customWidth="1"/>
    <col min="12824" max="12825" width="10.5703125" style="522"/>
    <col min="12826" max="12826" width="11.140625" style="522" customWidth="1"/>
    <col min="12827" max="13056" width="10.5703125" style="522"/>
    <col min="13057" max="13064" width="0" style="522" hidden="1" customWidth="1"/>
    <col min="13065" max="13065" width="3.7109375" style="522" customWidth="1"/>
    <col min="13066" max="13066" width="3.85546875" style="522" customWidth="1"/>
    <col min="13067" max="13067" width="3.7109375" style="522" customWidth="1"/>
    <col min="13068" max="13068" width="12.7109375" style="522" customWidth="1"/>
    <col min="13069" max="13069" width="52.7109375" style="522" customWidth="1"/>
    <col min="13070" max="13073" width="0" style="522" hidden="1" customWidth="1"/>
    <col min="13074" max="13074" width="12.28515625" style="522" customWidth="1"/>
    <col min="13075" max="13075" width="6.42578125" style="522" customWidth="1"/>
    <col min="13076" max="13076" width="12.28515625" style="522" customWidth="1"/>
    <col min="13077" max="13077" width="0" style="522" hidden="1" customWidth="1"/>
    <col min="13078" max="13078" width="3.7109375" style="522" customWidth="1"/>
    <col min="13079" max="13079" width="11.140625" style="522" bestFit="1" customWidth="1"/>
    <col min="13080" max="13081" width="10.5703125" style="522"/>
    <col min="13082" max="13082" width="11.140625" style="522" customWidth="1"/>
    <col min="13083" max="13312" width="10.5703125" style="522"/>
    <col min="13313" max="13320" width="0" style="522" hidden="1" customWidth="1"/>
    <col min="13321" max="13321" width="3.7109375" style="522" customWidth="1"/>
    <col min="13322" max="13322" width="3.85546875" style="522" customWidth="1"/>
    <col min="13323" max="13323" width="3.7109375" style="522" customWidth="1"/>
    <col min="13324" max="13324" width="12.7109375" style="522" customWidth="1"/>
    <col min="13325" max="13325" width="52.7109375" style="522" customWidth="1"/>
    <col min="13326" max="13329" width="0" style="522" hidden="1" customWidth="1"/>
    <col min="13330" max="13330" width="12.28515625" style="522" customWidth="1"/>
    <col min="13331" max="13331" width="6.42578125" style="522" customWidth="1"/>
    <col min="13332" max="13332" width="12.28515625" style="522" customWidth="1"/>
    <col min="13333" max="13333" width="0" style="522" hidden="1" customWidth="1"/>
    <col min="13334" max="13334" width="3.7109375" style="522" customWidth="1"/>
    <col min="13335" max="13335" width="11.140625" style="522" bestFit="1" customWidth="1"/>
    <col min="13336" max="13337" width="10.5703125" style="522"/>
    <col min="13338" max="13338" width="11.140625" style="522" customWidth="1"/>
    <col min="13339" max="13568" width="10.5703125" style="522"/>
    <col min="13569" max="13576" width="0" style="522" hidden="1" customWidth="1"/>
    <col min="13577" max="13577" width="3.7109375" style="522" customWidth="1"/>
    <col min="13578" max="13578" width="3.85546875" style="522" customWidth="1"/>
    <col min="13579" max="13579" width="3.7109375" style="522" customWidth="1"/>
    <col min="13580" max="13580" width="12.7109375" style="522" customWidth="1"/>
    <col min="13581" max="13581" width="52.7109375" style="522" customWidth="1"/>
    <col min="13582" max="13585" width="0" style="522" hidden="1" customWidth="1"/>
    <col min="13586" max="13586" width="12.28515625" style="522" customWidth="1"/>
    <col min="13587" max="13587" width="6.42578125" style="522" customWidth="1"/>
    <col min="13588" max="13588" width="12.28515625" style="522" customWidth="1"/>
    <col min="13589" max="13589" width="0" style="522" hidden="1" customWidth="1"/>
    <col min="13590" max="13590" width="3.7109375" style="522" customWidth="1"/>
    <col min="13591" max="13591" width="11.140625" style="522" bestFit="1" customWidth="1"/>
    <col min="13592" max="13593" width="10.5703125" style="522"/>
    <col min="13594" max="13594" width="11.140625" style="522" customWidth="1"/>
    <col min="13595" max="13824" width="10.5703125" style="522"/>
    <col min="13825" max="13832" width="0" style="522" hidden="1" customWidth="1"/>
    <col min="13833" max="13833" width="3.7109375" style="522" customWidth="1"/>
    <col min="13834" max="13834" width="3.85546875" style="522" customWidth="1"/>
    <col min="13835" max="13835" width="3.7109375" style="522" customWidth="1"/>
    <col min="13836" max="13836" width="12.7109375" style="522" customWidth="1"/>
    <col min="13837" max="13837" width="52.7109375" style="522" customWidth="1"/>
    <col min="13838" max="13841" width="0" style="522" hidden="1" customWidth="1"/>
    <col min="13842" max="13842" width="12.28515625" style="522" customWidth="1"/>
    <col min="13843" max="13843" width="6.42578125" style="522" customWidth="1"/>
    <col min="13844" max="13844" width="12.28515625" style="522" customWidth="1"/>
    <col min="13845" max="13845" width="0" style="522" hidden="1" customWidth="1"/>
    <col min="13846" max="13846" width="3.7109375" style="522" customWidth="1"/>
    <col min="13847" max="13847" width="11.140625" style="522" bestFit="1" customWidth="1"/>
    <col min="13848" max="13849" width="10.5703125" style="522"/>
    <col min="13850" max="13850" width="11.140625" style="522" customWidth="1"/>
    <col min="13851" max="14080" width="10.5703125" style="522"/>
    <col min="14081" max="14088" width="0" style="522" hidden="1" customWidth="1"/>
    <col min="14089" max="14089" width="3.7109375" style="522" customWidth="1"/>
    <col min="14090" max="14090" width="3.85546875" style="522" customWidth="1"/>
    <col min="14091" max="14091" width="3.7109375" style="522" customWidth="1"/>
    <col min="14092" max="14092" width="12.7109375" style="522" customWidth="1"/>
    <col min="14093" max="14093" width="52.7109375" style="522" customWidth="1"/>
    <col min="14094" max="14097" width="0" style="522" hidden="1" customWidth="1"/>
    <col min="14098" max="14098" width="12.28515625" style="522" customWidth="1"/>
    <col min="14099" max="14099" width="6.42578125" style="522" customWidth="1"/>
    <col min="14100" max="14100" width="12.28515625" style="522" customWidth="1"/>
    <col min="14101" max="14101" width="0" style="522" hidden="1" customWidth="1"/>
    <col min="14102" max="14102" width="3.7109375" style="522" customWidth="1"/>
    <col min="14103" max="14103" width="11.140625" style="522" bestFit="1" customWidth="1"/>
    <col min="14104" max="14105" width="10.5703125" style="522"/>
    <col min="14106" max="14106" width="11.140625" style="522" customWidth="1"/>
    <col min="14107" max="14336" width="10.5703125" style="522"/>
    <col min="14337" max="14344" width="0" style="522" hidden="1" customWidth="1"/>
    <col min="14345" max="14345" width="3.7109375" style="522" customWidth="1"/>
    <col min="14346" max="14346" width="3.85546875" style="522" customWidth="1"/>
    <col min="14347" max="14347" width="3.7109375" style="522" customWidth="1"/>
    <col min="14348" max="14348" width="12.7109375" style="522" customWidth="1"/>
    <col min="14349" max="14349" width="52.7109375" style="522" customWidth="1"/>
    <col min="14350" max="14353" width="0" style="522" hidden="1" customWidth="1"/>
    <col min="14354" max="14354" width="12.28515625" style="522" customWidth="1"/>
    <col min="14355" max="14355" width="6.42578125" style="522" customWidth="1"/>
    <col min="14356" max="14356" width="12.28515625" style="522" customWidth="1"/>
    <col min="14357" max="14357" width="0" style="522" hidden="1" customWidth="1"/>
    <col min="14358" max="14358" width="3.7109375" style="522" customWidth="1"/>
    <col min="14359" max="14359" width="11.140625" style="522" bestFit="1" customWidth="1"/>
    <col min="14360" max="14361" width="10.5703125" style="522"/>
    <col min="14362" max="14362" width="11.140625" style="522" customWidth="1"/>
    <col min="14363" max="14592" width="10.5703125" style="522"/>
    <col min="14593" max="14600" width="0" style="522" hidden="1" customWidth="1"/>
    <col min="14601" max="14601" width="3.7109375" style="522" customWidth="1"/>
    <col min="14602" max="14602" width="3.85546875" style="522" customWidth="1"/>
    <col min="14603" max="14603" width="3.7109375" style="522" customWidth="1"/>
    <col min="14604" max="14604" width="12.7109375" style="522" customWidth="1"/>
    <col min="14605" max="14605" width="52.7109375" style="522" customWidth="1"/>
    <col min="14606" max="14609" width="0" style="522" hidden="1" customWidth="1"/>
    <col min="14610" max="14610" width="12.28515625" style="522" customWidth="1"/>
    <col min="14611" max="14611" width="6.42578125" style="522" customWidth="1"/>
    <col min="14612" max="14612" width="12.28515625" style="522" customWidth="1"/>
    <col min="14613" max="14613" width="0" style="522" hidden="1" customWidth="1"/>
    <col min="14614" max="14614" width="3.7109375" style="522" customWidth="1"/>
    <col min="14615" max="14615" width="11.140625" style="522" bestFit="1" customWidth="1"/>
    <col min="14616" max="14617" width="10.5703125" style="522"/>
    <col min="14618" max="14618" width="11.140625" style="522" customWidth="1"/>
    <col min="14619" max="14848" width="10.5703125" style="522"/>
    <col min="14849" max="14856" width="0" style="522" hidden="1" customWidth="1"/>
    <col min="14857" max="14857" width="3.7109375" style="522" customWidth="1"/>
    <col min="14858" max="14858" width="3.85546875" style="522" customWidth="1"/>
    <col min="14859" max="14859" width="3.7109375" style="522" customWidth="1"/>
    <col min="14860" max="14860" width="12.7109375" style="522" customWidth="1"/>
    <col min="14861" max="14861" width="52.7109375" style="522" customWidth="1"/>
    <col min="14862" max="14865" width="0" style="522" hidden="1" customWidth="1"/>
    <col min="14866" max="14866" width="12.28515625" style="522" customWidth="1"/>
    <col min="14867" max="14867" width="6.42578125" style="522" customWidth="1"/>
    <col min="14868" max="14868" width="12.28515625" style="522" customWidth="1"/>
    <col min="14869" max="14869" width="0" style="522" hidden="1" customWidth="1"/>
    <col min="14870" max="14870" width="3.7109375" style="522" customWidth="1"/>
    <col min="14871" max="14871" width="11.140625" style="522" bestFit="1" customWidth="1"/>
    <col min="14872" max="14873" width="10.5703125" style="522"/>
    <col min="14874" max="14874" width="11.140625" style="522" customWidth="1"/>
    <col min="14875" max="15104" width="10.5703125" style="522"/>
    <col min="15105" max="15112" width="0" style="522" hidden="1" customWidth="1"/>
    <col min="15113" max="15113" width="3.7109375" style="522" customWidth="1"/>
    <col min="15114" max="15114" width="3.85546875" style="522" customWidth="1"/>
    <col min="15115" max="15115" width="3.7109375" style="522" customWidth="1"/>
    <col min="15116" max="15116" width="12.7109375" style="522" customWidth="1"/>
    <col min="15117" max="15117" width="52.7109375" style="522" customWidth="1"/>
    <col min="15118" max="15121" width="0" style="522" hidden="1" customWidth="1"/>
    <col min="15122" max="15122" width="12.28515625" style="522" customWidth="1"/>
    <col min="15123" max="15123" width="6.42578125" style="522" customWidth="1"/>
    <col min="15124" max="15124" width="12.28515625" style="522" customWidth="1"/>
    <col min="15125" max="15125" width="0" style="522" hidden="1" customWidth="1"/>
    <col min="15126" max="15126" width="3.7109375" style="522" customWidth="1"/>
    <col min="15127" max="15127" width="11.140625" style="522" bestFit="1" customWidth="1"/>
    <col min="15128" max="15129" width="10.5703125" style="522"/>
    <col min="15130" max="15130" width="11.140625" style="522" customWidth="1"/>
    <col min="15131" max="15360" width="10.5703125" style="522"/>
    <col min="15361" max="15368" width="0" style="522" hidden="1" customWidth="1"/>
    <col min="15369" max="15369" width="3.7109375" style="522" customWidth="1"/>
    <col min="15370" max="15370" width="3.85546875" style="522" customWidth="1"/>
    <col min="15371" max="15371" width="3.7109375" style="522" customWidth="1"/>
    <col min="15372" max="15372" width="12.7109375" style="522" customWidth="1"/>
    <col min="15373" max="15373" width="52.7109375" style="522" customWidth="1"/>
    <col min="15374" max="15377" width="0" style="522" hidden="1" customWidth="1"/>
    <col min="15378" max="15378" width="12.28515625" style="522" customWidth="1"/>
    <col min="15379" max="15379" width="6.42578125" style="522" customWidth="1"/>
    <col min="15380" max="15380" width="12.28515625" style="522" customWidth="1"/>
    <col min="15381" max="15381" width="0" style="522" hidden="1" customWidth="1"/>
    <col min="15382" max="15382" width="3.7109375" style="522" customWidth="1"/>
    <col min="15383" max="15383" width="11.140625" style="522" bestFit="1" customWidth="1"/>
    <col min="15384" max="15385" width="10.5703125" style="522"/>
    <col min="15386" max="15386" width="11.140625" style="522" customWidth="1"/>
    <col min="15387" max="15616" width="10.5703125" style="522"/>
    <col min="15617" max="15624" width="0" style="522" hidden="1" customWidth="1"/>
    <col min="15625" max="15625" width="3.7109375" style="522" customWidth="1"/>
    <col min="15626" max="15626" width="3.85546875" style="522" customWidth="1"/>
    <col min="15627" max="15627" width="3.7109375" style="522" customWidth="1"/>
    <col min="15628" max="15628" width="12.7109375" style="522" customWidth="1"/>
    <col min="15629" max="15629" width="52.7109375" style="522" customWidth="1"/>
    <col min="15630" max="15633" width="0" style="522" hidden="1" customWidth="1"/>
    <col min="15634" max="15634" width="12.28515625" style="522" customWidth="1"/>
    <col min="15635" max="15635" width="6.42578125" style="522" customWidth="1"/>
    <col min="15636" max="15636" width="12.28515625" style="522" customWidth="1"/>
    <col min="15637" max="15637" width="0" style="522" hidden="1" customWidth="1"/>
    <col min="15638" max="15638" width="3.7109375" style="522" customWidth="1"/>
    <col min="15639" max="15639" width="11.140625" style="522" bestFit="1" customWidth="1"/>
    <col min="15640" max="15641" width="10.5703125" style="522"/>
    <col min="15642" max="15642" width="11.140625" style="522" customWidth="1"/>
    <col min="15643" max="15872" width="10.5703125" style="522"/>
    <col min="15873" max="15880" width="0" style="522" hidden="1" customWidth="1"/>
    <col min="15881" max="15881" width="3.7109375" style="522" customWidth="1"/>
    <col min="15882" max="15882" width="3.85546875" style="522" customWidth="1"/>
    <col min="15883" max="15883" width="3.7109375" style="522" customWidth="1"/>
    <col min="15884" max="15884" width="12.7109375" style="522" customWidth="1"/>
    <col min="15885" max="15885" width="52.7109375" style="522" customWidth="1"/>
    <col min="15886" max="15889" width="0" style="522" hidden="1" customWidth="1"/>
    <col min="15890" max="15890" width="12.28515625" style="522" customWidth="1"/>
    <col min="15891" max="15891" width="6.42578125" style="522" customWidth="1"/>
    <col min="15892" max="15892" width="12.28515625" style="522" customWidth="1"/>
    <col min="15893" max="15893" width="0" style="522" hidden="1" customWidth="1"/>
    <col min="15894" max="15894" width="3.7109375" style="522" customWidth="1"/>
    <col min="15895" max="15895" width="11.140625" style="522" bestFit="1" customWidth="1"/>
    <col min="15896" max="15897" width="10.5703125" style="522"/>
    <col min="15898" max="15898" width="11.140625" style="522" customWidth="1"/>
    <col min="15899" max="16128" width="10.5703125" style="522"/>
    <col min="16129" max="16136" width="0" style="522" hidden="1" customWidth="1"/>
    <col min="16137" max="16137" width="3.7109375" style="522" customWidth="1"/>
    <col min="16138" max="16138" width="3.85546875" style="522" customWidth="1"/>
    <col min="16139" max="16139" width="3.7109375" style="522" customWidth="1"/>
    <col min="16140" max="16140" width="12.7109375" style="522" customWidth="1"/>
    <col min="16141" max="16141" width="52.7109375" style="522" customWidth="1"/>
    <col min="16142" max="16145" width="0" style="522" hidden="1" customWidth="1"/>
    <col min="16146" max="16146" width="12.28515625" style="522" customWidth="1"/>
    <col min="16147" max="16147" width="6.42578125" style="522" customWidth="1"/>
    <col min="16148" max="16148" width="12.28515625" style="522" customWidth="1"/>
    <col min="16149" max="16149" width="0" style="522" hidden="1" customWidth="1"/>
    <col min="16150" max="16150" width="3.7109375" style="522" customWidth="1"/>
    <col min="16151" max="16151" width="11.140625" style="522" bestFit="1" customWidth="1"/>
    <col min="16152" max="16153" width="10.5703125" style="522"/>
    <col min="16154" max="16154" width="11.140625" style="522" customWidth="1"/>
    <col min="16155" max="16384" width="10.5703125" style="522"/>
  </cols>
  <sheetData>
    <row r="1" spans="1:34" hidden="1">
      <c r="Q1" s="582"/>
      <c r="R1" s="582"/>
    </row>
    <row r="2" spans="1:34" hidden="1">
      <c r="U2" s="582"/>
    </row>
    <row r="3" spans="1:34" hidden="1"/>
    <row r="4" spans="1:34" ht="3" customHeight="1">
      <c r="J4" s="528"/>
      <c r="K4" s="528"/>
      <c r="L4" s="523"/>
      <c r="M4" s="523"/>
      <c r="N4" s="523"/>
      <c r="O4" s="531"/>
      <c r="P4" s="531"/>
      <c r="Q4" s="531"/>
      <c r="R4" s="531"/>
      <c r="S4" s="531"/>
      <c r="T4" s="531"/>
      <c r="U4" s="531"/>
    </row>
    <row r="5" spans="1:34" ht="22.5" customHeight="1">
      <c r="J5" s="528"/>
      <c r="K5" s="528"/>
      <c r="L5" s="1233" t="s">
        <v>629</v>
      </c>
      <c r="M5" s="1233"/>
      <c r="N5" s="1233"/>
      <c r="O5" s="1233"/>
      <c r="P5" s="1233"/>
      <c r="Q5" s="1233"/>
      <c r="R5" s="1233"/>
      <c r="S5" s="1233"/>
      <c r="T5" s="1233"/>
      <c r="U5" s="663"/>
    </row>
    <row r="6" spans="1:34" ht="3" customHeight="1">
      <c r="J6" s="528"/>
      <c r="K6" s="528"/>
      <c r="L6" s="523"/>
      <c r="M6" s="523"/>
      <c r="N6" s="523"/>
      <c r="O6" s="527"/>
      <c r="P6" s="527"/>
      <c r="Q6" s="527"/>
      <c r="R6" s="527"/>
      <c r="S6" s="527"/>
      <c r="T6" s="527"/>
      <c r="U6" s="527"/>
      <c r="V6" s="531"/>
    </row>
    <row r="7" spans="1:34" s="798" customFormat="1" ht="22.5">
      <c r="A7" s="807"/>
      <c r="B7" s="807"/>
      <c r="C7" s="807"/>
      <c r="D7" s="807"/>
      <c r="E7" s="807"/>
      <c r="F7" s="807"/>
      <c r="G7" s="806"/>
      <c r="H7" s="806"/>
      <c r="I7" s="686"/>
      <c r="J7" s="685"/>
      <c r="K7" s="685"/>
      <c r="L7" s="753"/>
      <c r="M7" s="616" t="s">
        <v>741</v>
      </c>
      <c r="N7" s="753"/>
      <c r="O7" s="1247" t="s">
        <v>84</v>
      </c>
      <c r="P7" s="1247"/>
      <c r="Q7" s="754"/>
      <c r="R7" s="754"/>
      <c r="S7" s="754"/>
      <c r="T7" s="754"/>
      <c r="U7" s="766"/>
      <c r="V7" s="803"/>
      <c r="X7" s="807"/>
      <c r="Y7" s="807"/>
      <c r="Z7" s="807"/>
      <c r="AA7" s="807"/>
      <c r="AB7" s="807"/>
      <c r="AC7" s="807"/>
      <c r="AD7" s="807"/>
      <c r="AE7" s="807"/>
      <c r="AF7" s="807"/>
      <c r="AG7" s="807"/>
      <c r="AH7" s="807"/>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589"/>
      <c r="B9" s="589"/>
      <c r="C9" s="589"/>
      <c r="D9" s="589"/>
      <c r="E9" s="589"/>
      <c r="F9" s="589"/>
      <c r="G9" s="589"/>
      <c r="H9" s="589"/>
      <c r="L9" s="498"/>
      <c r="M9" s="616" t="s">
        <v>501</v>
      </c>
      <c r="N9" s="665"/>
      <c r="O9" s="1210" t="str">
        <f>IF(NameOrPr_ch="",IF(NameOrPr="","",NameOrPr),NameOrPr_ch)</f>
        <v>Департамент регулирования тарифов Ярославской области</v>
      </c>
      <c r="P9" s="1210"/>
      <c r="Q9" s="1210"/>
      <c r="R9" s="1210"/>
      <c r="S9" s="1210"/>
      <c r="T9" s="1210"/>
      <c r="U9" s="581"/>
      <c r="V9" s="581"/>
      <c r="W9" s="518"/>
      <c r="X9" s="589"/>
      <c r="Y9" s="589"/>
      <c r="Z9" s="589"/>
      <c r="AA9" s="589"/>
      <c r="AB9" s="589"/>
      <c r="AC9" s="589"/>
      <c r="AD9" s="589"/>
      <c r="AE9" s="589"/>
      <c r="AF9" s="589"/>
      <c r="AG9" s="589"/>
      <c r="AH9" s="589"/>
    </row>
    <row r="10" spans="1:34" s="569" customFormat="1" ht="18.75">
      <c r="A10" s="589"/>
      <c r="B10" s="589"/>
      <c r="C10" s="589"/>
      <c r="D10" s="589"/>
      <c r="E10" s="589"/>
      <c r="F10" s="589"/>
      <c r="G10" s="589"/>
      <c r="H10" s="589"/>
      <c r="L10" s="498"/>
      <c r="M10" s="616" t="s">
        <v>594</v>
      </c>
      <c r="N10" s="665"/>
      <c r="O10" s="1210" t="str">
        <f>IF(datePr_ch="",IF(datePr="","",datePr),datePr_ch)</f>
        <v>18.11.2022</v>
      </c>
      <c r="P10" s="1210"/>
      <c r="Q10" s="1210"/>
      <c r="R10" s="1210"/>
      <c r="S10" s="1210"/>
      <c r="T10" s="1210"/>
      <c r="U10" s="581"/>
      <c r="V10" s="581"/>
      <c r="W10" s="518"/>
      <c r="X10" s="589"/>
      <c r="Y10" s="589"/>
      <c r="Z10" s="589"/>
      <c r="AA10" s="589"/>
      <c r="AB10" s="589"/>
      <c r="AC10" s="589"/>
      <c r="AD10" s="589"/>
      <c r="AE10" s="589"/>
      <c r="AF10" s="589"/>
      <c r="AG10" s="589"/>
      <c r="AH10" s="589"/>
    </row>
    <row r="11" spans="1:34" s="569" customFormat="1" ht="18.75">
      <c r="A11" s="589"/>
      <c r="B11" s="589"/>
      <c r="C11" s="589"/>
      <c r="D11" s="589"/>
      <c r="E11" s="589"/>
      <c r="F11" s="589"/>
      <c r="G11" s="589"/>
      <c r="H11" s="589"/>
      <c r="L11" s="551"/>
      <c r="M11" s="616" t="s">
        <v>593</v>
      </c>
      <c r="N11" s="665"/>
      <c r="O11" s="1210" t="str">
        <f>IF(numberPr_ch="",IF(numberPr="","",numberPr),numberPr_ch)</f>
        <v>№247-ви, №276-ви, № 235-ви</v>
      </c>
      <c r="P11" s="1210"/>
      <c r="Q11" s="1210"/>
      <c r="R11" s="1210"/>
      <c r="S11" s="1210"/>
      <c r="T11" s="1210"/>
      <c r="U11" s="581"/>
      <c r="V11" s="581"/>
      <c r="W11" s="518"/>
      <c r="X11" s="589"/>
      <c r="Y11" s="589"/>
      <c r="Z11" s="589"/>
      <c r="AA11" s="589"/>
      <c r="AB11" s="589"/>
      <c r="AC11" s="589"/>
      <c r="AD11" s="589"/>
      <c r="AE11" s="589"/>
      <c r="AF11" s="589"/>
      <c r="AG11" s="589"/>
      <c r="AH11" s="589"/>
    </row>
    <row r="12" spans="1:34" s="569" customFormat="1" ht="18.75">
      <c r="A12" s="589"/>
      <c r="B12" s="589"/>
      <c r="C12" s="589"/>
      <c r="D12" s="589"/>
      <c r="E12" s="589"/>
      <c r="F12" s="589"/>
      <c r="G12" s="589"/>
      <c r="H12" s="589"/>
      <c r="L12" s="551"/>
      <c r="M12" s="616" t="s">
        <v>500</v>
      </c>
      <c r="N12" s="665"/>
      <c r="O12" s="1210" t="str">
        <f>IF(IstPub_ch="",IF(IstPub="","",IstPub),IstPub_ch)</f>
        <v>печатное издание "Документ Регион"</v>
      </c>
      <c r="P12" s="1210"/>
      <c r="Q12" s="1210"/>
      <c r="R12" s="1210"/>
      <c r="S12" s="1210"/>
      <c r="T12" s="1210"/>
      <c r="U12" s="581"/>
      <c r="V12" s="581"/>
      <c r="W12" s="518"/>
      <c r="X12" s="589"/>
      <c r="Y12" s="589"/>
      <c r="Z12" s="589"/>
      <c r="AA12" s="589"/>
      <c r="AB12" s="589"/>
      <c r="AC12" s="589"/>
      <c r="AD12" s="589"/>
      <c r="AE12" s="589"/>
      <c r="AF12" s="589"/>
      <c r="AG12" s="589"/>
      <c r="AH12" s="589"/>
    </row>
    <row r="13" spans="1:34" s="569" customFormat="1" ht="11.25" hidden="1">
      <c r="A13" s="589"/>
      <c r="B13" s="589"/>
      <c r="C13" s="589"/>
      <c r="D13" s="589"/>
      <c r="E13" s="589"/>
      <c r="F13" s="589"/>
      <c r="G13" s="589"/>
      <c r="H13" s="589"/>
      <c r="L13" s="1234"/>
      <c r="M13" s="1234"/>
      <c r="N13" s="565"/>
      <c r="O13" s="581"/>
      <c r="P13" s="581"/>
      <c r="Q13" s="581"/>
      <c r="R13" s="581"/>
      <c r="S13" s="581"/>
      <c r="T13" s="581"/>
      <c r="U13" s="587" t="s">
        <v>372</v>
      </c>
      <c r="X13" s="589"/>
      <c r="Y13" s="589"/>
      <c r="Z13" s="589"/>
      <c r="AA13" s="589"/>
      <c r="AB13" s="589"/>
      <c r="AC13" s="589"/>
      <c r="AD13" s="589"/>
      <c r="AE13" s="589"/>
      <c r="AF13" s="589"/>
      <c r="AG13" s="589"/>
      <c r="AH13" s="589"/>
    </row>
    <row r="14" spans="1:34">
      <c r="J14" s="528"/>
      <c r="K14" s="528"/>
      <c r="L14" s="523"/>
      <c r="M14" s="523"/>
      <c r="N14" s="501"/>
      <c r="O14" s="1211"/>
      <c r="P14" s="1211"/>
      <c r="Q14" s="1211"/>
      <c r="R14" s="1211"/>
      <c r="S14" s="1211"/>
      <c r="T14" s="1211"/>
      <c r="U14" s="1211"/>
    </row>
    <row r="15" spans="1:34">
      <c r="J15" s="528"/>
      <c r="K15" s="528"/>
      <c r="L15" s="1153" t="s">
        <v>453</v>
      </c>
      <c r="M15" s="1153"/>
      <c r="N15" s="1153"/>
      <c r="O15" s="1153"/>
      <c r="P15" s="1153"/>
      <c r="Q15" s="1153"/>
      <c r="R15" s="1153"/>
      <c r="S15" s="1153"/>
      <c r="T15" s="1153"/>
      <c r="U15" s="1153"/>
      <c r="V15" s="1153"/>
      <c r="W15" s="1153" t="s">
        <v>454</v>
      </c>
    </row>
    <row r="16" spans="1:34" ht="14.25" customHeight="1">
      <c r="J16" s="528"/>
      <c r="K16" s="528"/>
      <c r="L16" s="1217" t="s">
        <v>91</v>
      </c>
      <c r="M16" s="1217" t="s">
        <v>637</v>
      </c>
      <c r="N16" s="660"/>
      <c r="O16" s="1218" t="s">
        <v>639</v>
      </c>
      <c r="P16" s="1219"/>
      <c r="Q16" s="1219"/>
      <c r="R16" s="1219"/>
      <c r="S16" s="1219"/>
      <c r="T16" s="1220"/>
      <c r="U16" s="1228" t="s">
        <v>340</v>
      </c>
      <c r="V16" s="1214" t="s">
        <v>274</v>
      </c>
      <c r="W16" s="1153"/>
    </row>
    <row r="17" spans="1:36" ht="14.25" customHeight="1">
      <c r="J17" s="528"/>
      <c r="K17" s="528"/>
      <c r="L17" s="1217"/>
      <c r="M17" s="1217"/>
      <c r="N17" s="661"/>
      <c r="O17" s="1223" t="s">
        <v>603</v>
      </c>
      <c r="P17" s="1221" t="s">
        <v>270</v>
      </c>
      <c r="Q17" s="1222"/>
      <c r="R17" s="1225" t="s">
        <v>652</v>
      </c>
      <c r="S17" s="1226"/>
      <c r="T17" s="1227"/>
      <c r="U17" s="1229"/>
      <c r="V17" s="1215"/>
      <c r="W17" s="1153"/>
    </row>
    <row r="18" spans="1:36" ht="33.75" customHeight="1">
      <c r="J18" s="528"/>
      <c r="K18" s="528"/>
      <c r="L18" s="1217"/>
      <c r="M18" s="1217"/>
      <c r="N18" s="662"/>
      <c r="O18" s="1224"/>
      <c r="P18" s="534" t="s">
        <v>604</v>
      </c>
      <c r="Q18" s="534" t="s">
        <v>6</v>
      </c>
      <c r="R18" s="535" t="s">
        <v>273</v>
      </c>
      <c r="S18" s="1212" t="s">
        <v>272</v>
      </c>
      <c r="T18" s="1213"/>
      <c r="U18" s="1230"/>
      <c r="V18" s="1216"/>
      <c r="W18" s="1153"/>
    </row>
    <row r="19" spans="1:36">
      <c r="J19" s="528"/>
      <c r="K19" s="568">
        <v>1</v>
      </c>
      <c r="L19" s="646" t="s">
        <v>92</v>
      </c>
      <c r="M19" s="646" t="s">
        <v>48</v>
      </c>
      <c r="N19" s="648" t="str">
        <f ca="1">OFFSET(N19,0,-1)</f>
        <v>2</v>
      </c>
      <c r="O19" s="647">
        <f ca="1">OFFSET(O19,0,-1)+1</f>
        <v>3</v>
      </c>
      <c r="P19" s="647">
        <f ca="1">OFFSET(P19,0,-1)+1</f>
        <v>4</v>
      </c>
      <c r="Q19" s="647">
        <f ca="1">OFFSET(Q19,0,-1)+1</f>
        <v>5</v>
      </c>
      <c r="R19" s="647">
        <f ca="1">OFFSET(R19,0,-1)+1</f>
        <v>6</v>
      </c>
      <c r="S19" s="1235">
        <f ca="1">OFFSET(S19,0,-1)+1</f>
        <v>7</v>
      </c>
      <c r="T19" s="1235"/>
      <c r="U19" s="647">
        <f ca="1">OFFSET(U19,0,-2)+1</f>
        <v>8</v>
      </c>
      <c r="V19" s="648">
        <f ca="1">OFFSET(V19,0,-1)</f>
        <v>8</v>
      </c>
      <c r="W19" s="647">
        <f ca="1">OFFSET(W19,0,-1)+1</f>
        <v>9</v>
      </c>
    </row>
    <row r="20" spans="1:36" ht="22.5">
      <c r="A20" s="1236">
        <v>1</v>
      </c>
      <c r="B20" s="882"/>
      <c r="C20" s="882"/>
      <c r="D20" s="882"/>
      <c r="E20" s="883"/>
      <c r="F20" s="884"/>
      <c r="G20" s="884"/>
      <c r="H20" s="884"/>
      <c r="I20" s="885"/>
      <c r="J20" s="880"/>
      <c r="K20" s="887"/>
      <c r="L20" s="592">
        <f>mergeValue(A20)</f>
        <v>1</v>
      </c>
      <c r="M20" s="640" t="s">
        <v>20</v>
      </c>
      <c r="N20" s="645"/>
      <c r="O20" s="1237"/>
      <c r="P20" s="1237"/>
      <c r="Q20" s="1237"/>
      <c r="R20" s="1237"/>
      <c r="S20" s="1237"/>
      <c r="T20" s="1237"/>
      <c r="U20" s="1237"/>
      <c r="V20" s="1237"/>
      <c r="W20" s="629" t="s">
        <v>475</v>
      </c>
      <c r="Y20" s="588"/>
      <c r="Z20" s="588" t="str">
        <f t="shared" ref="Z20:Z33" si="0">IF(M20="","",M20 )</f>
        <v>Наименование тарифа</v>
      </c>
      <c r="AA20" s="588"/>
      <c r="AB20" s="588"/>
      <c r="AC20" s="588"/>
      <c r="AI20" s="584"/>
      <c r="AJ20" s="584"/>
    </row>
    <row r="21" spans="1:36" ht="22.5">
      <c r="A21" s="1236"/>
      <c r="B21" s="1236">
        <v>1</v>
      </c>
      <c r="C21" s="882"/>
      <c r="D21" s="882"/>
      <c r="E21" s="884"/>
      <c r="F21" s="884"/>
      <c r="G21" s="884"/>
      <c r="H21" s="884"/>
      <c r="I21" s="879"/>
      <c r="J21" s="878"/>
      <c r="K21" s="881"/>
      <c r="L21" s="592" t="str">
        <f>mergeValue(A21) &amp;"."&amp; mergeValue(B21)</f>
        <v>1.1</v>
      </c>
      <c r="M21" s="545" t="s">
        <v>16</v>
      </c>
      <c r="N21" s="645"/>
      <c r="O21" s="1237"/>
      <c r="P21" s="1237"/>
      <c r="Q21" s="1237"/>
      <c r="R21" s="1237"/>
      <c r="S21" s="1237"/>
      <c r="T21" s="1237"/>
      <c r="U21" s="1237"/>
      <c r="V21" s="1237"/>
      <c r="W21" s="629" t="s">
        <v>476</v>
      </c>
      <c r="Y21" s="588"/>
      <c r="Z21" s="588" t="str">
        <f t="shared" si="0"/>
        <v>Территория действия тарифа</v>
      </c>
      <c r="AA21" s="588"/>
      <c r="AB21" s="588"/>
      <c r="AC21" s="588"/>
      <c r="AI21" s="584"/>
      <c r="AJ21" s="584"/>
    </row>
    <row r="22" spans="1:36" ht="22.5">
      <c r="A22" s="1236"/>
      <c r="B22" s="1236"/>
      <c r="C22" s="1236">
        <v>1</v>
      </c>
      <c r="D22" s="882"/>
      <c r="E22" s="884"/>
      <c r="F22" s="884"/>
      <c r="G22" s="884"/>
      <c r="H22" s="884"/>
      <c r="I22" s="886"/>
      <c r="J22" s="878"/>
      <c r="K22" s="881"/>
      <c r="L22" s="592" t="str">
        <f>mergeValue(A22) &amp;"."&amp; mergeValue(B22)&amp;"."&amp; mergeValue(C22)</f>
        <v>1.1.1</v>
      </c>
      <c r="M22" s="546" t="s">
        <v>7</v>
      </c>
      <c r="N22" s="645"/>
      <c r="O22" s="1237"/>
      <c r="P22" s="1237"/>
      <c r="Q22" s="1237"/>
      <c r="R22" s="1237"/>
      <c r="S22" s="1237"/>
      <c r="T22" s="1237"/>
      <c r="U22" s="1237"/>
      <c r="V22" s="1237"/>
      <c r="W22" s="629" t="s">
        <v>631</v>
      </c>
      <c r="Y22" s="588"/>
      <c r="Z22" s="588" t="str">
        <f t="shared" si="0"/>
        <v xml:space="preserve">Наименование системы теплоснабжения </v>
      </c>
      <c r="AA22" s="588"/>
      <c r="AB22" s="588"/>
      <c r="AC22" s="588"/>
      <c r="AI22" s="584"/>
      <c r="AJ22" s="584"/>
    </row>
    <row r="23" spans="1:36" ht="22.5">
      <c r="A23" s="1236"/>
      <c r="B23" s="1236"/>
      <c r="C23" s="1236"/>
      <c r="D23" s="1236">
        <v>1</v>
      </c>
      <c r="E23" s="884"/>
      <c r="F23" s="884"/>
      <c r="G23" s="884"/>
      <c r="H23" s="884"/>
      <c r="I23" s="886"/>
      <c r="J23" s="878"/>
      <c r="K23" s="881"/>
      <c r="L23" s="592" t="str">
        <f>mergeValue(A23) &amp;"."&amp; mergeValue(B23)&amp;"."&amp; mergeValue(C23)&amp;"."&amp; mergeValue(D23)</f>
        <v>1.1.1.1</v>
      </c>
      <c r="M23" s="547" t="s">
        <v>22</v>
      </c>
      <c r="N23" s="645"/>
      <c r="O23" s="1237"/>
      <c r="P23" s="1237"/>
      <c r="Q23" s="1237"/>
      <c r="R23" s="1237"/>
      <c r="S23" s="1237"/>
      <c r="T23" s="1237"/>
      <c r="U23" s="1237"/>
      <c r="V23" s="1237"/>
      <c r="W23" s="629" t="s">
        <v>632</v>
      </c>
      <c r="Y23" s="588"/>
      <c r="Z23" s="588" t="str">
        <f t="shared" si="0"/>
        <v xml:space="preserve">Источник тепловой энергии  </v>
      </c>
      <c r="AA23" s="588"/>
      <c r="AB23" s="588"/>
      <c r="AC23" s="588"/>
      <c r="AI23" s="584"/>
      <c r="AJ23" s="584"/>
    </row>
    <row r="24" spans="1:36" ht="101.25">
      <c r="A24" s="1236"/>
      <c r="B24" s="1236"/>
      <c r="C24" s="1236"/>
      <c r="D24" s="1236"/>
      <c r="E24" s="1236">
        <v>1</v>
      </c>
      <c r="F24" s="884"/>
      <c r="G24" s="884"/>
      <c r="H24" s="882">
        <v>1</v>
      </c>
      <c r="I24" s="1236">
        <v>1</v>
      </c>
      <c r="J24" s="884"/>
      <c r="K24" s="889"/>
      <c r="L24" s="592" t="str">
        <f>mergeValue(A24) &amp;"."&amp; mergeValue(B24)&amp;"."&amp; mergeValue(C24)&amp;"."&amp; mergeValue(D24)&amp;"."&amp; mergeValue(E24)</f>
        <v>1.1.1.1.1</v>
      </c>
      <c r="M24" s="553" t="s">
        <v>9</v>
      </c>
      <c r="N24" s="645"/>
      <c r="O24" s="1238"/>
      <c r="P24" s="1238"/>
      <c r="Q24" s="1238"/>
      <c r="R24" s="1238"/>
      <c r="S24" s="1238"/>
      <c r="T24" s="1238"/>
      <c r="U24" s="1238"/>
      <c r="V24" s="1238"/>
      <c r="W24" s="629" t="s">
        <v>636</v>
      </c>
      <c r="Y24" s="588"/>
      <c r="Z24" s="588" t="str">
        <f t="shared" si="0"/>
        <v>Схема подключения теплопотребляющей установки к коллектору источника тепловой энергии</v>
      </c>
      <c r="AA24" s="588"/>
      <c r="AB24" s="588"/>
      <c r="AC24" s="588"/>
      <c r="AI24" s="584"/>
      <c r="AJ24" s="584"/>
    </row>
    <row r="25" spans="1:36" ht="90">
      <c r="A25" s="1236"/>
      <c r="B25" s="1236"/>
      <c r="C25" s="1236"/>
      <c r="D25" s="1236"/>
      <c r="E25" s="1236"/>
      <c r="F25" s="1236">
        <v>1</v>
      </c>
      <c r="G25" s="882"/>
      <c r="H25" s="882"/>
      <c r="I25" s="1236"/>
      <c r="J25" s="1236">
        <v>1</v>
      </c>
      <c r="K25" s="890"/>
      <c r="L25" s="592" t="str">
        <f>mergeValue(A25) &amp;"."&amp; mergeValue(B25)&amp;"."&amp; mergeValue(C25)&amp;"."&amp; mergeValue(D25)&amp;"."&amp; mergeValue(E25)&amp;"."&amp; mergeValue(F25)</f>
        <v>1.1.1.1.1.1</v>
      </c>
      <c r="M25" s="554" t="s">
        <v>10</v>
      </c>
      <c r="N25" s="645"/>
      <c r="O25" s="1239"/>
      <c r="P25" s="1240"/>
      <c r="Q25" s="1240"/>
      <c r="R25" s="1240"/>
      <c r="S25" s="1240"/>
      <c r="T25" s="1240"/>
      <c r="U25" s="1240"/>
      <c r="V25" s="1241"/>
      <c r="W25" s="629" t="s">
        <v>634</v>
      </c>
      <c r="Y25" s="588"/>
      <c r="Z25" s="588" t="str">
        <f t="shared" si="0"/>
        <v>Группа потребителей</v>
      </c>
      <c r="AA25" s="588"/>
      <c r="AB25" s="588"/>
      <c r="AC25" s="588"/>
      <c r="AI25" s="584"/>
      <c r="AJ25" s="584"/>
    </row>
    <row r="26" spans="1:36" ht="189" customHeight="1">
      <c r="A26" s="1236"/>
      <c r="B26" s="1236"/>
      <c r="C26" s="1236"/>
      <c r="D26" s="1236"/>
      <c r="E26" s="1236"/>
      <c r="F26" s="1236"/>
      <c r="G26" s="882">
        <v>1</v>
      </c>
      <c r="H26" s="882"/>
      <c r="I26" s="1236"/>
      <c r="J26" s="1236"/>
      <c r="K26" s="890">
        <v>1</v>
      </c>
      <c r="L26" s="592" t="str">
        <f>mergeValue(A26) &amp;"."&amp; mergeValue(B26)&amp;"."&amp; mergeValue(C26)&amp;"."&amp; mergeValue(D26)&amp;"."&amp; mergeValue(E26)&amp;"."&amp; mergeValue(F26)&amp;"."&amp; mergeValue(G26)</f>
        <v>1.1.1.1.1.1.1</v>
      </c>
      <c r="M26" s="1063"/>
      <c r="N26" s="645"/>
      <c r="O26" s="561"/>
      <c r="P26" s="561"/>
      <c r="Q26" s="1088"/>
      <c r="R26" s="1231"/>
      <c r="S26" s="1232" t="s">
        <v>83</v>
      </c>
      <c r="T26" s="1231"/>
      <c r="U26" s="1232" t="s">
        <v>84</v>
      </c>
      <c r="V26" s="561"/>
      <c r="W26" s="1207" t="s">
        <v>653</v>
      </c>
      <c r="X26" s="584" t="str">
        <f>strCheckDate(O27:V27)</f>
        <v/>
      </c>
      <c r="Y26" s="588"/>
      <c r="Z26" s="588" t="str">
        <f t="shared" si="0"/>
        <v/>
      </c>
      <c r="AA26" s="588"/>
      <c r="AB26" s="588"/>
      <c r="AC26" s="588"/>
      <c r="AI26" s="584"/>
      <c r="AJ26" s="584"/>
    </row>
    <row r="27" spans="1:36" ht="11.25" hidden="1">
      <c r="A27" s="1236"/>
      <c r="B27" s="1236"/>
      <c r="C27" s="1236"/>
      <c r="D27" s="1236"/>
      <c r="E27" s="1236"/>
      <c r="F27" s="1236"/>
      <c r="G27" s="882"/>
      <c r="H27" s="882"/>
      <c r="I27" s="1236"/>
      <c r="J27" s="1236"/>
      <c r="K27" s="890"/>
      <c r="L27" s="599"/>
      <c r="M27" s="645"/>
      <c r="N27" s="645"/>
      <c r="O27" s="561"/>
      <c r="P27" s="561"/>
      <c r="Q27" s="583" t="str">
        <f>R26 &amp; "-" &amp; T26</f>
        <v>-</v>
      </c>
      <c r="R27" s="1231"/>
      <c r="S27" s="1232"/>
      <c r="T27" s="1231"/>
      <c r="U27" s="1232"/>
      <c r="V27" s="561"/>
      <c r="W27" s="1208"/>
      <c r="Y27" s="588"/>
      <c r="Z27" s="588" t="str">
        <f t="shared" si="0"/>
        <v/>
      </c>
      <c r="AA27" s="588"/>
      <c r="AB27" s="588"/>
      <c r="AC27" s="588"/>
      <c r="AI27" s="584"/>
      <c r="AJ27" s="584"/>
    </row>
    <row r="28" spans="1:36" ht="15" customHeight="1">
      <c r="A28" s="1236"/>
      <c r="B28" s="1236"/>
      <c r="C28" s="1236"/>
      <c r="D28" s="1236"/>
      <c r="E28" s="1236"/>
      <c r="F28" s="1236"/>
      <c r="G28" s="884"/>
      <c r="H28" s="882"/>
      <c r="I28" s="1236"/>
      <c r="J28" s="1236"/>
      <c r="K28" s="889"/>
      <c r="L28" s="537"/>
      <c r="M28" s="556" t="s">
        <v>25</v>
      </c>
      <c r="N28" s="563"/>
      <c r="O28" s="563"/>
      <c r="P28" s="563"/>
      <c r="Q28" s="563"/>
      <c r="R28" s="563"/>
      <c r="S28" s="563"/>
      <c r="T28" s="563"/>
      <c r="U28" s="563"/>
      <c r="V28" s="559"/>
      <c r="W28" s="1209"/>
      <c r="Y28" s="588"/>
      <c r="Z28" s="588" t="str">
        <f t="shared" si="0"/>
        <v>Добавить вид теплоносителя (параметры теплоносителя)</v>
      </c>
      <c r="AA28" s="588"/>
      <c r="AB28" s="588"/>
      <c r="AC28" s="588"/>
      <c r="AI28" s="584"/>
      <c r="AJ28" s="584"/>
    </row>
    <row r="29" spans="1:36" ht="15" customHeight="1">
      <c r="A29" s="1236"/>
      <c r="B29" s="1236"/>
      <c r="C29" s="1236"/>
      <c r="D29" s="1236"/>
      <c r="E29" s="1236"/>
      <c r="F29" s="884"/>
      <c r="G29" s="884"/>
      <c r="H29" s="882"/>
      <c r="I29" s="1236"/>
      <c r="J29" s="884"/>
      <c r="K29" s="889"/>
      <c r="L29" s="537"/>
      <c r="M29" s="555" t="s">
        <v>11</v>
      </c>
      <c r="N29" s="563"/>
      <c r="O29" s="563"/>
      <c r="P29" s="563"/>
      <c r="Q29" s="563"/>
      <c r="R29" s="563"/>
      <c r="S29" s="563"/>
      <c r="T29" s="563"/>
      <c r="U29" s="562"/>
      <c r="V29" s="563"/>
      <c r="W29" s="664"/>
      <c r="Y29" s="588"/>
      <c r="Z29" s="588" t="str">
        <f t="shared" si="0"/>
        <v>Добавить группу потребителей</v>
      </c>
      <c r="AA29" s="588"/>
      <c r="AB29" s="588"/>
      <c r="AC29" s="588"/>
      <c r="AI29" s="584"/>
      <c r="AJ29" s="584"/>
    </row>
    <row r="30" spans="1:36" ht="15" customHeight="1">
      <c r="A30" s="1236"/>
      <c r="B30" s="1236"/>
      <c r="C30" s="1236"/>
      <c r="D30" s="1236"/>
      <c r="E30" s="888"/>
      <c r="F30" s="884"/>
      <c r="G30" s="884"/>
      <c r="H30" s="884"/>
      <c r="I30" s="880"/>
      <c r="J30" s="877"/>
      <c r="K30" s="887"/>
      <c r="L30" s="537"/>
      <c r="M30" s="550" t="s">
        <v>12</v>
      </c>
      <c r="N30" s="563"/>
      <c r="O30" s="563"/>
      <c r="P30" s="563"/>
      <c r="Q30" s="563"/>
      <c r="R30" s="563"/>
      <c r="S30" s="563"/>
      <c r="T30" s="563"/>
      <c r="U30" s="562"/>
      <c r="V30" s="563"/>
      <c r="W30" s="664"/>
      <c r="Y30" s="588"/>
      <c r="Z30" s="588" t="str">
        <f t="shared" si="0"/>
        <v>Добавить схему подключения</v>
      </c>
      <c r="AA30" s="588"/>
      <c r="AB30" s="588"/>
      <c r="AC30" s="588"/>
      <c r="AI30" s="584"/>
      <c r="AJ30" s="584"/>
    </row>
    <row r="31" spans="1:36" ht="15" customHeight="1">
      <c r="A31" s="1236"/>
      <c r="B31" s="1236"/>
      <c r="C31" s="1236"/>
      <c r="D31" s="888"/>
      <c r="E31" s="888"/>
      <c r="F31" s="884"/>
      <c r="G31" s="884"/>
      <c r="H31" s="884"/>
      <c r="I31" s="880"/>
      <c r="J31" s="877"/>
      <c r="K31" s="887"/>
      <c r="L31" s="537"/>
      <c r="M31" s="549" t="s">
        <v>17</v>
      </c>
      <c r="N31" s="563"/>
      <c r="O31" s="563"/>
      <c r="P31" s="563"/>
      <c r="Q31" s="563"/>
      <c r="R31" s="563"/>
      <c r="S31" s="563"/>
      <c r="T31" s="563"/>
      <c r="U31" s="562"/>
      <c r="V31" s="563"/>
      <c r="W31" s="664"/>
      <c r="Y31" s="588"/>
      <c r="Z31" s="588" t="str">
        <f t="shared" si="0"/>
        <v>Добавить источник тепловой энергии</v>
      </c>
      <c r="AA31" s="588"/>
      <c r="AB31" s="588"/>
      <c r="AC31" s="588"/>
      <c r="AI31" s="584"/>
      <c r="AJ31" s="584"/>
    </row>
    <row r="32" spans="1:36" ht="15" customHeight="1">
      <c r="A32" s="1236"/>
      <c r="B32" s="1236"/>
      <c r="C32" s="888"/>
      <c r="D32" s="888"/>
      <c r="E32" s="888"/>
      <c r="F32" s="888"/>
      <c r="G32" s="893"/>
      <c r="H32" s="880"/>
      <c r="I32" s="891"/>
      <c r="J32" s="877"/>
      <c r="K32" s="892"/>
      <c r="L32" s="537"/>
      <c r="M32" s="548" t="s">
        <v>18</v>
      </c>
      <c r="N32" s="563"/>
      <c r="O32" s="563"/>
      <c r="P32" s="563"/>
      <c r="Q32" s="563"/>
      <c r="R32" s="563"/>
      <c r="S32" s="563"/>
      <c r="T32" s="563"/>
      <c r="U32" s="562"/>
      <c r="V32" s="563"/>
      <c r="W32" s="664"/>
      <c r="Y32" s="588"/>
      <c r="Z32" s="588" t="str">
        <f t="shared" si="0"/>
        <v>Добавить наименование системы теплоснабжения</v>
      </c>
      <c r="AA32" s="588"/>
      <c r="AB32" s="588"/>
      <c r="AC32" s="588"/>
      <c r="AI32" s="584"/>
      <c r="AJ32" s="584"/>
    </row>
    <row r="33" spans="1:36" ht="15" customHeight="1">
      <c r="A33" s="1236"/>
      <c r="B33" s="888"/>
      <c r="C33" s="888"/>
      <c r="D33" s="888"/>
      <c r="E33" s="888"/>
      <c r="F33" s="888"/>
      <c r="G33" s="893"/>
      <c r="H33" s="880"/>
      <c r="I33" s="880"/>
      <c r="J33" s="877"/>
      <c r="K33" s="887"/>
      <c r="L33" s="537"/>
      <c r="M33" s="557" t="s">
        <v>19</v>
      </c>
      <c r="N33" s="563"/>
      <c r="O33" s="563"/>
      <c r="P33" s="563"/>
      <c r="Q33" s="563"/>
      <c r="R33" s="563"/>
      <c r="S33" s="563"/>
      <c r="T33" s="563"/>
      <c r="U33" s="562"/>
      <c r="V33" s="563"/>
      <c r="W33" s="664"/>
      <c r="Y33" s="588"/>
      <c r="Z33" s="588" t="str">
        <f t="shared" si="0"/>
        <v>Добавить территорию действия тарифа</v>
      </c>
      <c r="AA33" s="588"/>
      <c r="AB33" s="588"/>
      <c r="AC33" s="588"/>
      <c r="AI33" s="584"/>
      <c r="AJ33" s="584"/>
    </row>
    <row r="34" spans="1:36" s="521" customFormat="1" ht="15" customHeight="1">
      <c r="A34" s="876"/>
      <c r="B34" s="876"/>
      <c r="C34" s="876"/>
      <c r="D34" s="876"/>
      <c r="E34" s="876"/>
      <c r="F34" s="876"/>
      <c r="G34" s="876"/>
      <c r="H34" s="876"/>
      <c r="I34" s="876"/>
      <c r="J34" s="876"/>
      <c r="K34" s="876"/>
      <c r="L34" s="492"/>
      <c r="M34" s="564" t="s">
        <v>308</v>
      </c>
      <c r="N34" s="563"/>
      <c r="O34" s="563"/>
      <c r="P34" s="563"/>
      <c r="Q34" s="563"/>
      <c r="R34" s="563"/>
      <c r="S34" s="563"/>
      <c r="T34" s="563"/>
      <c r="U34" s="562"/>
      <c r="V34" s="563"/>
      <c r="W34" s="664"/>
      <c r="X34" s="586"/>
      <c r="Y34" s="586"/>
      <c r="Z34" s="586"/>
      <c r="AA34" s="586"/>
      <c r="AB34" s="586"/>
      <c r="AC34" s="586"/>
      <c r="AD34" s="586"/>
      <c r="AE34" s="586"/>
      <c r="AF34" s="586"/>
      <c r="AG34" s="586"/>
      <c r="AH34" s="586"/>
    </row>
    <row r="35" spans="1:36" ht="11.25">
      <c r="A35" s="522"/>
      <c r="B35" s="522"/>
      <c r="C35" s="522"/>
      <c r="D35" s="522"/>
      <c r="E35" s="522"/>
      <c r="F35" s="522"/>
      <c r="G35" s="522"/>
      <c r="H35" s="522"/>
      <c r="I35" s="522"/>
      <c r="J35" s="522"/>
      <c r="K35" s="522"/>
      <c r="X35" s="522"/>
      <c r="Y35" s="522"/>
      <c r="Z35" s="522"/>
      <c r="AA35" s="522"/>
      <c r="AB35" s="522"/>
      <c r="AC35" s="522"/>
      <c r="AD35" s="522"/>
      <c r="AE35" s="522"/>
      <c r="AF35" s="522"/>
      <c r="AG35" s="522"/>
      <c r="AH35" s="522"/>
    </row>
    <row r="36" spans="1:36" ht="105.75" customHeight="1">
      <c r="L36" s="1">
        <v>1</v>
      </c>
      <c r="M36" s="1200" t="s">
        <v>630</v>
      </c>
      <c r="N36" s="1200"/>
      <c r="O36" s="1200"/>
      <c r="P36" s="1200"/>
      <c r="Q36" s="1200"/>
      <c r="R36" s="1200"/>
      <c r="S36" s="1200"/>
      <c r="T36" s="1200"/>
      <c r="U36" s="1200"/>
      <c r="V36" s="1200"/>
      <c r="W36" s="1200"/>
    </row>
  </sheetData>
  <sheetProtection algorithmName="SHA-512" hashValue="KcN8p5woQBlsGj8Rxsa6QGSZzpxVy/mXtqnffKTxB8A3lHYyJ4rCYhzBmXZ/hAbAEXT5twsNVMmZVlDRhFFBzg==" saltValue="iFRKUXiB5ZXlZRzzU5J5HQ==" spinCount="100000"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6" hidden="1" customWidth="1"/>
    <col min="2" max="4" width="3.7109375" style="807" hidden="1" customWidth="1"/>
    <col min="5" max="5" width="3.7109375" style="808" customWidth="1"/>
    <col min="6" max="6" width="9.7109375" style="798" customWidth="1"/>
    <col min="7" max="7" width="37.7109375" style="798" customWidth="1"/>
    <col min="8" max="8" width="66.85546875" style="798" customWidth="1"/>
    <col min="9" max="9" width="115.7109375" style="798" customWidth="1"/>
    <col min="10" max="11" width="10.5703125" style="807"/>
    <col min="12" max="12" width="11.140625" style="807" customWidth="1"/>
    <col min="13" max="20" width="10.5703125" style="807"/>
    <col min="21" max="16384" width="10.5703125" style="798"/>
  </cols>
  <sheetData>
    <row r="1" spans="1:20" ht="3" customHeight="1">
      <c r="A1" s="806" t="s">
        <v>49</v>
      </c>
    </row>
    <row r="2" spans="1:20" ht="22.5">
      <c r="F2" s="1201" t="s">
        <v>490</v>
      </c>
      <c r="G2" s="1202"/>
      <c r="H2" s="1203"/>
      <c r="I2" s="805"/>
    </row>
    <row r="3" spans="1:20" ht="3" customHeight="1"/>
    <row r="4" spans="1:20" s="569" customFormat="1" ht="11.25">
      <c r="A4" s="770"/>
      <c r="B4" s="770"/>
      <c r="C4" s="770"/>
      <c r="D4" s="770"/>
      <c r="F4" s="1153" t="s">
        <v>453</v>
      </c>
      <c r="G4" s="1153"/>
      <c r="H4" s="1153"/>
      <c r="I4" s="1204" t="s">
        <v>454</v>
      </c>
      <c r="J4" s="770"/>
      <c r="K4" s="770"/>
      <c r="L4" s="770"/>
      <c r="M4" s="770"/>
      <c r="N4" s="770"/>
      <c r="O4" s="770"/>
      <c r="P4" s="770"/>
      <c r="Q4" s="770"/>
      <c r="R4" s="770"/>
      <c r="S4" s="770"/>
      <c r="T4" s="770"/>
    </row>
    <row r="5" spans="1:20" s="569" customFormat="1" ht="11.25" customHeight="1">
      <c r="A5" s="770"/>
      <c r="B5" s="770"/>
      <c r="C5" s="770"/>
      <c r="D5" s="770"/>
      <c r="F5" s="775" t="s">
        <v>91</v>
      </c>
      <c r="G5" s="809" t="s">
        <v>456</v>
      </c>
      <c r="H5" s="800" t="s">
        <v>441</v>
      </c>
      <c r="I5" s="1204"/>
      <c r="J5" s="770"/>
      <c r="K5" s="770"/>
      <c r="L5" s="770"/>
      <c r="M5" s="770"/>
      <c r="N5" s="770"/>
      <c r="O5" s="770"/>
      <c r="P5" s="770"/>
      <c r="Q5" s="770"/>
      <c r="R5" s="770"/>
      <c r="S5" s="770"/>
      <c r="T5" s="770"/>
    </row>
    <row r="6" spans="1:20" s="569" customFormat="1" ht="12" customHeight="1">
      <c r="A6" s="770"/>
      <c r="B6" s="770"/>
      <c r="C6" s="770"/>
      <c r="D6" s="770"/>
      <c r="F6" s="810" t="s">
        <v>92</v>
      </c>
      <c r="G6" s="811">
        <v>2</v>
      </c>
      <c r="H6" s="812">
        <v>3</v>
      </c>
      <c r="I6" s="607">
        <v>4</v>
      </c>
      <c r="J6" s="770">
        <v>4</v>
      </c>
      <c r="K6" s="770"/>
      <c r="L6" s="770"/>
      <c r="M6" s="770"/>
      <c r="N6" s="770"/>
      <c r="O6" s="770"/>
      <c r="P6" s="770"/>
      <c r="Q6" s="770"/>
      <c r="R6" s="770"/>
      <c r="S6" s="770"/>
      <c r="T6" s="770"/>
    </row>
    <row r="7" spans="1:20" s="569" customFormat="1" ht="18.75">
      <c r="A7" s="770"/>
      <c r="B7" s="770"/>
      <c r="C7" s="770"/>
      <c r="D7" s="770"/>
      <c r="F7" s="813">
        <v>1</v>
      </c>
      <c r="G7" s="814" t="s">
        <v>491</v>
      </c>
      <c r="H7" s="804" t="str">
        <f>IF(dateCh="","",dateCh)</f>
        <v>24.11.2022</v>
      </c>
      <c r="I7" s="815" t="s">
        <v>492</v>
      </c>
      <c r="J7" s="614"/>
      <c r="K7" s="770"/>
      <c r="L7" s="770"/>
      <c r="M7" s="770"/>
      <c r="N7" s="770"/>
      <c r="O7" s="770"/>
      <c r="P7" s="770"/>
      <c r="Q7" s="770"/>
      <c r="R7" s="770"/>
      <c r="S7" s="770"/>
      <c r="T7" s="770"/>
    </row>
    <row r="8" spans="1:20" s="569" customFormat="1" ht="45">
      <c r="A8" s="1205">
        <v>1</v>
      </c>
      <c r="B8" s="770"/>
      <c r="C8" s="770"/>
      <c r="D8" s="770"/>
      <c r="F8" s="813" t="str">
        <f>"2." &amp;mergeValue(A8)</f>
        <v>2.1</v>
      </c>
      <c r="G8" s="814" t="s">
        <v>493</v>
      </c>
      <c r="H8" s="804"/>
      <c r="I8" s="815" t="s">
        <v>588</v>
      </c>
      <c r="J8" s="614"/>
      <c r="K8" s="770"/>
      <c r="L8" s="770"/>
      <c r="M8" s="770"/>
      <c r="N8" s="770"/>
      <c r="O8" s="770"/>
      <c r="P8" s="770"/>
      <c r="Q8" s="770"/>
      <c r="R8" s="770"/>
      <c r="S8" s="770"/>
      <c r="T8" s="770"/>
    </row>
    <row r="9" spans="1:20" s="569" customFormat="1" ht="22.5">
      <c r="A9" s="1205"/>
      <c r="B9" s="770"/>
      <c r="C9" s="770"/>
      <c r="D9" s="770"/>
      <c r="F9" s="813" t="str">
        <f>"3." &amp;mergeValue(A9)</f>
        <v>3.1</v>
      </c>
      <c r="G9" s="814" t="s">
        <v>494</v>
      </c>
      <c r="H9" s="804"/>
      <c r="I9" s="815" t="s">
        <v>586</v>
      </c>
      <c r="J9" s="614"/>
      <c r="K9" s="770"/>
      <c r="L9" s="770"/>
      <c r="M9" s="770"/>
      <c r="N9" s="770"/>
      <c r="O9" s="770"/>
      <c r="P9" s="770"/>
      <c r="Q9" s="770"/>
      <c r="R9" s="770"/>
      <c r="S9" s="770"/>
      <c r="T9" s="770"/>
    </row>
    <row r="10" spans="1:20" s="569" customFormat="1" ht="22.5">
      <c r="A10" s="1205"/>
      <c r="B10" s="770"/>
      <c r="C10" s="770"/>
      <c r="D10" s="770"/>
      <c r="F10" s="813" t="str">
        <f>"4."&amp;mergeValue(A10)</f>
        <v>4.1</v>
      </c>
      <c r="G10" s="814" t="s">
        <v>495</v>
      </c>
      <c r="H10" s="800" t="s">
        <v>457</v>
      </c>
      <c r="I10" s="815"/>
      <c r="J10" s="614"/>
      <c r="K10" s="770"/>
      <c r="L10" s="770"/>
      <c r="M10" s="770"/>
      <c r="N10" s="770"/>
      <c r="O10" s="770"/>
      <c r="P10" s="770"/>
      <c r="Q10" s="770"/>
      <c r="R10" s="770"/>
      <c r="S10" s="770"/>
      <c r="T10" s="770"/>
    </row>
    <row r="11" spans="1:20" s="569" customFormat="1" ht="18.75">
      <c r="A11" s="1205"/>
      <c r="B11" s="1205">
        <v>1</v>
      </c>
      <c r="C11" s="776"/>
      <c r="D11" s="776"/>
      <c r="F11" s="813" t="str">
        <f>"4."&amp;mergeValue(A11) &amp;"."&amp;mergeValue(B11)</f>
        <v>4.1.1</v>
      </c>
      <c r="G11" s="829" t="s">
        <v>590</v>
      </c>
      <c r="H11" s="804" t="str">
        <f>IF(region_name="","",region_name)</f>
        <v>Ярославская область</v>
      </c>
      <c r="I11" s="815" t="s">
        <v>498</v>
      </c>
      <c r="J11" s="614"/>
      <c r="K11" s="770"/>
      <c r="L11" s="770"/>
      <c r="M11" s="770"/>
      <c r="N11" s="770"/>
      <c r="O11" s="770"/>
      <c r="P11" s="770"/>
      <c r="Q11" s="770"/>
      <c r="R11" s="770"/>
      <c r="S11" s="770"/>
      <c r="T11" s="770"/>
    </row>
    <row r="12" spans="1:20" s="569" customFormat="1" ht="22.5">
      <c r="A12" s="1205"/>
      <c r="B12" s="1205"/>
      <c r="C12" s="1205">
        <v>1</v>
      </c>
      <c r="D12" s="776"/>
      <c r="F12" s="813" t="str">
        <f>"4."&amp;mergeValue(A12) &amp;"."&amp;mergeValue(B12)&amp;"."&amp;mergeValue(C12)</f>
        <v>4.1.1.1</v>
      </c>
      <c r="G12" s="816" t="s">
        <v>496</v>
      </c>
      <c r="H12" s="804"/>
      <c r="I12" s="815" t="s">
        <v>499</v>
      </c>
      <c r="J12" s="614"/>
      <c r="K12" s="770"/>
      <c r="L12" s="770"/>
      <c r="M12" s="770"/>
      <c r="N12" s="770"/>
      <c r="O12" s="770"/>
      <c r="P12" s="770"/>
      <c r="Q12" s="770"/>
      <c r="R12" s="770"/>
      <c r="S12" s="770"/>
      <c r="T12" s="770"/>
    </row>
    <row r="13" spans="1:20" s="569" customFormat="1" ht="39" customHeight="1">
      <c r="A13" s="1205"/>
      <c r="B13" s="1205"/>
      <c r="C13" s="1205"/>
      <c r="D13" s="776">
        <v>1</v>
      </c>
      <c r="F13" s="813" t="str">
        <f>"4."&amp;mergeValue(A13) &amp;"."&amp;mergeValue(B13)&amp;"."&amp;mergeValue(C13)&amp;"."&amp;mergeValue(D13)</f>
        <v>4.1.1.1.1</v>
      </c>
      <c r="G13" s="817" t="s">
        <v>497</v>
      </c>
      <c r="H13" s="804"/>
      <c r="I13" s="1206" t="s">
        <v>589</v>
      </c>
      <c r="J13" s="614"/>
      <c r="K13" s="770"/>
      <c r="L13" s="770"/>
      <c r="M13" s="770"/>
      <c r="N13" s="770"/>
      <c r="O13" s="770"/>
      <c r="P13" s="770"/>
      <c r="Q13" s="770"/>
      <c r="R13" s="770"/>
      <c r="S13" s="770"/>
      <c r="T13" s="770"/>
    </row>
    <row r="14" spans="1:20" s="569" customFormat="1" ht="18.75">
      <c r="A14" s="1205"/>
      <c r="B14" s="1205"/>
      <c r="C14" s="1205"/>
      <c r="D14" s="776"/>
      <c r="F14" s="818"/>
      <c r="G14" s="758" t="s">
        <v>4</v>
      </c>
      <c r="H14" s="623"/>
      <c r="I14" s="1206"/>
      <c r="J14" s="614"/>
      <c r="K14" s="770"/>
      <c r="L14" s="770"/>
      <c r="M14" s="770"/>
      <c r="N14" s="770"/>
      <c r="O14" s="770"/>
      <c r="P14" s="770"/>
      <c r="Q14" s="770"/>
      <c r="R14" s="770"/>
      <c r="S14" s="770"/>
      <c r="T14" s="770"/>
    </row>
    <row r="15" spans="1:20" s="569" customFormat="1" ht="18.75">
      <c r="A15" s="1205"/>
      <c r="B15" s="1205"/>
      <c r="C15" s="776"/>
      <c r="D15" s="776"/>
      <c r="F15" s="633"/>
      <c r="G15" s="576" t="s">
        <v>402</v>
      </c>
      <c r="H15" s="634"/>
      <c r="I15" s="635"/>
      <c r="J15" s="614"/>
      <c r="K15" s="770"/>
      <c r="L15" s="770"/>
      <c r="M15" s="770"/>
      <c r="N15" s="770"/>
      <c r="O15" s="770"/>
      <c r="P15" s="770"/>
      <c r="Q15" s="770"/>
      <c r="R15" s="770"/>
      <c r="S15" s="770"/>
      <c r="T15" s="770"/>
    </row>
    <row r="16" spans="1:20" s="569" customFormat="1" ht="18.75">
      <c r="A16" s="1205"/>
      <c r="B16" s="770"/>
      <c r="C16" s="770"/>
      <c r="D16" s="770"/>
      <c r="F16" s="818"/>
      <c r="G16" s="732" t="s">
        <v>505</v>
      </c>
      <c r="H16" s="819"/>
      <c r="I16" s="820"/>
      <c r="J16" s="614"/>
      <c r="K16" s="770"/>
      <c r="L16" s="770"/>
      <c r="M16" s="770"/>
      <c r="N16" s="770"/>
      <c r="O16" s="770"/>
      <c r="P16" s="770"/>
      <c r="Q16" s="770"/>
      <c r="R16" s="770"/>
      <c r="S16" s="770"/>
      <c r="T16" s="770"/>
    </row>
    <row r="17" spans="1:20" s="569" customFormat="1" ht="18.75">
      <c r="A17" s="770"/>
      <c r="B17" s="770"/>
      <c r="C17" s="770"/>
      <c r="D17" s="770"/>
      <c r="F17" s="818"/>
      <c r="G17" s="735" t="s">
        <v>504</v>
      </c>
      <c r="H17" s="819"/>
      <c r="I17" s="820"/>
      <c r="J17" s="614"/>
      <c r="K17" s="770"/>
      <c r="L17" s="770"/>
      <c r="M17" s="770"/>
      <c r="N17" s="770"/>
      <c r="O17" s="770"/>
      <c r="P17" s="770"/>
      <c r="Q17" s="770"/>
      <c r="R17" s="770"/>
      <c r="S17" s="770"/>
      <c r="T17" s="770"/>
    </row>
    <row r="18" spans="1:20" s="771" customFormat="1" ht="3" customHeight="1">
      <c r="A18" s="772"/>
      <c r="B18" s="772"/>
      <c r="C18" s="772"/>
      <c r="D18" s="772"/>
      <c r="F18" s="624"/>
      <c r="G18" s="625"/>
      <c r="H18" s="626"/>
      <c r="I18" s="627"/>
      <c r="J18" s="772"/>
      <c r="K18" s="772"/>
      <c r="L18" s="772"/>
      <c r="M18" s="772"/>
      <c r="N18" s="772"/>
      <c r="O18" s="772"/>
      <c r="P18" s="772"/>
      <c r="Q18" s="772"/>
      <c r="R18" s="772"/>
      <c r="S18" s="772"/>
      <c r="T18" s="772"/>
    </row>
    <row r="19" spans="1:20" s="771" customFormat="1" ht="15" customHeight="1">
      <c r="A19" s="772"/>
      <c r="B19" s="772"/>
      <c r="C19" s="772"/>
      <c r="D19" s="772"/>
      <c r="F19" s="821"/>
      <c r="G19" s="1200" t="s">
        <v>591</v>
      </c>
      <c r="H19" s="1200"/>
      <c r="I19" s="822"/>
      <c r="J19" s="772"/>
      <c r="K19" s="772"/>
      <c r="L19" s="772"/>
      <c r="M19" s="772"/>
      <c r="N19" s="772"/>
      <c r="O19" s="772"/>
      <c r="P19" s="772"/>
      <c r="Q19" s="772"/>
      <c r="R19" s="772"/>
      <c r="S19" s="772"/>
      <c r="T19" s="772"/>
    </row>
  </sheetData>
  <sheetProtection algorithmName="SHA-512" hashValue="guaD3ypZci5Rs63OIsQaiPDBuLEbtbj/iAIFK/KViEaq4umOXSvndG6A+uyVnjwfvZhDS3fj74pnTf+VLFas+w==" saltValue="TKQCAgeEAw/l4pNBQu8jr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7" hidden="1" customWidth="1"/>
    <col min="7" max="8" width="9.140625" style="806" hidden="1" customWidth="1"/>
    <col min="9" max="9" width="3.7109375" style="686" customWidth="1"/>
    <col min="10" max="11" width="3.7109375" style="808" customWidth="1"/>
    <col min="12" max="12" width="12.7109375" style="798" customWidth="1"/>
    <col min="13" max="13" width="44.7109375" style="798" customWidth="1"/>
    <col min="14" max="14" width="1.7109375" style="798" hidden="1" customWidth="1"/>
    <col min="15" max="17" width="23.7109375" style="798" hidden="1" customWidth="1"/>
    <col min="18" max="18" width="11.7109375" style="798" customWidth="1"/>
    <col min="19" max="19" width="3.7109375" style="798" customWidth="1"/>
    <col min="20" max="20" width="11.7109375" style="798" customWidth="1"/>
    <col min="21" max="21" width="8.5703125" style="798" hidden="1" customWidth="1"/>
    <col min="22" max="22" width="4.7109375" style="798" customWidth="1"/>
    <col min="23" max="23" width="115.7109375" style="798" customWidth="1"/>
    <col min="24" max="25" width="10.5703125" style="807"/>
    <col min="26" max="26" width="11.140625" style="807" customWidth="1"/>
    <col min="27" max="34" width="10.5703125" style="807"/>
    <col min="35" max="256" width="10.5703125" style="798"/>
    <col min="257" max="264" width="0" style="798" hidden="1" customWidth="1"/>
    <col min="265" max="265" width="3.7109375" style="798" customWidth="1"/>
    <col min="266" max="266" width="3.85546875" style="798" customWidth="1"/>
    <col min="267" max="267" width="3.7109375" style="798" customWidth="1"/>
    <col min="268" max="268" width="12.7109375" style="798" customWidth="1"/>
    <col min="269" max="269" width="52.7109375" style="798" customWidth="1"/>
    <col min="270" max="273" width="0" style="798" hidden="1" customWidth="1"/>
    <col min="274" max="274" width="12.28515625" style="798" customWidth="1"/>
    <col min="275" max="275" width="6.42578125" style="798" customWidth="1"/>
    <col min="276" max="276" width="12.28515625" style="798" customWidth="1"/>
    <col min="277" max="277" width="0" style="798" hidden="1" customWidth="1"/>
    <col min="278" max="278" width="3.7109375" style="798" customWidth="1"/>
    <col min="279" max="279" width="11.140625" style="798" bestFit="1" customWidth="1"/>
    <col min="280" max="281" width="10.5703125" style="798"/>
    <col min="282" max="282" width="11.140625" style="798" customWidth="1"/>
    <col min="283" max="512" width="10.5703125" style="798"/>
    <col min="513" max="520" width="0" style="798" hidden="1" customWidth="1"/>
    <col min="521" max="521" width="3.7109375" style="798" customWidth="1"/>
    <col min="522" max="522" width="3.85546875" style="798" customWidth="1"/>
    <col min="523" max="523" width="3.7109375" style="798" customWidth="1"/>
    <col min="524" max="524" width="12.7109375" style="798" customWidth="1"/>
    <col min="525" max="525" width="52.7109375" style="798" customWidth="1"/>
    <col min="526" max="529" width="0" style="798" hidden="1" customWidth="1"/>
    <col min="530" max="530" width="12.28515625" style="798" customWidth="1"/>
    <col min="531" max="531" width="6.42578125" style="798" customWidth="1"/>
    <col min="532" max="532" width="12.28515625" style="798" customWidth="1"/>
    <col min="533" max="533" width="0" style="798" hidden="1" customWidth="1"/>
    <col min="534" max="534" width="3.7109375" style="798" customWidth="1"/>
    <col min="535" max="535" width="11.140625" style="798" bestFit="1" customWidth="1"/>
    <col min="536" max="537" width="10.5703125" style="798"/>
    <col min="538" max="538" width="11.140625" style="798" customWidth="1"/>
    <col min="539" max="768" width="10.5703125" style="798"/>
    <col min="769" max="776" width="0" style="798" hidden="1" customWidth="1"/>
    <col min="777" max="777" width="3.7109375" style="798" customWidth="1"/>
    <col min="778" max="778" width="3.85546875" style="798" customWidth="1"/>
    <col min="779" max="779" width="3.7109375" style="798" customWidth="1"/>
    <col min="780" max="780" width="12.7109375" style="798" customWidth="1"/>
    <col min="781" max="781" width="52.7109375" style="798" customWidth="1"/>
    <col min="782" max="785" width="0" style="798" hidden="1" customWidth="1"/>
    <col min="786" max="786" width="12.28515625" style="798" customWidth="1"/>
    <col min="787" max="787" width="6.42578125" style="798" customWidth="1"/>
    <col min="788" max="788" width="12.28515625" style="798" customWidth="1"/>
    <col min="789" max="789" width="0" style="798" hidden="1" customWidth="1"/>
    <col min="790" max="790" width="3.7109375" style="798" customWidth="1"/>
    <col min="791" max="791" width="11.140625" style="798" bestFit="1" customWidth="1"/>
    <col min="792" max="793" width="10.5703125" style="798"/>
    <col min="794" max="794" width="11.140625" style="798" customWidth="1"/>
    <col min="795" max="1024" width="10.5703125" style="798"/>
    <col min="1025" max="1032" width="0" style="798" hidden="1" customWidth="1"/>
    <col min="1033" max="1033" width="3.7109375" style="798" customWidth="1"/>
    <col min="1034" max="1034" width="3.85546875" style="798" customWidth="1"/>
    <col min="1035" max="1035" width="3.7109375" style="798" customWidth="1"/>
    <col min="1036" max="1036" width="12.7109375" style="798" customWidth="1"/>
    <col min="1037" max="1037" width="52.7109375" style="798" customWidth="1"/>
    <col min="1038" max="1041" width="0" style="798" hidden="1" customWidth="1"/>
    <col min="1042" max="1042" width="12.28515625" style="798" customWidth="1"/>
    <col min="1043" max="1043" width="6.42578125" style="798" customWidth="1"/>
    <col min="1044" max="1044" width="12.28515625" style="798" customWidth="1"/>
    <col min="1045" max="1045" width="0" style="798" hidden="1" customWidth="1"/>
    <col min="1046" max="1046" width="3.7109375" style="798" customWidth="1"/>
    <col min="1047" max="1047" width="11.140625" style="798" bestFit="1" customWidth="1"/>
    <col min="1048" max="1049" width="10.5703125" style="798"/>
    <col min="1050" max="1050" width="11.140625" style="798" customWidth="1"/>
    <col min="1051" max="1280" width="10.5703125" style="798"/>
    <col min="1281" max="1288" width="0" style="798" hidden="1" customWidth="1"/>
    <col min="1289" max="1289" width="3.7109375" style="798" customWidth="1"/>
    <col min="1290" max="1290" width="3.85546875" style="798" customWidth="1"/>
    <col min="1291" max="1291" width="3.7109375" style="798" customWidth="1"/>
    <col min="1292" max="1292" width="12.7109375" style="798" customWidth="1"/>
    <col min="1293" max="1293" width="52.7109375" style="798" customWidth="1"/>
    <col min="1294" max="1297" width="0" style="798" hidden="1" customWidth="1"/>
    <col min="1298" max="1298" width="12.28515625" style="798" customWidth="1"/>
    <col min="1299" max="1299" width="6.42578125" style="798" customWidth="1"/>
    <col min="1300" max="1300" width="12.28515625" style="798" customWidth="1"/>
    <col min="1301" max="1301" width="0" style="798" hidden="1" customWidth="1"/>
    <col min="1302" max="1302" width="3.7109375" style="798" customWidth="1"/>
    <col min="1303" max="1303" width="11.140625" style="798" bestFit="1" customWidth="1"/>
    <col min="1304" max="1305" width="10.5703125" style="798"/>
    <col min="1306" max="1306" width="11.140625" style="798" customWidth="1"/>
    <col min="1307" max="1536" width="10.5703125" style="798"/>
    <col min="1537" max="1544" width="0" style="798" hidden="1" customWidth="1"/>
    <col min="1545" max="1545" width="3.7109375" style="798" customWidth="1"/>
    <col min="1546" max="1546" width="3.85546875" style="798" customWidth="1"/>
    <col min="1547" max="1547" width="3.7109375" style="798" customWidth="1"/>
    <col min="1548" max="1548" width="12.7109375" style="798" customWidth="1"/>
    <col min="1549" max="1549" width="52.7109375" style="798" customWidth="1"/>
    <col min="1550" max="1553" width="0" style="798" hidden="1" customWidth="1"/>
    <col min="1554" max="1554" width="12.28515625" style="798" customWidth="1"/>
    <col min="1555" max="1555" width="6.42578125" style="798" customWidth="1"/>
    <col min="1556" max="1556" width="12.28515625" style="798" customWidth="1"/>
    <col min="1557" max="1557" width="0" style="798" hidden="1" customWidth="1"/>
    <col min="1558" max="1558" width="3.7109375" style="798" customWidth="1"/>
    <col min="1559" max="1559" width="11.140625" style="798" bestFit="1" customWidth="1"/>
    <col min="1560" max="1561" width="10.5703125" style="798"/>
    <col min="1562" max="1562" width="11.140625" style="798" customWidth="1"/>
    <col min="1563" max="1792" width="10.5703125" style="798"/>
    <col min="1793" max="1800" width="0" style="798" hidden="1" customWidth="1"/>
    <col min="1801" max="1801" width="3.7109375" style="798" customWidth="1"/>
    <col min="1802" max="1802" width="3.85546875" style="798" customWidth="1"/>
    <col min="1803" max="1803" width="3.7109375" style="798" customWidth="1"/>
    <col min="1804" max="1804" width="12.7109375" style="798" customWidth="1"/>
    <col min="1805" max="1805" width="52.7109375" style="798" customWidth="1"/>
    <col min="1806" max="1809" width="0" style="798" hidden="1" customWidth="1"/>
    <col min="1810" max="1810" width="12.28515625" style="798" customWidth="1"/>
    <col min="1811" max="1811" width="6.42578125" style="798" customWidth="1"/>
    <col min="1812" max="1812" width="12.28515625" style="798" customWidth="1"/>
    <col min="1813" max="1813" width="0" style="798" hidden="1" customWidth="1"/>
    <col min="1814" max="1814" width="3.7109375" style="798" customWidth="1"/>
    <col min="1815" max="1815" width="11.140625" style="798" bestFit="1" customWidth="1"/>
    <col min="1816" max="1817" width="10.5703125" style="798"/>
    <col min="1818" max="1818" width="11.140625" style="798" customWidth="1"/>
    <col min="1819" max="2048" width="10.5703125" style="798"/>
    <col min="2049" max="2056" width="0" style="798" hidden="1" customWidth="1"/>
    <col min="2057" max="2057" width="3.7109375" style="798" customWidth="1"/>
    <col min="2058" max="2058" width="3.85546875" style="798" customWidth="1"/>
    <col min="2059" max="2059" width="3.7109375" style="798" customWidth="1"/>
    <col min="2060" max="2060" width="12.7109375" style="798" customWidth="1"/>
    <col min="2061" max="2061" width="52.7109375" style="798" customWidth="1"/>
    <col min="2062" max="2065" width="0" style="798" hidden="1" customWidth="1"/>
    <col min="2066" max="2066" width="12.28515625" style="798" customWidth="1"/>
    <col min="2067" max="2067" width="6.42578125" style="798" customWidth="1"/>
    <col min="2068" max="2068" width="12.28515625" style="798" customWidth="1"/>
    <col min="2069" max="2069" width="0" style="798" hidden="1" customWidth="1"/>
    <col min="2070" max="2070" width="3.7109375" style="798" customWidth="1"/>
    <col min="2071" max="2071" width="11.140625" style="798" bestFit="1" customWidth="1"/>
    <col min="2072" max="2073" width="10.5703125" style="798"/>
    <col min="2074" max="2074" width="11.140625" style="798" customWidth="1"/>
    <col min="2075" max="2304" width="10.5703125" style="798"/>
    <col min="2305" max="2312" width="0" style="798" hidden="1" customWidth="1"/>
    <col min="2313" max="2313" width="3.7109375" style="798" customWidth="1"/>
    <col min="2314" max="2314" width="3.85546875" style="798" customWidth="1"/>
    <col min="2315" max="2315" width="3.7109375" style="798" customWidth="1"/>
    <col min="2316" max="2316" width="12.7109375" style="798" customWidth="1"/>
    <col min="2317" max="2317" width="52.7109375" style="798" customWidth="1"/>
    <col min="2318" max="2321" width="0" style="798" hidden="1" customWidth="1"/>
    <col min="2322" max="2322" width="12.28515625" style="798" customWidth="1"/>
    <col min="2323" max="2323" width="6.42578125" style="798" customWidth="1"/>
    <col min="2324" max="2324" width="12.28515625" style="798" customWidth="1"/>
    <col min="2325" max="2325" width="0" style="798" hidden="1" customWidth="1"/>
    <col min="2326" max="2326" width="3.7109375" style="798" customWidth="1"/>
    <col min="2327" max="2327" width="11.140625" style="798" bestFit="1" customWidth="1"/>
    <col min="2328" max="2329" width="10.5703125" style="798"/>
    <col min="2330" max="2330" width="11.140625" style="798" customWidth="1"/>
    <col min="2331" max="2560" width="10.5703125" style="798"/>
    <col min="2561" max="2568" width="0" style="798" hidden="1" customWidth="1"/>
    <col min="2569" max="2569" width="3.7109375" style="798" customWidth="1"/>
    <col min="2570" max="2570" width="3.85546875" style="798" customWidth="1"/>
    <col min="2571" max="2571" width="3.7109375" style="798" customWidth="1"/>
    <col min="2572" max="2572" width="12.7109375" style="798" customWidth="1"/>
    <col min="2573" max="2573" width="52.7109375" style="798" customWidth="1"/>
    <col min="2574" max="2577" width="0" style="798" hidden="1" customWidth="1"/>
    <col min="2578" max="2578" width="12.28515625" style="798" customWidth="1"/>
    <col min="2579" max="2579" width="6.42578125" style="798" customWidth="1"/>
    <col min="2580" max="2580" width="12.28515625" style="798" customWidth="1"/>
    <col min="2581" max="2581" width="0" style="798" hidden="1" customWidth="1"/>
    <col min="2582" max="2582" width="3.7109375" style="798" customWidth="1"/>
    <col min="2583" max="2583" width="11.140625" style="798" bestFit="1" customWidth="1"/>
    <col min="2584" max="2585" width="10.5703125" style="798"/>
    <col min="2586" max="2586" width="11.140625" style="798" customWidth="1"/>
    <col min="2587" max="2816" width="10.5703125" style="798"/>
    <col min="2817" max="2824" width="0" style="798" hidden="1" customWidth="1"/>
    <col min="2825" max="2825" width="3.7109375" style="798" customWidth="1"/>
    <col min="2826" max="2826" width="3.85546875" style="798" customWidth="1"/>
    <col min="2827" max="2827" width="3.7109375" style="798" customWidth="1"/>
    <col min="2828" max="2828" width="12.7109375" style="798" customWidth="1"/>
    <col min="2829" max="2829" width="52.7109375" style="798" customWidth="1"/>
    <col min="2830" max="2833" width="0" style="798" hidden="1" customWidth="1"/>
    <col min="2834" max="2834" width="12.28515625" style="798" customWidth="1"/>
    <col min="2835" max="2835" width="6.42578125" style="798" customWidth="1"/>
    <col min="2836" max="2836" width="12.28515625" style="798" customWidth="1"/>
    <col min="2837" max="2837" width="0" style="798" hidden="1" customWidth="1"/>
    <col min="2838" max="2838" width="3.7109375" style="798" customWidth="1"/>
    <col min="2839" max="2839" width="11.140625" style="798" bestFit="1" customWidth="1"/>
    <col min="2840" max="2841" width="10.5703125" style="798"/>
    <col min="2842" max="2842" width="11.140625" style="798" customWidth="1"/>
    <col min="2843" max="3072" width="10.5703125" style="798"/>
    <col min="3073" max="3080" width="0" style="798" hidden="1" customWidth="1"/>
    <col min="3081" max="3081" width="3.7109375" style="798" customWidth="1"/>
    <col min="3082" max="3082" width="3.85546875" style="798" customWidth="1"/>
    <col min="3083" max="3083" width="3.7109375" style="798" customWidth="1"/>
    <col min="3084" max="3084" width="12.7109375" style="798" customWidth="1"/>
    <col min="3085" max="3085" width="52.7109375" style="798" customWidth="1"/>
    <col min="3086" max="3089" width="0" style="798" hidden="1" customWidth="1"/>
    <col min="3090" max="3090" width="12.28515625" style="798" customWidth="1"/>
    <col min="3091" max="3091" width="6.42578125" style="798" customWidth="1"/>
    <col min="3092" max="3092" width="12.28515625" style="798" customWidth="1"/>
    <col min="3093" max="3093" width="0" style="798" hidden="1" customWidth="1"/>
    <col min="3094" max="3094" width="3.7109375" style="798" customWidth="1"/>
    <col min="3095" max="3095" width="11.140625" style="798" bestFit="1" customWidth="1"/>
    <col min="3096" max="3097" width="10.5703125" style="798"/>
    <col min="3098" max="3098" width="11.140625" style="798" customWidth="1"/>
    <col min="3099" max="3328" width="10.5703125" style="798"/>
    <col min="3329" max="3336" width="0" style="798" hidden="1" customWidth="1"/>
    <col min="3337" max="3337" width="3.7109375" style="798" customWidth="1"/>
    <col min="3338" max="3338" width="3.85546875" style="798" customWidth="1"/>
    <col min="3339" max="3339" width="3.7109375" style="798" customWidth="1"/>
    <col min="3340" max="3340" width="12.7109375" style="798" customWidth="1"/>
    <col min="3341" max="3341" width="52.7109375" style="798" customWidth="1"/>
    <col min="3342" max="3345" width="0" style="798" hidden="1" customWidth="1"/>
    <col min="3346" max="3346" width="12.28515625" style="798" customWidth="1"/>
    <col min="3347" max="3347" width="6.42578125" style="798" customWidth="1"/>
    <col min="3348" max="3348" width="12.28515625" style="798" customWidth="1"/>
    <col min="3349" max="3349" width="0" style="798" hidden="1" customWidth="1"/>
    <col min="3350" max="3350" width="3.7109375" style="798" customWidth="1"/>
    <col min="3351" max="3351" width="11.140625" style="798" bestFit="1" customWidth="1"/>
    <col min="3352" max="3353" width="10.5703125" style="798"/>
    <col min="3354" max="3354" width="11.140625" style="798" customWidth="1"/>
    <col min="3355" max="3584" width="10.5703125" style="798"/>
    <col min="3585" max="3592" width="0" style="798" hidden="1" customWidth="1"/>
    <col min="3593" max="3593" width="3.7109375" style="798" customWidth="1"/>
    <col min="3594" max="3594" width="3.85546875" style="798" customWidth="1"/>
    <col min="3595" max="3595" width="3.7109375" style="798" customWidth="1"/>
    <col min="3596" max="3596" width="12.7109375" style="798" customWidth="1"/>
    <col min="3597" max="3597" width="52.7109375" style="798" customWidth="1"/>
    <col min="3598" max="3601" width="0" style="798" hidden="1" customWidth="1"/>
    <col min="3602" max="3602" width="12.28515625" style="798" customWidth="1"/>
    <col min="3603" max="3603" width="6.42578125" style="798" customWidth="1"/>
    <col min="3604" max="3604" width="12.28515625" style="798" customWidth="1"/>
    <col min="3605" max="3605" width="0" style="798" hidden="1" customWidth="1"/>
    <col min="3606" max="3606" width="3.7109375" style="798" customWidth="1"/>
    <col min="3607" max="3607" width="11.140625" style="798" bestFit="1" customWidth="1"/>
    <col min="3608" max="3609" width="10.5703125" style="798"/>
    <col min="3610" max="3610" width="11.140625" style="798" customWidth="1"/>
    <col min="3611" max="3840" width="10.5703125" style="798"/>
    <col min="3841" max="3848" width="0" style="798" hidden="1" customWidth="1"/>
    <col min="3849" max="3849" width="3.7109375" style="798" customWidth="1"/>
    <col min="3850" max="3850" width="3.85546875" style="798" customWidth="1"/>
    <col min="3851" max="3851" width="3.7109375" style="798" customWidth="1"/>
    <col min="3852" max="3852" width="12.7109375" style="798" customWidth="1"/>
    <col min="3853" max="3853" width="52.7109375" style="798" customWidth="1"/>
    <col min="3854" max="3857" width="0" style="798" hidden="1" customWidth="1"/>
    <col min="3858" max="3858" width="12.28515625" style="798" customWidth="1"/>
    <col min="3859" max="3859" width="6.42578125" style="798" customWidth="1"/>
    <col min="3860" max="3860" width="12.28515625" style="798" customWidth="1"/>
    <col min="3861" max="3861" width="0" style="798" hidden="1" customWidth="1"/>
    <col min="3862" max="3862" width="3.7109375" style="798" customWidth="1"/>
    <col min="3863" max="3863" width="11.140625" style="798" bestFit="1" customWidth="1"/>
    <col min="3864" max="3865" width="10.5703125" style="798"/>
    <col min="3866" max="3866" width="11.140625" style="798" customWidth="1"/>
    <col min="3867" max="4096" width="10.5703125" style="798"/>
    <col min="4097" max="4104" width="0" style="798" hidden="1" customWidth="1"/>
    <col min="4105" max="4105" width="3.7109375" style="798" customWidth="1"/>
    <col min="4106" max="4106" width="3.85546875" style="798" customWidth="1"/>
    <col min="4107" max="4107" width="3.7109375" style="798" customWidth="1"/>
    <col min="4108" max="4108" width="12.7109375" style="798" customWidth="1"/>
    <col min="4109" max="4109" width="52.7109375" style="798" customWidth="1"/>
    <col min="4110" max="4113" width="0" style="798" hidden="1" customWidth="1"/>
    <col min="4114" max="4114" width="12.28515625" style="798" customWidth="1"/>
    <col min="4115" max="4115" width="6.42578125" style="798" customWidth="1"/>
    <col min="4116" max="4116" width="12.28515625" style="798" customWidth="1"/>
    <col min="4117" max="4117" width="0" style="798" hidden="1" customWidth="1"/>
    <col min="4118" max="4118" width="3.7109375" style="798" customWidth="1"/>
    <col min="4119" max="4119" width="11.140625" style="798" bestFit="1" customWidth="1"/>
    <col min="4120" max="4121" width="10.5703125" style="798"/>
    <col min="4122" max="4122" width="11.140625" style="798" customWidth="1"/>
    <col min="4123" max="4352" width="10.5703125" style="798"/>
    <col min="4353" max="4360" width="0" style="798" hidden="1" customWidth="1"/>
    <col min="4361" max="4361" width="3.7109375" style="798" customWidth="1"/>
    <col min="4362" max="4362" width="3.85546875" style="798" customWidth="1"/>
    <col min="4363" max="4363" width="3.7109375" style="798" customWidth="1"/>
    <col min="4364" max="4364" width="12.7109375" style="798" customWidth="1"/>
    <col min="4365" max="4365" width="52.7109375" style="798" customWidth="1"/>
    <col min="4366" max="4369" width="0" style="798" hidden="1" customWidth="1"/>
    <col min="4370" max="4370" width="12.28515625" style="798" customWidth="1"/>
    <col min="4371" max="4371" width="6.42578125" style="798" customWidth="1"/>
    <col min="4372" max="4372" width="12.28515625" style="798" customWidth="1"/>
    <col min="4373" max="4373" width="0" style="798" hidden="1" customWidth="1"/>
    <col min="4374" max="4374" width="3.7109375" style="798" customWidth="1"/>
    <col min="4375" max="4375" width="11.140625" style="798" bestFit="1" customWidth="1"/>
    <col min="4376" max="4377" width="10.5703125" style="798"/>
    <col min="4378" max="4378" width="11.140625" style="798" customWidth="1"/>
    <col min="4379" max="4608" width="10.5703125" style="798"/>
    <col min="4609" max="4616" width="0" style="798" hidden="1" customWidth="1"/>
    <col min="4617" max="4617" width="3.7109375" style="798" customWidth="1"/>
    <col min="4618" max="4618" width="3.85546875" style="798" customWidth="1"/>
    <col min="4619" max="4619" width="3.7109375" style="798" customWidth="1"/>
    <col min="4620" max="4620" width="12.7109375" style="798" customWidth="1"/>
    <col min="4621" max="4621" width="52.7109375" style="798" customWidth="1"/>
    <col min="4622" max="4625" width="0" style="798" hidden="1" customWidth="1"/>
    <col min="4626" max="4626" width="12.28515625" style="798" customWidth="1"/>
    <col min="4627" max="4627" width="6.42578125" style="798" customWidth="1"/>
    <col min="4628" max="4628" width="12.28515625" style="798" customWidth="1"/>
    <col min="4629" max="4629" width="0" style="798" hidden="1" customWidth="1"/>
    <col min="4630" max="4630" width="3.7109375" style="798" customWidth="1"/>
    <col min="4631" max="4631" width="11.140625" style="798" bestFit="1" customWidth="1"/>
    <col min="4632" max="4633" width="10.5703125" style="798"/>
    <col min="4634" max="4634" width="11.140625" style="798" customWidth="1"/>
    <col min="4635" max="4864" width="10.5703125" style="798"/>
    <col min="4865" max="4872" width="0" style="798" hidden="1" customWidth="1"/>
    <col min="4873" max="4873" width="3.7109375" style="798" customWidth="1"/>
    <col min="4874" max="4874" width="3.85546875" style="798" customWidth="1"/>
    <col min="4875" max="4875" width="3.7109375" style="798" customWidth="1"/>
    <col min="4876" max="4876" width="12.7109375" style="798" customWidth="1"/>
    <col min="4877" max="4877" width="52.7109375" style="798" customWidth="1"/>
    <col min="4878" max="4881" width="0" style="798" hidden="1" customWidth="1"/>
    <col min="4882" max="4882" width="12.28515625" style="798" customWidth="1"/>
    <col min="4883" max="4883" width="6.42578125" style="798" customWidth="1"/>
    <col min="4884" max="4884" width="12.28515625" style="798" customWidth="1"/>
    <col min="4885" max="4885" width="0" style="798" hidden="1" customWidth="1"/>
    <col min="4886" max="4886" width="3.7109375" style="798" customWidth="1"/>
    <col min="4887" max="4887" width="11.140625" style="798" bestFit="1" customWidth="1"/>
    <col min="4888" max="4889" width="10.5703125" style="798"/>
    <col min="4890" max="4890" width="11.140625" style="798" customWidth="1"/>
    <col min="4891" max="5120" width="10.5703125" style="798"/>
    <col min="5121" max="5128" width="0" style="798" hidden="1" customWidth="1"/>
    <col min="5129" max="5129" width="3.7109375" style="798" customWidth="1"/>
    <col min="5130" max="5130" width="3.85546875" style="798" customWidth="1"/>
    <col min="5131" max="5131" width="3.7109375" style="798" customWidth="1"/>
    <col min="5132" max="5132" width="12.7109375" style="798" customWidth="1"/>
    <col min="5133" max="5133" width="52.7109375" style="798" customWidth="1"/>
    <col min="5134" max="5137" width="0" style="798" hidden="1" customWidth="1"/>
    <col min="5138" max="5138" width="12.28515625" style="798" customWidth="1"/>
    <col min="5139" max="5139" width="6.42578125" style="798" customWidth="1"/>
    <col min="5140" max="5140" width="12.28515625" style="798" customWidth="1"/>
    <col min="5141" max="5141" width="0" style="798" hidden="1" customWidth="1"/>
    <col min="5142" max="5142" width="3.7109375" style="798" customWidth="1"/>
    <col min="5143" max="5143" width="11.140625" style="798" bestFit="1" customWidth="1"/>
    <col min="5144" max="5145" width="10.5703125" style="798"/>
    <col min="5146" max="5146" width="11.140625" style="798" customWidth="1"/>
    <col min="5147" max="5376" width="10.5703125" style="798"/>
    <col min="5377" max="5384" width="0" style="798" hidden="1" customWidth="1"/>
    <col min="5385" max="5385" width="3.7109375" style="798" customWidth="1"/>
    <col min="5386" max="5386" width="3.85546875" style="798" customWidth="1"/>
    <col min="5387" max="5387" width="3.7109375" style="798" customWidth="1"/>
    <col min="5388" max="5388" width="12.7109375" style="798" customWidth="1"/>
    <col min="5389" max="5389" width="52.7109375" style="798" customWidth="1"/>
    <col min="5390" max="5393" width="0" style="798" hidden="1" customWidth="1"/>
    <col min="5394" max="5394" width="12.28515625" style="798" customWidth="1"/>
    <col min="5395" max="5395" width="6.42578125" style="798" customWidth="1"/>
    <col min="5396" max="5396" width="12.28515625" style="798" customWidth="1"/>
    <col min="5397" max="5397" width="0" style="798" hidden="1" customWidth="1"/>
    <col min="5398" max="5398" width="3.7109375" style="798" customWidth="1"/>
    <col min="5399" max="5399" width="11.140625" style="798" bestFit="1" customWidth="1"/>
    <col min="5400" max="5401" width="10.5703125" style="798"/>
    <col min="5402" max="5402" width="11.140625" style="798" customWidth="1"/>
    <col min="5403" max="5632" width="10.5703125" style="798"/>
    <col min="5633" max="5640" width="0" style="798" hidden="1" customWidth="1"/>
    <col min="5641" max="5641" width="3.7109375" style="798" customWidth="1"/>
    <col min="5642" max="5642" width="3.85546875" style="798" customWidth="1"/>
    <col min="5643" max="5643" width="3.7109375" style="798" customWidth="1"/>
    <col min="5644" max="5644" width="12.7109375" style="798" customWidth="1"/>
    <col min="5645" max="5645" width="52.7109375" style="798" customWidth="1"/>
    <col min="5646" max="5649" width="0" style="798" hidden="1" customWidth="1"/>
    <col min="5650" max="5650" width="12.28515625" style="798" customWidth="1"/>
    <col min="5651" max="5651" width="6.42578125" style="798" customWidth="1"/>
    <col min="5652" max="5652" width="12.28515625" style="798" customWidth="1"/>
    <col min="5653" max="5653" width="0" style="798" hidden="1" customWidth="1"/>
    <col min="5654" max="5654" width="3.7109375" style="798" customWidth="1"/>
    <col min="5655" max="5655" width="11.140625" style="798" bestFit="1" customWidth="1"/>
    <col min="5656" max="5657" width="10.5703125" style="798"/>
    <col min="5658" max="5658" width="11.140625" style="798" customWidth="1"/>
    <col min="5659" max="5888" width="10.5703125" style="798"/>
    <col min="5889" max="5896" width="0" style="798" hidden="1" customWidth="1"/>
    <col min="5897" max="5897" width="3.7109375" style="798" customWidth="1"/>
    <col min="5898" max="5898" width="3.85546875" style="798" customWidth="1"/>
    <col min="5899" max="5899" width="3.7109375" style="798" customWidth="1"/>
    <col min="5900" max="5900" width="12.7109375" style="798" customWidth="1"/>
    <col min="5901" max="5901" width="52.7109375" style="798" customWidth="1"/>
    <col min="5902" max="5905" width="0" style="798" hidden="1" customWidth="1"/>
    <col min="5906" max="5906" width="12.28515625" style="798" customWidth="1"/>
    <col min="5907" max="5907" width="6.42578125" style="798" customWidth="1"/>
    <col min="5908" max="5908" width="12.28515625" style="798" customWidth="1"/>
    <col min="5909" max="5909" width="0" style="798" hidden="1" customWidth="1"/>
    <col min="5910" max="5910" width="3.7109375" style="798" customWidth="1"/>
    <col min="5911" max="5911" width="11.140625" style="798" bestFit="1" customWidth="1"/>
    <col min="5912" max="5913" width="10.5703125" style="798"/>
    <col min="5914" max="5914" width="11.140625" style="798" customWidth="1"/>
    <col min="5915" max="6144" width="10.5703125" style="798"/>
    <col min="6145" max="6152" width="0" style="798" hidden="1" customWidth="1"/>
    <col min="6153" max="6153" width="3.7109375" style="798" customWidth="1"/>
    <col min="6154" max="6154" width="3.85546875" style="798" customWidth="1"/>
    <col min="6155" max="6155" width="3.7109375" style="798" customWidth="1"/>
    <col min="6156" max="6156" width="12.7109375" style="798" customWidth="1"/>
    <col min="6157" max="6157" width="52.7109375" style="798" customWidth="1"/>
    <col min="6158" max="6161" width="0" style="798" hidden="1" customWidth="1"/>
    <col min="6162" max="6162" width="12.28515625" style="798" customWidth="1"/>
    <col min="6163" max="6163" width="6.42578125" style="798" customWidth="1"/>
    <col min="6164" max="6164" width="12.28515625" style="798" customWidth="1"/>
    <col min="6165" max="6165" width="0" style="798" hidden="1" customWidth="1"/>
    <col min="6166" max="6166" width="3.7109375" style="798" customWidth="1"/>
    <col min="6167" max="6167" width="11.140625" style="798" bestFit="1" customWidth="1"/>
    <col min="6168" max="6169" width="10.5703125" style="798"/>
    <col min="6170" max="6170" width="11.140625" style="798" customWidth="1"/>
    <col min="6171" max="6400" width="10.5703125" style="798"/>
    <col min="6401" max="6408" width="0" style="798" hidden="1" customWidth="1"/>
    <col min="6409" max="6409" width="3.7109375" style="798" customWidth="1"/>
    <col min="6410" max="6410" width="3.85546875" style="798" customWidth="1"/>
    <col min="6411" max="6411" width="3.7109375" style="798" customWidth="1"/>
    <col min="6412" max="6412" width="12.7109375" style="798" customWidth="1"/>
    <col min="6413" max="6413" width="52.7109375" style="798" customWidth="1"/>
    <col min="6414" max="6417" width="0" style="798" hidden="1" customWidth="1"/>
    <col min="6418" max="6418" width="12.28515625" style="798" customWidth="1"/>
    <col min="6419" max="6419" width="6.42578125" style="798" customWidth="1"/>
    <col min="6420" max="6420" width="12.28515625" style="798" customWidth="1"/>
    <col min="6421" max="6421" width="0" style="798" hidden="1" customWidth="1"/>
    <col min="6422" max="6422" width="3.7109375" style="798" customWidth="1"/>
    <col min="6423" max="6423" width="11.140625" style="798" bestFit="1" customWidth="1"/>
    <col min="6424" max="6425" width="10.5703125" style="798"/>
    <col min="6426" max="6426" width="11.140625" style="798" customWidth="1"/>
    <col min="6427" max="6656" width="10.5703125" style="798"/>
    <col min="6657" max="6664" width="0" style="798" hidden="1" customWidth="1"/>
    <col min="6665" max="6665" width="3.7109375" style="798" customWidth="1"/>
    <col min="6666" max="6666" width="3.85546875" style="798" customWidth="1"/>
    <col min="6667" max="6667" width="3.7109375" style="798" customWidth="1"/>
    <col min="6668" max="6668" width="12.7109375" style="798" customWidth="1"/>
    <col min="6669" max="6669" width="52.7109375" style="798" customWidth="1"/>
    <col min="6670" max="6673" width="0" style="798" hidden="1" customWidth="1"/>
    <col min="6674" max="6674" width="12.28515625" style="798" customWidth="1"/>
    <col min="6675" max="6675" width="6.42578125" style="798" customWidth="1"/>
    <col min="6676" max="6676" width="12.28515625" style="798" customWidth="1"/>
    <col min="6677" max="6677" width="0" style="798" hidden="1" customWidth="1"/>
    <col min="6678" max="6678" width="3.7109375" style="798" customWidth="1"/>
    <col min="6679" max="6679" width="11.140625" style="798" bestFit="1" customWidth="1"/>
    <col min="6680" max="6681" width="10.5703125" style="798"/>
    <col min="6682" max="6682" width="11.140625" style="798" customWidth="1"/>
    <col min="6683" max="6912" width="10.5703125" style="798"/>
    <col min="6913" max="6920" width="0" style="798" hidden="1" customWidth="1"/>
    <col min="6921" max="6921" width="3.7109375" style="798" customWidth="1"/>
    <col min="6922" max="6922" width="3.85546875" style="798" customWidth="1"/>
    <col min="6923" max="6923" width="3.7109375" style="798" customWidth="1"/>
    <col min="6924" max="6924" width="12.7109375" style="798" customWidth="1"/>
    <col min="6925" max="6925" width="52.7109375" style="798" customWidth="1"/>
    <col min="6926" max="6929" width="0" style="798" hidden="1" customWidth="1"/>
    <col min="6930" max="6930" width="12.28515625" style="798" customWidth="1"/>
    <col min="6931" max="6931" width="6.42578125" style="798" customWidth="1"/>
    <col min="6932" max="6932" width="12.28515625" style="798" customWidth="1"/>
    <col min="6933" max="6933" width="0" style="798" hidden="1" customWidth="1"/>
    <col min="6934" max="6934" width="3.7109375" style="798" customWidth="1"/>
    <col min="6935" max="6935" width="11.140625" style="798" bestFit="1" customWidth="1"/>
    <col min="6936" max="6937" width="10.5703125" style="798"/>
    <col min="6938" max="6938" width="11.140625" style="798" customWidth="1"/>
    <col min="6939" max="7168" width="10.5703125" style="798"/>
    <col min="7169" max="7176" width="0" style="798" hidden="1" customWidth="1"/>
    <col min="7177" max="7177" width="3.7109375" style="798" customWidth="1"/>
    <col min="7178" max="7178" width="3.85546875" style="798" customWidth="1"/>
    <col min="7179" max="7179" width="3.7109375" style="798" customWidth="1"/>
    <col min="7180" max="7180" width="12.7109375" style="798" customWidth="1"/>
    <col min="7181" max="7181" width="52.7109375" style="798" customWidth="1"/>
    <col min="7182" max="7185" width="0" style="798" hidden="1" customWidth="1"/>
    <col min="7186" max="7186" width="12.28515625" style="798" customWidth="1"/>
    <col min="7187" max="7187" width="6.42578125" style="798" customWidth="1"/>
    <col min="7188" max="7188" width="12.28515625" style="798" customWidth="1"/>
    <col min="7189" max="7189" width="0" style="798" hidden="1" customWidth="1"/>
    <col min="7190" max="7190" width="3.7109375" style="798" customWidth="1"/>
    <col min="7191" max="7191" width="11.140625" style="798" bestFit="1" customWidth="1"/>
    <col min="7192" max="7193" width="10.5703125" style="798"/>
    <col min="7194" max="7194" width="11.140625" style="798" customWidth="1"/>
    <col min="7195" max="7424" width="10.5703125" style="798"/>
    <col min="7425" max="7432" width="0" style="798" hidden="1" customWidth="1"/>
    <col min="7433" max="7433" width="3.7109375" style="798" customWidth="1"/>
    <col min="7434" max="7434" width="3.85546875" style="798" customWidth="1"/>
    <col min="7435" max="7435" width="3.7109375" style="798" customWidth="1"/>
    <col min="7436" max="7436" width="12.7109375" style="798" customWidth="1"/>
    <col min="7437" max="7437" width="52.7109375" style="798" customWidth="1"/>
    <col min="7438" max="7441" width="0" style="798" hidden="1" customWidth="1"/>
    <col min="7442" max="7442" width="12.28515625" style="798" customWidth="1"/>
    <col min="7443" max="7443" width="6.42578125" style="798" customWidth="1"/>
    <col min="7444" max="7444" width="12.28515625" style="798" customWidth="1"/>
    <col min="7445" max="7445" width="0" style="798" hidden="1" customWidth="1"/>
    <col min="7446" max="7446" width="3.7109375" style="798" customWidth="1"/>
    <col min="7447" max="7447" width="11.140625" style="798" bestFit="1" customWidth="1"/>
    <col min="7448" max="7449" width="10.5703125" style="798"/>
    <col min="7450" max="7450" width="11.140625" style="798" customWidth="1"/>
    <col min="7451" max="7680" width="10.5703125" style="798"/>
    <col min="7681" max="7688" width="0" style="798" hidden="1" customWidth="1"/>
    <col min="7689" max="7689" width="3.7109375" style="798" customWidth="1"/>
    <col min="7690" max="7690" width="3.85546875" style="798" customWidth="1"/>
    <col min="7691" max="7691" width="3.7109375" style="798" customWidth="1"/>
    <col min="7692" max="7692" width="12.7109375" style="798" customWidth="1"/>
    <col min="7693" max="7693" width="52.7109375" style="798" customWidth="1"/>
    <col min="7694" max="7697" width="0" style="798" hidden="1" customWidth="1"/>
    <col min="7698" max="7698" width="12.28515625" style="798" customWidth="1"/>
    <col min="7699" max="7699" width="6.42578125" style="798" customWidth="1"/>
    <col min="7700" max="7700" width="12.28515625" style="798" customWidth="1"/>
    <col min="7701" max="7701" width="0" style="798" hidden="1" customWidth="1"/>
    <col min="7702" max="7702" width="3.7109375" style="798" customWidth="1"/>
    <col min="7703" max="7703" width="11.140625" style="798" bestFit="1" customWidth="1"/>
    <col min="7704" max="7705" width="10.5703125" style="798"/>
    <col min="7706" max="7706" width="11.140625" style="798" customWidth="1"/>
    <col min="7707" max="7936" width="10.5703125" style="798"/>
    <col min="7937" max="7944" width="0" style="798" hidden="1" customWidth="1"/>
    <col min="7945" max="7945" width="3.7109375" style="798" customWidth="1"/>
    <col min="7946" max="7946" width="3.85546875" style="798" customWidth="1"/>
    <col min="7947" max="7947" width="3.7109375" style="798" customWidth="1"/>
    <col min="7948" max="7948" width="12.7109375" style="798" customWidth="1"/>
    <col min="7949" max="7949" width="52.7109375" style="798" customWidth="1"/>
    <col min="7950" max="7953" width="0" style="798" hidden="1" customWidth="1"/>
    <col min="7954" max="7954" width="12.28515625" style="798" customWidth="1"/>
    <col min="7955" max="7955" width="6.42578125" style="798" customWidth="1"/>
    <col min="7956" max="7956" width="12.28515625" style="798" customWidth="1"/>
    <col min="7957" max="7957" width="0" style="798" hidden="1" customWidth="1"/>
    <col min="7958" max="7958" width="3.7109375" style="798" customWidth="1"/>
    <col min="7959" max="7959" width="11.140625" style="798" bestFit="1" customWidth="1"/>
    <col min="7960" max="7961" width="10.5703125" style="798"/>
    <col min="7962" max="7962" width="11.140625" style="798" customWidth="1"/>
    <col min="7963" max="8192" width="10.5703125" style="798"/>
    <col min="8193" max="8200" width="0" style="798" hidden="1" customWidth="1"/>
    <col min="8201" max="8201" width="3.7109375" style="798" customWidth="1"/>
    <col min="8202" max="8202" width="3.85546875" style="798" customWidth="1"/>
    <col min="8203" max="8203" width="3.7109375" style="798" customWidth="1"/>
    <col min="8204" max="8204" width="12.7109375" style="798" customWidth="1"/>
    <col min="8205" max="8205" width="52.7109375" style="798" customWidth="1"/>
    <col min="8206" max="8209" width="0" style="798" hidden="1" customWidth="1"/>
    <col min="8210" max="8210" width="12.28515625" style="798" customWidth="1"/>
    <col min="8211" max="8211" width="6.42578125" style="798" customWidth="1"/>
    <col min="8212" max="8212" width="12.28515625" style="798" customWidth="1"/>
    <col min="8213" max="8213" width="0" style="798" hidden="1" customWidth="1"/>
    <col min="8214" max="8214" width="3.7109375" style="798" customWidth="1"/>
    <col min="8215" max="8215" width="11.140625" style="798" bestFit="1" customWidth="1"/>
    <col min="8216" max="8217" width="10.5703125" style="798"/>
    <col min="8218" max="8218" width="11.140625" style="798" customWidth="1"/>
    <col min="8219" max="8448" width="10.5703125" style="798"/>
    <col min="8449" max="8456" width="0" style="798" hidden="1" customWidth="1"/>
    <col min="8457" max="8457" width="3.7109375" style="798" customWidth="1"/>
    <col min="8458" max="8458" width="3.85546875" style="798" customWidth="1"/>
    <col min="8459" max="8459" width="3.7109375" style="798" customWidth="1"/>
    <col min="8460" max="8460" width="12.7109375" style="798" customWidth="1"/>
    <col min="8461" max="8461" width="52.7109375" style="798" customWidth="1"/>
    <col min="8462" max="8465" width="0" style="798" hidden="1" customWidth="1"/>
    <col min="8466" max="8466" width="12.28515625" style="798" customWidth="1"/>
    <col min="8467" max="8467" width="6.42578125" style="798" customWidth="1"/>
    <col min="8468" max="8468" width="12.28515625" style="798" customWidth="1"/>
    <col min="8469" max="8469" width="0" style="798" hidden="1" customWidth="1"/>
    <col min="8470" max="8470" width="3.7109375" style="798" customWidth="1"/>
    <col min="8471" max="8471" width="11.140625" style="798" bestFit="1" customWidth="1"/>
    <col min="8472" max="8473" width="10.5703125" style="798"/>
    <col min="8474" max="8474" width="11.140625" style="798" customWidth="1"/>
    <col min="8475" max="8704" width="10.5703125" style="798"/>
    <col min="8705" max="8712" width="0" style="798" hidden="1" customWidth="1"/>
    <col min="8713" max="8713" width="3.7109375" style="798" customWidth="1"/>
    <col min="8714" max="8714" width="3.85546875" style="798" customWidth="1"/>
    <col min="8715" max="8715" width="3.7109375" style="798" customWidth="1"/>
    <col min="8716" max="8716" width="12.7109375" style="798" customWidth="1"/>
    <col min="8717" max="8717" width="52.7109375" style="798" customWidth="1"/>
    <col min="8718" max="8721" width="0" style="798" hidden="1" customWidth="1"/>
    <col min="8722" max="8722" width="12.28515625" style="798" customWidth="1"/>
    <col min="8723" max="8723" width="6.42578125" style="798" customWidth="1"/>
    <col min="8724" max="8724" width="12.28515625" style="798" customWidth="1"/>
    <col min="8725" max="8725" width="0" style="798" hidden="1" customWidth="1"/>
    <col min="8726" max="8726" width="3.7109375" style="798" customWidth="1"/>
    <col min="8727" max="8727" width="11.140625" style="798" bestFit="1" customWidth="1"/>
    <col min="8728" max="8729" width="10.5703125" style="798"/>
    <col min="8730" max="8730" width="11.140625" style="798" customWidth="1"/>
    <col min="8731" max="8960" width="10.5703125" style="798"/>
    <col min="8961" max="8968" width="0" style="798" hidden="1" customWidth="1"/>
    <col min="8969" max="8969" width="3.7109375" style="798" customWidth="1"/>
    <col min="8970" max="8970" width="3.85546875" style="798" customWidth="1"/>
    <col min="8971" max="8971" width="3.7109375" style="798" customWidth="1"/>
    <col min="8972" max="8972" width="12.7109375" style="798" customWidth="1"/>
    <col min="8973" max="8973" width="52.7109375" style="798" customWidth="1"/>
    <col min="8974" max="8977" width="0" style="798" hidden="1" customWidth="1"/>
    <col min="8978" max="8978" width="12.28515625" style="798" customWidth="1"/>
    <col min="8979" max="8979" width="6.42578125" style="798" customWidth="1"/>
    <col min="8980" max="8980" width="12.28515625" style="798" customWidth="1"/>
    <col min="8981" max="8981" width="0" style="798" hidden="1" customWidth="1"/>
    <col min="8982" max="8982" width="3.7109375" style="798" customWidth="1"/>
    <col min="8983" max="8983" width="11.140625" style="798" bestFit="1" customWidth="1"/>
    <col min="8984" max="8985" width="10.5703125" style="798"/>
    <col min="8986" max="8986" width="11.140625" style="798" customWidth="1"/>
    <col min="8987" max="9216" width="10.5703125" style="798"/>
    <col min="9217" max="9224" width="0" style="798" hidden="1" customWidth="1"/>
    <col min="9225" max="9225" width="3.7109375" style="798" customWidth="1"/>
    <col min="9226" max="9226" width="3.85546875" style="798" customWidth="1"/>
    <col min="9227" max="9227" width="3.7109375" style="798" customWidth="1"/>
    <col min="9228" max="9228" width="12.7109375" style="798" customWidth="1"/>
    <col min="9229" max="9229" width="52.7109375" style="798" customWidth="1"/>
    <col min="9230" max="9233" width="0" style="798" hidden="1" customWidth="1"/>
    <col min="9234" max="9234" width="12.28515625" style="798" customWidth="1"/>
    <col min="9235" max="9235" width="6.42578125" style="798" customWidth="1"/>
    <col min="9236" max="9236" width="12.28515625" style="798" customWidth="1"/>
    <col min="9237" max="9237" width="0" style="798" hidden="1" customWidth="1"/>
    <col min="9238" max="9238" width="3.7109375" style="798" customWidth="1"/>
    <col min="9239" max="9239" width="11.140625" style="798" bestFit="1" customWidth="1"/>
    <col min="9240" max="9241" width="10.5703125" style="798"/>
    <col min="9242" max="9242" width="11.140625" style="798" customWidth="1"/>
    <col min="9243" max="9472" width="10.5703125" style="798"/>
    <col min="9473" max="9480" width="0" style="798" hidden="1" customWidth="1"/>
    <col min="9481" max="9481" width="3.7109375" style="798" customWidth="1"/>
    <col min="9482" max="9482" width="3.85546875" style="798" customWidth="1"/>
    <col min="9483" max="9483" width="3.7109375" style="798" customWidth="1"/>
    <col min="9484" max="9484" width="12.7109375" style="798" customWidth="1"/>
    <col min="9485" max="9485" width="52.7109375" style="798" customWidth="1"/>
    <col min="9486" max="9489" width="0" style="798" hidden="1" customWidth="1"/>
    <col min="9490" max="9490" width="12.28515625" style="798" customWidth="1"/>
    <col min="9491" max="9491" width="6.42578125" style="798" customWidth="1"/>
    <col min="9492" max="9492" width="12.28515625" style="798" customWidth="1"/>
    <col min="9493" max="9493" width="0" style="798" hidden="1" customWidth="1"/>
    <col min="9494" max="9494" width="3.7109375" style="798" customWidth="1"/>
    <col min="9495" max="9495" width="11.140625" style="798" bestFit="1" customWidth="1"/>
    <col min="9496" max="9497" width="10.5703125" style="798"/>
    <col min="9498" max="9498" width="11.140625" style="798" customWidth="1"/>
    <col min="9499" max="9728" width="10.5703125" style="798"/>
    <col min="9729" max="9736" width="0" style="798" hidden="1" customWidth="1"/>
    <col min="9737" max="9737" width="3.7109375" style="798" customWidth="1"/>
    <col min="9738" max="9738" width="3.85546875" style="798" customWidth="1"/>
    <col min="9739" max="9739" width="3.7109375" style="798" customWidth="1"/>
    <col min="9740" max="9740" width="12.7109375" style="798" customWidth="1"/>
    <col min="9741" max="9741" width="52.7109375" style="798" customWidth="1"/>
    <col min="9742" max="9745" width="0" style="798" hidden="1" customWidth="1"/>
    <col min="9746" max="9746" width="12.28515625" style="798" customWidth="1"/>
    <col min="9747" max="9747" width="6.42578125" style="798" customWidth="1"/>
    <col min="9748" max="9748" width="12.28515625" style="798" customWidth="1"/>
    <col min="9749" max="9749" width="0" style="798" hidden="1" customWidth="1"/>
    <col min="9750" max="9750" width="3.7109375" style="798" customWidth="1"/>
    <col min="9751" max="9751" width="11.140625" style="798" bestFit="1" customWidth="1"/>
    <col min="9752" max="9753" width="10.5703125" style="798"/>
    <col min="9754" max="9754" width="11.140625" style="798" customWidth="1"/>
    <col min="9755" max="9984" width="10.5703125" style="798"/>
    <col min="9985" max="9992" width="0" style="798" hidden="1" customWidth="1"/>
    <col min="9993" max="9993" width="3.7109375" style="798" customWidth="1"/>
    <col min="9994" max="9994" width="3.85546875" style="798" customWidth="1"/>
    <col min="9995" max="9995" width="3.7109375" style="798" customWidth="1"/>
    <col min="9996" max="9996" width="12.7109375" style="798" customWidth="1"/>
    <col min="9997" max="9997" width="52.7109375" style="798" customWidth="1"/>
    <col min="9998" max="10001" width="0" style="798" hidden="1" customWidth="1"/>
    <col min="10002" max="10002" width="12.28515625" style="798" customWidth="1"/>
    <col min="10003" max="10003" width="6.42578125" style="798" customWidth="1"/>
    <col min="10004" max="10004" width="12.28515625" style="798" customWidth="1"/>
    <col min="10005" max="10005" width="0" style="798" hidden="1" customWidth="1"/>
    <col min="10006" max="10006" width="3.7109375" style="798" customWidth="1"/>
    <col min="10007" max="10007" width="11.140625" style="798" bestFit="1" customWidth="1"/>
    <col min="10008" max="10009" width="10.5703125" style="798"/>
    <col min="10010" max="10010" width="11.140625" style="798" customWidth="1"/>
    <col min="10011" max="10240" width="10.5703125" style="798"/>
    <col min="10241" max="10248" width="0" style="798" hidden="1" customWidth="1"/>
    <col min="10249" max="10249" width="3.7109375" style="798" customWidth="1"/>
    <col min="10250" max="10250" width="3.85546875" style="798" customWidth="1"/>
    <col min="10251" max="10251" width="3.7109375" style="798" customWidth="1"/>
    <col min="10252" max="10252" width="12.7109375" style="798" customWidth="1"/>
    <col min="10253" max="10253" width="52.7109375" style="798" customWidth="1"/>
    <col min="10254" max="10257" width="0" style="798" hidden="1" customWidth="1"/>
    <col min="10258" max="10258" width="12.28515625" style="798" customWidth="1"/>
    <col min="10259" max="10259" width="6.42578125" style="798" customWidth="1"/>
    <col min="10260" max="10260" width="12.28515625" style="798" customWidth="1"/>
    <col min="10261" max="10261" width="0" style="798" hidden="1" customWidth="1"/>
    <col min="10262" max="10262" width="3.7109375" style="798" customWidth="1"/>
    <col min="10263" max="10263" width="11.140625" style="798" bestFit="1" customWidth="1"/>
    <col min="10264" max="10265" width="10.5703125" style="798"/>
    <col min="10266" max="10266" width="11.140625" style="798" customWidth="1"/>
    <col min="10267" max="10496" width="10.5703125" style="798"/>
    <col min="10497" max="10504" width="0" style="798" hidden="1" customWidth="1"/>
    <col min="10505" max="10505" width="3.7109375" style="798" customWidth="1"/>
    <col min="10506" max="10506" width="3.85546875" style="798" customWidth="1"/>
    <col min="10507" max="10507" width="3.7109375" style="798" customWidth="1"/>
    <col min="10508" max="10508" width="12.7109375" style="798" customWidth="1"/>
    <col min="10509" max="10509" width="52.7109375" style="798" customWidth="1"/>
    <col min="10510" max="10513" width="0" style="798" hidden="1" customWidth="1"/>
    <col min="10514" max="10514" width="12.28515625" style="798" customWidth="1"/>
    <col min="10515" max="10515" width="6.42578125" style="798" customWidth="1"/>
    <col min="10516" max="10516" width="12.28515625" style="798" customWidth="1"/>
    <col min="10517" max="10517" width="0" style="798" hidden="1" customWidth="1"/>
    <col min="10518" max="10518" width="3.7109375" style="798" customWidth="1"/>
    <col min="10519" max="10519" width="11.140625" style="798" bestFit="1" customWidth="1"/>
    <col min="10520" max="10521" width="10.5703125" style="798"/>
    <col min="10522" max="10522" width="11.140625" style="798" customWidth="1"/>
    <col min="10523" max="10752" width="10.5703125" style="798"/>
    <col min="10753" max="10760" width="0" style="798" hidden="1" customWidth="1"/>
    <col min="10761" max="10761" width="3.7109375" style="798" customWidth="1"/>
    <col min="10762" max="10762" width="3.85546875" style="798" customWidth="1"/>
    <col min="10763" max="10763" width="3.7109375" style="798" customWidth="1"/>
    <col min="10764" max="10764" width="12.7109375" style="798" customWidth="1"/>
    <col min="10765" max="10765" width="52.7109375" style="798" customWidth="1"/>
    <col min="10766" max="10769" width="0" style="798" hidden="1" customWidth="1"/>
    <col min="10770" max="10770" width="12.28515625" style="798" customWidth="1"/>
    <col min="10771" max="10771" width="6.42578125" style="798" customWidth="1"/>
    <col min="10772" max="10772" width="12.28515625" style="798" customWidth="1"/>
    <col min="10773" max="10773" width="0" style="798" hidden="1" customWidth="1"/>
    <col min="10774" max="10774" width="3.7109375" style="798" customWidth="1"/>
    <col min="10775" max="10775" width="11.140625" style="798" bestFit="1" customWidth="1"/>
    <col min="10776" max="10777" width="10.5703125" style="798"/>
    <col min="10778" max="10778" width="11.140625" style="798" customWidth="1"/>
    <col min="10779" max="11008" width="10.5703125" style="798"/>
    <col min="11009" max="11016" width="0" style="798" hidden="1" customWidth="1"/>
    <col min="11017" max="11017" width="3.7109375" style="798" customWidth="1"/>
    <col min="11018" max="11018" width="3.85546875" style="798" customWidth="1"/>
    <col min="11019" max="11019" width="3.7109375" style="798" customWidth="1"/>
    <col min="11020" max="11020" width="12.7109375" style="798" customWidth="1"/>
    <col min="11021" max="11021" width="52.7109375" style="798" customWidth="1"/>
    <col min="11022" max="11025" width="0" style="798" hidden="1" customWidth="1"/>
    <col min="11026" max="11026" width="12.28515625" style="798" customWidth="1"/>
    <col min="11027" max="11027" width="6.42578125" style="798" customWidth="1"/>
    <col min="11028" max="11028" width="12.28515625" style="798" customWidth="1"/>
    <col min="11029" max="11029" width="0" style="798" hidden="1" customWidth="1"/>
    <col min="11030" max="11030" width="3.7109375" style="798" customWidth="1"/>
    <col min="11031" max="11031" width="11.140625" style="798" bestFit="1" customWidth="1"/>
    <col min="11032" max="11033" width="10.5703125" style="798"/>
    <col min="11034" max="11034" width="11.140625" style="798" customWidth="1"/>
    <col min="11035" max="11264" width="10.5703125" style="798"/>
    <col min="11265" max="11272" width="0" style="798" hidden="1" customWidth="1"/>
    <col min="11273" max="11273" width="3.7109375" style="798" customWidth="1"/>
    <col min="11274" max="11274" width="3.85546875" style="798" customWidth="1"/>
    <col min="11275" max="11275" width="3.7109375" style="798" customWidth="1"/>
    <col min="11276" max="11276" width="12.7109375" style="798" customWidth="1"/>
    <col min="11277" max="11277" width="52.7109375" style="798" customWidth="1"/>
    <col min="11278" max="11281" width="0" style="798" hidden="1" customWidth="1"/>
    <col min="11282" max="11282" width="12.28515625" style="798" customWidth="1"/>
    <col min="11283" max="11283" width="6.42578125" style="798" customWidth="1"/>
    <col min="11284" max="11284" width="12.28515625" style="798" customWidth="1"/>
    <col min="11285" max="11285" width="0" style="798" hidden="1" customWidth="1"/>
    <col min="11286" max="11286" width="3.7109375" style="798" customWidth="1"/>
    <col min="11287" max="11287" width="11.140625" style="798" bestFit="1" customWidth="1"/>
    <col min="11288" max="11289" width="10.5703125" style="798"/>
    <col min="11290" max="11290" width="11.140625" style="798" customWidth="1"/>
    <col min="11291" max="11520" width="10.5703125" style="798"/>
    <col min="11521" max="11528" width="0" style="798" hidden="1" customWidth="1"/>
    <col min="11529" max="11529" width="3.7109375" style="798" customWidth="1"/>
    <col min="11530" max="11530" width="3.85546875" style="798" customWidth="1"/>
    <col min="11531" max="11531" width="3.7109375" style="798" customWidth="1"/>
    <col min="11532" max="11532" width="12.7109375" style="798" customWidth="1"/>
    <col min="11533" max="11533" width="52.7109375" style="798" customWidth="1"/>
    <col min="11534" max="11537" width="0" style="798" hidden="1" customWidth="1"/>
    <col min="11538" max="11538" width="12.28515625" style="798" customWidth="1"/>
    <col min="11539" max="11539" width="6.42578125" style="798" customWidth="1"/>
    <col min="11540" max="11540" width="12.28515625" style="798" customWidth="1"/>
    <col min="11541" max="11541" width="0" style="798" hidden="1" customWidth="1"/>
    <col min="11542" max="11542" width="3.7109375" style="798" customWidth="1"/>
    <col min="11543" max="11543" width="11.140625" style="798" bestFit="1" customWidth="1"/>
    <col min="11544" max="11545" width="10.5703125" style="798"/>
    <col min="11546" max="11546" width="11.140625" style="798" customWidth="1"/>
    <col min="11547" max="11776" width="10.5703125" style="798"/>
    <col min="11777" max="11784" width="0" style="798" hidden="1" customWidth="1"/>
    <col min="11785" max="11785" width="3.7109375" style="798" customWidth="1"/>
    <col min="11786" max="11786" width="3.85546875" style="798" customWidth="1"/>
    <col min="11787" max="11787" width="3.7109375" style="798" customWidth="1"/>
    <col min="11788" max="11788" width="12.7109375" style="798" customWidth="1"/>
    <col min="11789" max="11789" width="52.7109375" style="798" customWidth="1"/>
    <col min="11790" max="11793" width="0" style="798" hidden="1" customWidth="1"/>
    <col min="11794" max="11794" width="12.28515625" style="798" customWidth="1"/>
    <col min="11795" max="11795" width="6.42578125" style="798" customWidth="1"/>
    <col min="11796" max="11796" width="12.28515625" style="798" customWidth="1"/>
    <col min="11797" max="11797" width="0" style="798" hidden="1" customWidth="1"/>
    <col min="11798" max="11798" width="3.7109375" style="798" customWidth="1"/>
    <col min="11799" max="11799" width="11.140625" style="798" bestFit="1" customWidth="1"/>
    <col min="11800" max="11801" width="10.5703125" style="798"/>
    <col min="11802" max="11802" width="11.140625" style="798" customWidth="1"/>
    <col min="11803" max="12032" width="10.5703125" style="798"/>
    <col min="12033" max="12040" width="0" style="798" hidden="1" customWidth="1"/>
    <col min="12041" max="12041" width="3.7109375" style="798" customWidth="1"/>
    <col min="12042" max="12042" width="3.85546875" style="798" customWidth="1"/>
    <col min="12043" max="12043" width="3.7109375" style="798" customWidth="1"/>
    <col min="12044" max="12044" width="12.7109375" style="798" customWidth="1"/>
    <col min="12045" max="12045" width="52.7109375" style="798" customWidth="1"/>
    <col min="12046" max="12049" width="0" style="798" hidden="1" customWidth="1"/>
    <col min="12050" max="12050" width="12.28515625" style="798" customWidth="1"/>
    <col min="12051" max="12051" width="6.42578125" style="798" customWidth="1"/>
    <col min="12052" max="12052" width="12.28515625" style="798" customWidth="1"/>
    <col min="12053" max="12053" width="0" style="798" hidden="1" customWidth="1"/>
    <col min="12054" max="12054" width="3.7109375" style="798" customWidth="1"/>
    <col min="12055" max="12055" width="11.140625" style="798" bestFit="1" customWidth="1"/>
    <col min="12056" max="12057" width="10.5703125" style="798"/>
    <col min="12058" max="12058" width="11.140625" style="798" customWidth="1"/>
    <col min="12059" max="12288" width="10.5703125" style="798"/>
    <col min="12289" max="12296" width="0" style="798" hidden="1" customWidth="1"/>
    <col min="12297" max="12297" width="3.7109375" style="798" customWidth="1"/>
    <col min="12298" max="12298" width="3.85546875" style="798" customWidth="1"/>
    <col min="12299" max="12299" width="3.7109375" style="798" customWidth="1"/>
    <col min="12300" max="12300" width="12.7109375" style="798" customWidth="1"/>
    <col min="12301" max="12301" width="52.7109375" style="798" customWidth="1"/>
    <col min="12302" max="12305" width="0" style="798" hidden="1" customWidth="1"/>
    <col min="12306" max="12306" width="12.28515625" style="798" customWidth="1"/>
    <col min="12307" max="12307" width="6.42578125" style="798" customWidth="1"/>
    <col min="12308" max="12308" width="12.28515625" style="798" customWidth="1"/>
    <col min="12309" max="12309" width="0" style="798" hidden="1" customWidth="1"/>
    <col min="12310" max="12310" width="3.7109375" style="798" customWidth="1"/>
    <col min="12311" max="12311" width="11.140625" style="798" bestFit="1" customWidth="1"/>
    <col min="12312" max="12313" width="10.5703125" style="798"/>
    <col min="12314" max="12314" width="11.140625" style="798" customWidth="1"/>
    <col min="12315" max="12544" width="10.5703125" style="798"/>
    <col min="12545" max="12552" width="0" style="798" hidden="1" customWidth="1"/>
    <col min="12553" max="12553" width="3.7109375" style="798" customWidth="1"/>
    <col min="12554" max="12554" width="3.85546875" style="798" customWidth="1"/>
    <col min="12555" max="12555" width="3.7109375" style="798" customWidth="1"/>
    <col min="12556" max="12556" width="12.7109375" style="798" customWidth="1"/>
    <col min="12557" max="12557" width="52.7109375" style="798" customWidth="1"/>
    <col min="12558" max="12561" width="0" style="798" hidden="1" customWidth="1"/>
    <col min="12562" max="12562" width="12.28515625" style="798" customWidth="1"/>
    <col min="12563" max="12563" width="6.42578125" style="798" customWidth="1"/>
    <col min="12564" max="12564" width="12.28515625" style="798" customWidth="1"/>
    <col min="12565" max="12565" width="0" style="798" hidden="1" customWidth="1"/>
    <col min="12566" max="12566" width="3.7109375" style="798" customWidth="1"/>
    <col min="12567" max="12567" width="11.140625" style="798" bestFit="1" customWidth="1"/>
    <col min="12568" max="12569" width="10.5703125" style="798"/>
    <col min="12570" max="12570" width="11.140625" style="798" customWidth="1"/>
    <col min="12571" max="12800" width="10.5703125" style="798"/>
    <col min="12801" max="12808" width="0" style="798" hidden="1" customWidth="1"/>
    <col min="12809" max="12809" width="3.7109375" style="798" customWidth="1"/>
    <col min="12810" max="12810" width="3.85546875" style="798" customWidth="1"/>
    <col min="12811" max="12811" width="3.7109375" style="798" customWidth="1"/>
    <col min="12812" max="12812" width="12.7109375" style="798" customWidth="1"/>
    <col min="12813" max="12813" width="52.7109375" style="798" customWidth="1"/>
    <col min="12814" max="12817" width="0" style="798" hidden="1" customWidth="1"/>
    <col min="12818" max="12818" width="12.28515625" style="798" customWidth="1"/>
    <col min="12819" max="12819" width="6.42578125" style="798" customWidth="1"/>
    <col min="12820" max="12820" width="12.28515625" style="798" customWidth="1"/>
    <col min="12821" max="12821" width="0" style="798" hidden="1" customWidth="1"/>
    <col min="12822" max="12822" width="3.7109375" style="798" customWidth="1"/>
    <col min="12823" max="12823" width="11.140625" style="798" bestFit="1" customWidth="1"/>
    <col min="12824" max="12825" width="10.5703125" style="798"/>
    <col min="12826" max="12826" width="11.140625" style="798" customWidth="1"/>
    <col min="12827" max="13056" width="10.5703125" style="798"/>
    <col min="13057" max="13064" width="0" style="798" hidden="1" customWidth="1"/>
    <col min="13065" max="13065" width="3.7109375" style="798" customWidth="1"/>
    <col min="13066" max="13066" width="3.85546875" style="798" customWidth="1"/>
    <col min="13067" max="13067" width="3.7109375" style="798" customWidth="1"/>
    <col min="13068" max="13068" width="12.7109375" style="798" customWidth="1"/>
    <col min="13069" max="13069" width="52.7109375" style="798" customWidth="1"/>
    <col min="13070" max="13073" width="0" style="798" hidden="1" customWidth="1"/>
    <col min="13074" max="13074" width="12.28515625" style="798" customWidth="1"/>
    <col min="13075" max="13075" width="6.42578125" style="798" customWidth="1"/>
    <col min="13076" max="13076" width="12.28515625" style="798" customWidth="1"/>
    <col min="13077" max="13077" width="0" style="798" hidden="1" customWidth="1"/>
    <col min="13078" max="13078" width="3.7109375" style="798" customWidth="1"/>
    <col min="13079" max="13079" width="11.140625" style="798" bestFit="1" customWidth="1"/>
    <col min="13080" max="13081" width="10.5703125" style="798"/>
    <col min="13082" max="13082" width="11.140625" style="798" customWidth="1"/>
    <col min="13083" max="13312" width="10.5703125" style="798"/>
    <col min="13313" max="13320" width="0" style="798" hidden="1" customWidth="1"/>
    <col min="13321" max="13321" width="3.7109375" style="798" customWidth="1"/>
    <col min="13322" max="13322" width="3.85546875" style="798" customWidth="1"/>
    <col min="13323" max="13323" width="3.7109375" style="798" customWidth="1"/>
    <col min="13324" max="13324" width="12.7109375" style="798" customWidth="1"/>
    <col min="13325" max="13325" width="52.7109375" style="798" customWidth="1"/>
    <col min="13326" max="13329" width="0" style="798" hidden="1" customWidth="1"/>
    <col min="13330" max="13330" width="12.28515625" style="798" customWidth="1"/>
    <col min="13331" max="13331" width="6.42578125" style="798" customWidth="1"/>
    <col min="13332" max="13332" width="12.28515625" style="798" customWidth="1"/>
    <col min="13333" max="13333" width="0" style="798" hidden="1" customWidth="1"/>
    <col min="13334" max="13334" width="3.7109375" style="798" customWidth="1"/>
    <col min="13335" max="13335" width="11.140625" style="798" bestFit="1" customWidth="1"/>
    <col min="13336" max="13337" width="10.5703125" style="798"/>
    <col min="13338" max="13338" width="11.140625" style="798" customWidth="1"/>
    <col min="13339" max="13568" width="10.5703125" style="798"/>
    <col min="13569" max="13576" width="0" style="798" hidden="1" customWidth="1"/>
    <col min="13577" max="13577" width="3.7109375" style="798" customWidth="1"/>
    <col min="13578" max="13578" width="3.85546875" style="798" customWidth="1"/>
    <col min="13579" max="13579" width="3.7109375" style="798" customWidth="1"/>
    <col min="13580" max="13580" width="12.7109375" style="798" customWidth="1"/>
    <col min="13581" max="13581" width="52.7109375" style="798" customWidth="1"/>
    <col min="13582" max="13585" width="0" style="798" hidden="1" customWidth="1"/>
    <col min="13586" max="13586" width="12.28515625" style="798" customWidth="1"/>
    <col min="13587" max="13587" width="6.42578125" style="798" customWidth="1"/>
    <col min="13588" max="13588" width="12.28515625" style="798" customWidth="1"/>
    <col min="13589" max="13589" width="0" style="798" hidden="1" customWidth="1"/>
    <col min="13590" max="13590" width="3.7109375" style="798" customWidth="1"/>
    <col min="13591" max="13591" width="11.140625" style="798" bestFit="1" customWidth="1"/>
    <col min="13592" max="13593" width="10.5703125" style="798"/>
    <col min="13594" max="13594" width="11.140625" style="798" customWidth="1"/>
    <col min="13595" max="13824" width="10.5703125" style="798"/>
    <col min="13825" max="13832" width="0" style="798" hidden="1" customWidth="1"/>
    <col min="13833" max="13833" width="3.7109375" style="798" customWidth="1"/>
    <col min="13834" max="13834" width="3.85546875" style="798" customWidth="1"/>
    <col min="13835" max="13835" width="3.7109375" style="798" customWidth="1"/>
    <col min="13836" max="13836" width="12.7109375" style="798" customWidth="1"/>
    <col min="13837" max="13837" width="52.7109375" style="798" customWidth="1"/>
    <col min="13838" max="13841" width="0" style="798" hidden="1" customWidth="1"/>
    <col min="13842" max="13842" width="12.28515625" style="798" customWidth="1"/>
    <col min="13843" max="13843" width="6.42578125" style="798" customWidth="1"/>
    <col min="13844" max="13844" width="12.28515625" style="798" customWidth="1"/>
    <col min="13845" max="13845" width="0" style="798" hidden="1" customWidth="1"/>
    <col min="13846" max="13846" width="3.7109375" style="798" customWidth="1"/>
    <col min="13847" max="13847" width="11.140625" style="798" bestFit="1" customWidth="1"/>
    <col min="13848" max="13849" width="10.5703125" style="798"/>
    <col min="13850" max="13850" width="11.140625" style="798" customWidth="1"/>
    <col min="13851" max="14080" width="10.5703125" style="798"/>
    <col min="14081" max="14088" width="0" style="798" hidden="1" customWidth="1"/>
    <col min="14089" max="14089" width="3.7109375" style="798" customWidth="1"/>
    <col min="14090" max="14090" width="3.85546875" style="798" customWidth="1"/>
    <col min="14091" max="14091" width="3.7109375" style="798" customWidth="1"/>
    <col min="14092" max="14092" width="12.7109375" style="798" customWidth="1"/>
    <col min="14093" max="14093" width="52.7109375" style="798" customWidth="1"/>
    <col min="14094" max="14097" width="0" style="798" hidden="1" customWidth="1"/>
    <col min="14098" max="14098" width="12.28515625" style="798" customWidth="1"/>
    <col min="14099" max="14099" width="6.42578125" style="798" customWidth="1"/>
    <col min="14100" max="14100" width="12.28515625" style="798" customWidth="1"/>
    <col min="14101" max="14101" width="0" style="798" hidden="1" customWidth="1"/>
    <col min="14102" max="14102" width="3.7109375" style="798" customWidth="1"/>
    <col min="14103" max="14103" width="11.140625" style="798" bestFit="1" customWidth="1"/>
    <col min="14104" max="14105" width="10.5703125" style="798"/>
    <col min="14106" max="14106" width="11.140625" style="798" customWidth="1"/>
    <col min="14107" max="14336" width="10.5703125" style="798"/>
    <col min="14337" max="14344" width="0" style="798" hidden="1" customWidth="1"/>
    <col min="14345" max="14345" width="3.7109375" style="798" customWidth="1"/>
    <col min="14346" max="14346" width="3.85546875" style="798" customWidth="1"/>
    <col min="14347" max="14347" width="3.7109375" style="798" customWidth="1"/>
    <col min="14348" max="14348" width="12.7109375" style="798" customWidth="1"/>
    <col min="14349" max="14349" width="52.7109375" style="798" customWidth="1"/>
    <col min="14350" max="14353" width="0" style="798" hidden="1" customWidth="1"/>
    <col min="14354" max="14354" width="12.28515625" style="798" customWidth="1"/>
    <col min="14355" max="14355" width="6.42578125" style="798" customWidth="1"/>
    <col min="14356" max="14356" width="12.28515625" style="798" customWidth="1"/>
    <col min="14357" max="14357" width="0" style="798" hidden="1" customWidth="1"/>
    <col min="14358" max="14358" width="3.7109375" style="798" customWidth="1"/>
    <col min="14359" max="14359" width="11.140625" style="798" bestFit="1" customWidth="1"/>
    <col min="14360" max="14361" width="10.5703125" style="798"/>
    <col min="14362" max="14362" width="11.140625" style="798" customWidth="1"/>
    <col min="14363" max="14592" width="10.5703125" style="798"/>
    <col min="14593" max="14600" width="0" style="798" hidden="1" customWidth="1"/>
    <col min="14601" max="14601" width="3.7109375" style="798" customWidth="1"/>
    <col min="14602" max="14602" width="3.85546875" style="798" customWidth="1"/>
    <col min="14603" max="14603" width="3.7109375" style="798" customWidth="1"/>
    <col min="14604" max="14604" width="12.7109375" style="798" customWidth="1"/>
    <col min="14605" max="14605" width="52.7109375" style="798" customWidth="1"/>
    <col min="14606" max="14609" width="0" style="798" hidden="1" customWidth="1"/>
    <col min="14610" max="14610" width="12.28515625" style="798" customWidth="1"/>
    <col min="14611" max="14611" width="6.42578125" style="798" customWidth="1"/>
    <col min="14612" max="14612" width="12.28515625" style="798" customWidth="1"/>
    <col min="14613" max="14613" width="0" style="798" hidden="1" customWidth="1"/>
    <col min="14614" max="14614" width="3.7109375" style="798" customWidth="1"/>
    <col min="14615" max="14615" width="11.140625" style="798" bestFit="1" customWidth="1"/>
    <col min="14616" max="14617" width="10.5703125" style="798"/>
    <col min="14618" max="14618" width="11.140625" style="798" customWidth="1"/>
    <col min="14619" max="14848" width="10.5703125" style="798"/>
    <col min="14849" max="14856" width="0" style="798" hidden="1" customWidth="1"/>
    <col min="14857" max="14857" width="3.7109375" style="798" customWidth="1"/>
    <col min="14858" max="14858" width="3.85546875" style="798" customWidth="1"/>
    <col min="14859" max="14859" width="3.7109375" style="798" customWidth="1"/>
    <col min="14860" max="14860" width="12.7109375" style="798" customWidth="1"/>
    <col min="14861" max="14861" width="52.7109375" style="798" customWidth="1"/>
    <col min="14862" max="14865" width="0" style="798" hidden="1" customWidth="1"/>
    <col min="14866" max="14866" width="12.28515625" style="798" customWidth="1"/>
    <col min="14867" max="14867" width="6.42578125" style="798" customWidth="1"/>
    <col min="14868" max="14868" width="12.28515625" style="798" customWidth="1"/>
    <col min="14869" max="14869" width="0" style="798" hidden="1" customWidth="1"/>
    <col min="14870" max="14870" width="3.7109375" style="798" customWidth="1"/>
    <col min="14871" max="14871" width="11.140625" style="798" bestFit="1" customWidth="1"/>
    <col min="14872" max="14873" width="10.5703125" style="798"/>
    <col min="14874" max="14874" width="11.140625" style="798" customWidth="1"/>
    <col min="14875" max="15104" width="10.5703125" style="798"/>
    <col min="15105" max="15112" width="0" style="798" hidden="1" customWidth="1"/>
    <col min="15113" max="15113" width="3.7109375" style="798" customWidth="1"/>
    <col min="15114" max="15114" width="3.85546875" style="798" customWidth="1"/>
    <col min="15115" max="15115" width="3.7109375" style="798" customWidth="1"/>
    <col min="15116" max="15116" width="12.7109375" style="798" customWidth="1"/>
    <col min="15117" max="15117" width="52.7109375" style="798" customWidth="1"/>
    <col min="15118" max="15121" width="0" style="798" hidden="1" customWidth="1"/>
    <col min="15122" max="15122" width="12.28515625" style="798" customWidth="1"/>
    <col min="15123" max="15123" width="6.42578125" style="798" customWidth="1"/>
    <col min="15124" max="15124" width="12.28515625" style="798" customWidth="1"/>
    <col min="15125" max="15125" width="0" style="798" hidden="1" customWidth="1"/>
    <col min="15126" max="15126" width="3.7109375" style="798" customWidth="1"/>
    <col min="15127" max="15127" width="11.140625" style="798" bestFit="1" customWidth="1"/>
    <col min="15128" max="15129" width="10.5703125" style="798"/>
    <col min="15130" max="15130" width="11.140625" style="798" customWidth="1"/>
    <col min="15131" max="15360" width="10.5703125" style="798"/>
    <col min="15361" max="15368" width="0" style="798" hidden="1" customWidth="1"/>
    <col min="15369" max="15369" width="3.7109375" style="798" customWidth="1"/>
    <col min="15370" max="15370" width="3.85546875" style="798" customWidth="1"/>
    <col min="15371" max="15371" width="3.7109375" style="798" customWidth="1"/>
    <col min="15372" max="15372" width="12.7109375" style="798" customWidth="1"/>
    <col min="15373" max="15373" width="52.7109375" style="798" customWidth="1"/>
    <col min="15374" max="15377" width="0" style="798" hidden="1" customWidth="1"/>
    <col min="15378" max="15378" width="12.28515625" style="798" customWidth="1"/>
    <col min="15379" max="15379" width="6.42578125" style="798" customWidth="1"/>
    <col min="15380" max="15380" width="12.28515625" style="798" customWidth="1"/>
    <col min="15381" max="15381" width="0" style="798" hidden="1" customWidth="1"/>
    <col min="15382" max="15382" width="3.7109375" style="798" customWidth="1"/>
    <col min="15383" max="15383" width="11.140625" style="798" bestFit="1" customWidth="1"/>
    <col min="15384" max="15385" width="10.5703125" style="798"/>
    <col min="15386" max="15386" width="11.140625" style="798" customWidth="1"/>
    <col min="15387" max="15616" width="10.5703125" style="798"/>
    <col min="15617" max="15624" width="0" style="798" hidden="1" customWidth="1"/>
    <col min="15625" max="15625" width="3.7109375" style="798" customWidth="1"/>
    <col min="15626" max="15626" width="3.85546875" style="798" customWidth="1"/>
    <col min="15627" max="15627" width="3.7109375" style="798" customWidth="1"/>
    <col min="15628" max="15628" width="12.7109375" style="798" customWidth="1"/>
    <col min="15629" max="15629" width="52.7109375" style="798" customWidth="1"/>
    <col min="15630" max="15633" width="0" style="798" hidden="1" customWidth="1"/>
    <col min="15634" max="15634" width="12.28515625" style="798" customWidth="1"/>
    <col min="15635" max="15635" width="6.42578125" style="798" customWidth="1"/>
    <col min="15636" max="15636" width="12.28515625" style="798" customWidth="1"/>
    <col min="15637" max="15637" width="0" style="798" hidden="1" customWidth="1"/>
    <col min="15638" max="15638" width="3.7109375" style="798" customWidth="1"/>
    <col min="15639" max="15639" width="11.140625" style="798" bestFit="1" customWidth="1"/>
    <col min="15640" max="15641" width="10.5703125" style="798"/>
    <col min="15642" max="15642" width="11.140625" style="798" customWidth="1"/>
    <col min="15643" max="15872" width="10.5703125" style="798"/>
    <col min="15873" max="15880" width="0" style="798" hidden="1" customWidth="1"/>
    <col min="15881" max="15881" width="3.7109375" style="798" customWidth="1"/>
    <col min="15882" max="15882" width="3.85546875" style="798" customWidth="1"/>
    <col min="15883" max="15883" width="3.7109375" style="798" customWidth="1"/>
    <col min="15884" max="15884" width="12.7109375" style="798" customWidth="1"/>
    <col min="15885" max="15885" width="52.7109375" style="798" customWidth="1"/>
    <col min="15886" max="15889" width="0" style="798" hidden="1" customWidth="1"/>
    <col min="15890" max="15890" width="12.28515625" style="798" customWidth="1"/>
    <col min="15891" max="15891" width="6.42578125" style="798" customWidth="1"/>
    <col min="15892" max="15892" width="12.28515625" style="798" customWidth="1"/>
    <col min="15893" max="15893" width="0" style="798" hidden="1" customWidth="1"/>
    <col min="15894" max="15894" width="3.7109375" style="798" customWidth="1"/>
    <col min="15895" max="15895" width="11.140625" style="798" bestFit="1" customWidth="1"/>
    <col min="15896" max="15897" width="10.5703125" style="798"/>
    <col min="15898" max="15898" width="11.140625" style="798" customWidth="1"/>
    <col min="15899" max="16128" width="10.5703125" style="798"/>
    <col min="16129" max="16136" width="0" style="798" hidden="1" customWidth="1"/>
    <col min="16137" max="16137" width="3.7109375" style="798" customWidth="1"/>
    <col min="16138" max="16138" width="3.85546875" style="798" customWidth="1"/>
    <col min="16139" max="16139" width="3.7109375" style="798" customWidth="1"/>
    <col min="16140" max="16140" width="12.7109375" style="798" customWidth="1"/>
    <col min="16141" max="16141" width="52.7109375" style="798" customWidth="1"/>
    <col min="16142" max="16145" width="0" style="798" hidden="1" customWidth="1"/>
    <col min="16146" max="16146" width="12.28515625" style="798" customWidth="1"/>
    <col min="16147" max="16147" width="6.42578125" style="798" customWidth="1"/>
    <col min="16148" max="16148" width="12.28515625" style="798" customWidth="1"/>
    <col min="16149" max="16149" width="0" style="798" hidden="1" customWidth="1"/>
    <col min="16150" max="16150" width="3.7109375" style="798" customWidth="1"/>
    <col min="16151" max="16151" width="11.140625" style="798" bestFit="1" customWidth="1"/>
    <col min="16152" max="16153" width="10.5703125" style="798"/>
    <col min="16154" max="16154" width="11.140625" style="798" customWidth="1"/>
    <col min="16155" max="16384" width="10.5703125" style="798"/>
  </cols>
  <sheetData>
    <row r="1" spans="1:34" hidden="1">
      <c r="Q1" s="767"/>
      <c r="R1" s="767"/>
    </row>
    <row r="2" spans="1:34" hidden="1">
      <c r="U2" s="767"/>
    </row>
    <row r="3" spans="1:34" hidden="1"/>
    <row r="4" spans="1:34" ht="3" customHeight="1">
      <c r="J4" s="685"/>
      <c r="K4" s="685"/>
      <c r="L4" s="753"/>
      <c r="M4" s="753"/>
      <c r="N4" s="753"/>
      <c r="O4" s="803"/>
      <c r="P4" s="803"/>
      <c r="Q4" s="803"/>
      <c r="R4" s="803"/>
      <c r="S4" s="803"/>
      <c r="T4" s="803"/>
      <c r="U4" s="803"/>
    </row>
    <row r="5" spans="1:34" ht="22.5" customHeight="1">
      <c r="J5" s="685"/>
      <c r="K5" s="685"/>
      <c r="L5" s="1233" t="s">
        <v>629</v>
      </c>
      <c r="M5" s="1233"/>
      <c r="N5" s="1233"/>
      <c r="O5" s="1233"/>
      <c r="P5" s="1233"/>
      <c r="Q5" s="1233"/>
      <c r="R5" s="1233"/>
      <c r="S5" s="1233"/>
      <c r="T5" s="1233"/>
      <c r="U5" s="663"/>
    </row>
    <row r="6" spans="1:34" ht="3" customHeight="1">
      <c r="J6" s="685"/>
      <c r="K6" s="685"/>
      <c r="L6" s="753"/>
      <c r="M6" s="753"/>
      <c r="N6" s="753"/>
      <c r="O6" s="754"/>
      <c r="P6" s="754"/>
      <c r="Q6" s="754"/>
      <c r="R6" s="754"/>
      <c r="S6" s="754"/>
      <c r="T6" s="754"/>
      <c r="U6" s="754"/>
      <c r="V6" s="803"/>
    </row>
    <row r="7" spans="1:34" ht="33.75">
      <c r="J7" s="685"/>
      <c r="K7" s="685"/>
      <c r="L7" s="753"/>
      <c r="M7" s="616" t="s">
        <v>742</v>
      </c>
      <c r="N7" s="753"/>
      <c r="O7" s="1248"/>
      <c r="P7" s="1249"/>
      <c r="Q7" s="1249"/>
      <c r="R7" s="1249"/>
      <c r="S7" s="1249"/>
      <c r="T7" s="1250"/>
      <c r="U7" s="766"/>
      <c r="V7" s="803"/>
    </row>
    <row r="8" spans="1:34" s="827" customFormat="1" ht="5.25">
      <c r="A8" s="807"/>
      <c r="B8" s="807"/>
      <c r="C8" s="807"/>
      <c r="D8" s="807"/>
      <c r="E8" s="807"/>
      <c r="F8" s="807"/>
      <c r="G8" s="806"/>
      <c r="H8" s="806"/>
      <c r="I8" s="793"/>
      <c r="J8" s="794"/>
      <c r="K8" s="794"/>
      <c r="L8" s="795"/>
      <c r="M8" s="795"/>
      <c r="N8" s="795"/>
      <c r="O8" s="830"/>
      <c r="P8" s="830"/>
      <c r="Q8" s="830"/>
      <c r="R8" s="830"/>
      <c r="S8" s="830"/>
      <c r="T8" s="830"/>
      <c r="U8" s="831"/>
      <c r="V8" s="832"/>
      <c r="X8" s="807"/>
      <c r="Y8" s="807"/>
      <c r="Z8" s="807"/>
      <c r="AA8" s="807"/>
      <c r="AB8" s="807"/>
      <c r="AC8" s="807"/>
      <c r="AD8" s="807"/>
      <c r="AE8" s="807"/>
      <c r="AF8" s="807"/>
      <c r="AG8" s="807"/>
      <c r="AH8" s="807"/>
    </row>
    <row r="9" spans="1:34" s="569" customFormat="1" ht="22.5">
      <c r="A9" s="770"/>
      <c r="B9" s="770"/>
      <c r="C9" s="770"/>
      <c r="D9" s="770"/>
      <c r="E9" s="770"/>
      <c r="F9" s="770"/>
      <c r="G9" s="770"/>
      <c r="H9" s="770"/>
      <c r="L9" s="498"/>
      <c r="M9" s="616" t="s">
        <v>501</v>
      </c>
      <c r="N9" s="665"/>
      <c r="O9" s="1210" t="str">
        <f>IF(NameOrPr_ch="",IF(NameOrPr="","",NameOrPr),NameOrPr_ch)</f>
        <v>Департамент регулирования тарифов Ярославской области</v>
      </c>
      <c r="P9" s="1210"/>
      <c r="Q9" s="1210"/>
      <c r="R9" s="1210"/>
      <c r="S9" s="1210"/>
      <c r="T9" s="1210"/>
      <c r="U9" s="766"/>
      <c r="V9" s="766"/>
      <c r="W9" s="518"/>
      <c r="X9" s="770"/>
      <c r="Y9" s="770"/>
      <c r="Z9" s="770"/>
      <c r="AA9" s="770"/>
      <c r="AB9" s="770"/>
      <c r="AC9" s="770"/>
      <c r="AD9" s="770"/>
      <c r="AE9" s="770"/>
      <c r="AF9" s="770"/>
      <c r="AG9" s="770"/>
      <c r="AH9" s="770"/>
    </row>
    <row r="10" spans="1:34" s="569" customFormat="1" ht="18.75">
      <c r="A10" s="770"/>
      <c r="B10" s="770"/>
      <c r="C10" s="770"/>
      <c r="D10" s="770"/>
      <c r="E10" s="770"/>
      <c r="F10" s="770"/>
      <c r="G10" s="770"/>
      <c r="H10" s="770"/>
      <c r="L10" s="498"/>
      <c r="M10" s="616" t="s">
        <v>594</v>
      </c>
      <c r="N10" s="665"/>
      <c r="O10" s="1210" t="str">
        <f>IF(datePr_ch="",IF(datePr="","",datePr),datePr_ch)</f>
        <v>18.11.2022</v>
      </c>
      <c r="P10" s="1210"/>
      <c r="Q10" s="1210"/>
      <c r="R10" s="1210"/>
      <c r="S10" s="1210"/>
      <c r="T10" s="1210"/>
      <c r="U10" s="766"/>
      <c r="V10" s="766"/>
      <c r="W10" s="518"/>
      <c r="X10" s="770"/>
      <c r="Y10" s="770"/>
      <c r="Z10" s="770"/>
      <c r="AA10" s="770"/>
      <c r="AB10" s="770"/>
      <c r="AC10" s="770"/>
      <c r="AD10" s="770"/>
      <c r="AE10" s="770"/>
      <c r="AF10" s="770"/>
      <c r="AG10" s="770"/>
      <c r="AH10" s="770"/>
    </row>
    <row r="11" spans="1:34" s="569" customFormat="1" ht="18.75">
      <c r="A11" s="770"/>
      <c r="B11" s="770"/>
      <c r="C11" s="770"/>
      <c r="D11" s="770"/>
      <c r="E11" s="770"/>
      <c r="F11" s="770"/>
      <c r="G11" s="770"/>
      <c r="H11" s="770"/>
      <c r="L11" s="760"/>
      <c r="M11" s="616" t="s">
        <v>593</v>
      </c>
      <c r="N11" s="665"/>
      <c r="O11" s="1210" t="str">
        <f>IF(numberPr_ch="",IF(numberPr="","",numberPr),numberPr_ch)</f>
        <v>№247-ви, №276-ви, № 235-ви</v>
      </c>
      <c r="P11" s="1210"/>
      <c r="Q11" s="1210"/>
      <c r="R11" s="1210"/>
      <c r="S11" s="1210"/>
      <c r="T11" s="1210"/>
      <c r="U11" s="766"/>
      <c r="V11" s="766"/>
      <c r="W11" s="518"/>
      <c r="X11" s="770"/>
      <c r="Y11" s="770"/>
      <c r="Z11" s="770"/>
      <c r="AA11" s="770"/>
      <c r="AB11" s="770"/>
      <c r="AC11" s="770"/>
      <c r="AD11" s="770"/>
      <c r="AE11" s="770"/>
      <c r="AF11" s="770"/>
      <c r="AG11" s="770"/>
      <c r="AH11" s="770"/>
    </row>
    <row r="12" spans="1:34" s="569" customFormat="1" ht="18.75">
      <c r="A12" s="770"/>
      <c r="B12" s="770"/>
      <c r="C12" s="770"/>
      <c r="D12" s="770"/>
      <c r="E12" s="770"/>
      <c r="F12" s="770"/>
      <c r="G12" s="770"/>
      <c r="H12" s="770"/>
      <c r="L12" s="760"/>
      <c r="M12" s="616" t="s">
        <v>500</v>
      </c>
      <c r="N12" s="665"/>
      <c r="O12" s="1210" t="str">
        <f>IF(IstPub_ch="",IF(IstPub="","",IstPub),IstPub_ch)</f>
        <v>печатное издание "Документ Регион"</v>
      </c>
      <c r="P12" s="1210"/>
      <c r="Q12" s="1210"/>
      <c r="R12" s="1210"/>
      <c r="S12" s="1210"/>
      <c r="T12" s="1210"/>
      <c r="U12" s="766"/>
      <c r="V12" s="766"/>
      <c r="W12" s="518"/>
      <c r="X12" s="770"/>
      <c r="Y12" s="770"/>
      <c r="Z12" s="770"/>
      <c r="AA12" s="770"/>
      <c r="AB12" s="770"/>
      <c r="AC12" s="770"/>
      <c r="AD12" s="770"/>
      <c r="AE12" s="770"/>
      <c r="AF12" s="770"/>
      <c r="AG12" s="770"/>
      <c r="AH12" s="770"/>
    </row>
    <row r="13" spans="1:34" s="569" customFormat="1" ht="11.25">
      <c r="A13" s="770"/>
      <c r="B13" s="770"/>
      <c r="C13" s="770"/>
      <c r="D13" s="770"/>
      <c r="E13" s="770"/>
      <c r="F13" s="770"/>
      <c r="G13" s="770"/>
      <c r="H13" s="770"/>
      <c r="L13" s="1234"/>
      <c r="M13" s="1234"/>
      <c r="N13" s="778"/>
      <c r="O13" s="766"/>
      <c r="P13" s="766"/>
      <c r="Q13" s="766"/>
      <c r="R13" s="766"/>
      <c r="S13" s="766"/>
      <c r="T13" s="766"/>
      <c r="U13" s="769" t="s">
        <v>372</v>
      </c>
      <c r="X13" s="770"/>
      <c r="Y13" s="770"/>
      <c r="Z13" s="770"/>
      <c r="AA13" s="770"/>
      <c r="AB13" s="770"/>
      <c r="AC13" s="770"/>
      <c r="AD13" s="770"/>
      <c r="AE13" s="770"/>
      <c r="AF13" s="770"/>
      <c r="AG13" s="770"/>
      <c r="AH13" s="770"/>
    </row>
    <row r="14" spans="1:34">
      <c r="J14" s="685"/>
      <c r="K14" s="685"/>
      <c r="L14" s="753"/>
      <c r="M14" s="753"/>
      <c r="N14" s="501"/>
      <c r="O14" s="1211"/>
      <c r="P14" s="1211"/>
      <c r="Q14" s="1211"/>
      <c r="R14" s="1211"/>
      <c r="S14" s="1211"/>
      <c r="T14" s="1211"/>
      <c r="U14" s="1211"/>
    </row>
    <row r="15" spans="1:34">
      <c r="J15" s="685"/>
      <c r="K15" s="685"/>
      <c r="L15" s="1153" t="s">
        <v>453</v>
      </c>
      <c r="M15" s="1153"/>
      <c r="N15" s="1153"/>
      <c r="O15" s="1153"/>
      <c r="P15" s="1153"/>
      <c r="Q15" s="1153"/>
      <c r="R15" s="1153"/>
      <c r="S15" s="1153"/>
      <c r="T15" s="1153"/>
      <c r="U15" s="1153"/>
      <c r="V15" s="1153"/>
      <c r="W15" s="1153" t="s">
        <v>454</v>
      </c>
    </row>
    <row r="16" spans="1:34" ht="14.25" customHeight="1">
      <c r="J16" s="685"/>
      <c r="K16" s="685"/>
      <c r="L16" s="1217" t="s">
        <v>91</v>
      </c>
      <c r="M16" s="1217" t="s">
        <v>637</v>
      </c>
      <c r="N16" s="660"/>
      <c r="O16" s="1218" t="s">
        <v>639</v>
      </c>
      <c r="P16" s="1219"/>
      <c r="Q16" s="1219"/>
      <c r="R16" s="1219"/>
      <c r="S16" s="1219"/>
      <c r="T16" s="1220"/>
      <c r="U16" s="1228" t="s">
        <v>340</v>
      </c>
      <c r="V16" s="1214" t="s">
        <v>274</v>
      </c>
      <c r="W16" s="1153"/>
    </row>
    <row r="17" spans="1:36" ht="14.25" customHeight="1">
      <c r="J17" s="685"/>
      <c r="K17" s="685"/>
      <c r="L17" s="1217"/>
      <c r="M17" s="1217"/>
      <c r="N17" s="661"/>
      <c r="O17" s="1223" t="s">
        <v>603</v>
      </c>
      <c r="P17" s="1221" t="s">
        <v>270</v>
      </c>
      <c r="Q17" s="1222"/>
      <c r="R17" s="1225" t="s">
        <v>652</v>
      </c>
      <c r="S17" s="1226"/>
      <c r="T17" s="1227"/>
      <c r="U17" s="1229"/>
      <c r="V17" s="1215"/>
      <c r="W17" s="1153"/>
    </row>
    <row r="18" spans="1:36" ht="33.75" customHeight="1">
      <c r="J18" s="685"/>
      <c r="K18" s="685"/>
      <c r="L18" s="1217"/>
      <c r="M18" s="1217"/>
      <c r="N18" s="662"/>
      <c r="O18" s="1224"/>
      <c r="P18" s="755" t="s">
        <v>604</v>
      </c>
      <c r="Q18" s="755" t="s">
        <v>6</v>
      </c>
      <c r="R18" s="779" t="s">
        <v>273</v>
      </c>
      <c r="S18" s="1212" t="s">
        <v>272</v>
      </c>
      <c r="T18" s="1213"/>
      <c r="U18" s="1230"/>
      <c r="V18" s="1216"/>
      <c r="W18" s="1153"/>
    </row>
    <row r="19" spans="1:36">
      <c r="J19" s="685"/>
      <c r="K19" s="568">
        <v>1</v>
      </c>
      <c r="L19" s="646" t="s">
        <v>92</v>
      </c>
      <c r="M19" s="646" t="s">
        <v>48</v>
      </c>
      <c r="N19" s="648" t="str">
        <f ca="1">OFFSET(N19,0,-1)</f>
        <v>2</v>
      </c>
      <c r="O19" s="777">
        <f ca="1">OFFSET(O19,0,-1)+1</f>
        <v>3</v>
      </c>
      <c r="P19" s="777">
        <f ca="1">OFFSET(P19,0,-1)+1</f>
        <v>4</v>
      </c>
      <c r="Q19" s="777">
        <f ca="1">OFFSET(Q19,0,-1)+1</f>
        <v>5</v>
      </c>
      <c r="R19" s="777">
        <f ca="1">OFFSET(R19,0,-1)+1</f>
        <v>6</v>
      </c>
      <c r="S19" s="1235">
        <f ca="1">OFFSET(S19,0,-1)+1</f>
        <v>7</v>
      </c>
      <c r="T19" s="1235"/>
      <c r="U19" s="777">
        <f ca="1">OFFSET(U19,0,-2)+1</f>
        <v>8</v>
      </c>
      <c r="V19" s="648">
        <f ca="1">OFFSET(V19,0,-1)</f>
        <v>8</v>
      </c>
      <c r="W19" s="777">
        <f ca="1">OFFSET(W19,0,-1)+1</f>
        <v>9</v>
      </c>
    </row>
    <row r="20" spans="1:36" ht="22.5">
      <c r="A20" s="1236">
        <v>1</v>
      </c>
      <c r="B20" s="882"/>
      <c r="C20" s="882"/>
      <c r="D20" s="882"/>
      <c r="E20" s="883"/>
      <c r="F20" s="884"/>
      <c r="G20" s="884"/>
      <c r="H20" s="884"/>
      <c r="I20" s="885"/>
      <c r="J20" s="880"/>
      <c r="K20" s="887"/>
      <c r="L20" s="780">
        <f>mergeValue(A20)</f>
        <v>1</v>
      </c>
      <c r="M20" s="640" t="s">
        <v>20</v>
      </c>
      <c r="N20" s="645"/>
      <c r="O20" s="1237"/>
      <c r="P20" s="1237"/>
      <c r="Q20" s="1237"/>
      <c r="R20" s="1237"/>
      <c r="S20" s="1237"/>
      <c r="T20" s="1237"/>
      <c r="U20" s="1237"/>
      <c r="V20" s="1237"/>
      <c r="W20" s="629" t="s">
        <v>475</v>
      </c>
      <c r="Y20" s="828"/>
      <c r="Z20" s="828" t="str">
        <f t="shared" ref="Z20:Z33" si="0">IF(M20="","",M20 )</f>
        <v>Наименование тарифа</v>
      </c>
      <c r="AA20" s="828"/>
      <c r="AB20" s="828"/>
      <c r="AC20" s="828"/>
      <c r="AI20" s="807"/>
      <c r="AJ20" s="807"/>
    </row>
    <row r="21" spans="1:36" ht="22.5">
      <c r="A21" s="1236"/>
      <c r="B21" s="1236">
        <v>1</v>
      </c>
      <c r="C21" s="882"/>
      <c r="D21" s="882"/>
      <c r="E21" s="884"/>
      <c r="F21" s="884"/>
      <c r="G21" s="884"/>
      <c r="H21" s="884"/>
      <c r="I21" s="879"/>
      <c r="J21" s="878"/>
      <c r="K21" s="881"/>
      <c r="L21" s="780" t="str">
        <f>mergeValue(A21) &amp;"."&amp; mergeValue(B21)</f>
        <v>1.1</v>
      </c>
      <c r="M21" s="691" t="s">
        <v>16</v>
      </c>
      <c r="N21" s="645"/>
      <c r="O21" s="1237"/>
      <c r="P21" s="1237"/>
      <c r="Q21" s="1237"/>
      <c r="R21" s="1237"/>
      <c r="S21" s="1237"/>
      <c r="T21" s="1237"/>
      <c r="U21" s="1237"/>
      <c r="V21" s="1237"/>
      <c r="W21" s="629" t="s">
        <v>476</v>
      </c>
      <c r="Y21" s="828"/>
      <c r="Z21" s="828" t="str">
        <f t="shared" si="0"/>
        <v>Территория действия тарифа</v>
      </c>
      <c r="AA21" s="828"/>
      <c r="AB21" s="828"/>
      <c r="AC21" s="828"/>
      <c r="AI21" s="807"/>
      <c r="AJ21" s="807"/>
    </row>
    <row r="22" spans="1:36" ht="22.5">
      <c r="A22" s="1236"/>
      <c r="B22" s="1236"/>
      <c r="C22" s="1236">
        <v>1</v>
      </c>
      <c r="D22" s="882"/>
      <c r="E22" s="884"/>
      <c r="F22" s="884"/>
      <c r="G22" s="884"/>
      <c r="H22" s="884"/>
      <c r="I22" s="886"/>
      <c r="J22" s="878"/>
      <c r="K22" s="881"/>
      <c r="L22" s="780" t="str">
        <f>mergeValue(A22) &amp;"."&amp; mergeValue(B22)&amp;"."&amp; mergeValue(C22)</f>
        <v>1.1.1</v>
      </c>
      <c r="M22" s="692" t="s">
        <v>7</v>
      </c>
      <c r="N22" s="645"/>
      <c r="O22" s="1237"/>
      <c r="P22" s="1237"/>
      <c r="Q22" s="1237"/>
      <c r="R22" s="1237"/>
      <c r="S22" s="1237"/>
      <c r="T22" s="1237"/>
      <c r="U22" s="1237"/>
      <c r="V22" s="1237"/>
      <c r="W22" s="629" t="s">
        <v>631</v>
      </c>
      <c r="Y22" s="828"/>
      <c r="Z22" s="828" t="str">
        <f t="shared" si="0"/>
        <v xml:space="preserve">Наименование системы теплоснабжения </v>
      </c>
      <c r="AA22" s="828"/>
      <c r="AB22" s="828"/>
      <c r="AC22" s="828"/>
      <c r="AI22" s="807"/>
      <c r="AJ22" s="807"/>
    </row>
    <row r="23" spans="1:36" ht="22.5">
      <c r="A23" s="1236"/>
      <c r="B23" s="1236"/>
      <c r="C23" s="1236"/>
      <c r="D23" s="1236">
        <v>1</v>
      </c>
      <c r="E23" s="884"/>
      <c r="F23" s="884"/>
      <c r="G23" s="884"/>
      <c r="H23" s="884"/>
      <c r="I23" s="886"/>
      <c r="J23" s="878"/>
      <c r="K23" s="881"/>
      <c r="L23" s="780" t="str">
        <f>mergeValue(A23) &amp;"."&amp; mergeValue(B23)&amp;"."&amp; mergeValue(C23)&amp;"."&amp; mergeValue(D23)</f>
        <v>1.1.1.1</v>
      </c>
      <c r="M23" s="693" t="s">
        <v>22</v>
      </c>
      <c r="N23" s="645"/>
      <c r="O23" s="1237"/>
      <c r="P23" s="1237"/>
      <c r="Q23" s="1237"/>
      <c r="R23" s="1237"/>
      <c r="S23" s="1237"/>
      <c r="T23" s="1237"/>
      <c r="U23" s="1237"/>
      <c r="V23" s="1237"/>
      <c r="W23" s="629" t="s">
        <v>632</v>
      </c>
      <c r="Y23" s="828"/>
      <c r="Z23" s="828" t="str">
        <f t="shared" si="0"/>
        <v xml:space="preserve">Источник тепловой энергии  </v>
      </c>
      <c r="AA23" s="828"/>
      <c r="AB23" s="828"/>
      <c r="AC23" s="828"/>
      <c r="AI23" s="807"/>
      <c r="AJ23" s="807"/>
    </row>
    <row r="24" spans="1:36" ht="101.25">
      <c r="A24" s="1236"/>
      <c r="B24" s="1236"/>
      <c r="C24" s="1236"/>
      <c r="D24" s="1236"/>
      <c r="E24" s="1236">
        <v>1</v>
      </c>
      <c r="F24" s="884"/>
      <c r="G24" s="884"/>
      <c r="H24" s="882">
        <v>1</v>
      </c>
      <c r="I24" s="1236">
        <v>1</v>
      </c>
      <c r="J24" s="884"/>
      <c r="K24" s="889"/>
      <c r="L24" s="780" t="str">
        <f>mergeValue(A24) &amp;"."&amp; mergeValue(B24)&amp;"."&amp; mergeValue(C24)&amp;"."&amp; mergeValue(D24)&amp;"."&amp; mergeValue(E24)</f>
        <v>1.1.1.1.1</v>
      </c>
      <c r="M24" s="553" t="s">
        <v>9</v>
      </c>
      <c r="N24" s="645"/>
      <c r="O24" s="1238"/>
      <c r="P24" s="1238"/>
      <c r="Q24" s="1238"/>
      <c r="R24" s="1238"/>
      <c r="S24" s="1238"/>
      <c r="T24" s="1238"/>
      <c r="U24" s="1238"/>
      <c r="V24" s="1238"/>
      <c r="W24" s="629" t="s">
        <v>636</v>
      </c>
      <c r="Y24" s="828"/>
      <c r="Z24" s="828" t="str">
        <f t="shared" si="0"/>
        <v>Схема подключения теплопотребляющей установки к коллектору источника тепловой энергии</v>
      </c>
      <c r="AA24" s="828"/>
      <c r="AB24" s="828"/>
      <c r="AC24" s="828"/>
      <c r="AI24" s="807"/>
      <c r="AJ24" s="807"/>
    </row>
    <row r="25" spans="1:36" ht="90">
      <c r="A25" s="1236"/>
      <c r="B25" s="1236"/>
      <c r="C25" s="1236"/>
      <c r="D25" s="1236"/>
      <c r="E25" s="1236"/>
      <c r="F25" s="1236">
        <v>1</v>
      </c>
      <c r="G25" s="882"/>
      <c r="H25" s="882"/>
      <c r="I25" s="1236"/>
      <c r="J25" s="1236">
        <v>1</v>
      </c>
      <c r="K25" s="890"/>
      <c r="L25" s="780" t="str">
        <f>mergeValue(A25) &amp;"."&amp; mergeValue(B25)&amp;"."&amp; mergeValue(C25)&amp;"."&amp; mergeValue(D25)&amp;"."&amp; mergeValue(E25)&amp;"."&amp; mergeValue(F25)</f>
        <v>1.1.1.1.1.1</v>
      </c>
      <c r="M25" s="554" t="s">
        <v>10</v>
      </c>
      <c r="N25" s="645"/>
      <c r="O25" s="1238"/>
      <c r="P25" s="1238"/>
      <c r="Q25" s="1238"/>
      <c r="R25" s="1238"/>
      <c r="S25" s="1238"/>
      <c r="T25" s="1238"/>
      <c r="U25" s="1238"/>
      <c r="V25" s="1238"/>
      <c r="W25" s="629" t="s">
        <v>634</v>
      </c>
      <c r="Y25" s="828"/>
      <c r="Z25" s="828" t="str">
        <f t="shared" si="0"/>
        <v>Группа потребителей</v>
      </c>
      <c r="AA25" s="828"/>
      <c r="AB25" s="828"/>
      <c r="AC25" s="828"/>
      <c r="AI25" s="807"/>
      <c r="AJ25" s="807"/>
    </row>
    <row r="26" spans="1:36" ht="189" customHeight="1">
      <c r="A26" s="1236"/>
      <c r="B26" s="1236"/>
      <c r="C26" s="1236"/>
      <c r="D26" s="1236"/>
      <c r="E26" s="1236"/>
      <c r="F26" s="1236"/>
      <c r="G26" s="882">
        <v>1</v>
      </c>
      <c r="H26" s="882"/>
      <c r="I26" s="1236"/>
      <c r="J26" s="1236"/>
      <c r="K26" s="890">
        <v>1</v>
      </c>
      <c r="L26" s="780" t="str">
        <f>mergeValue(A26) &amp;"."&amp; mergeValue(B26)&amp;"."&amp; mergeValue(C26)&amp;"."&amp; mergeValue(D26)&amp;"."&amp; mergeValue(E26)&amp;"."&amp; mergeValue(F26)&amp;"."&amp; mergeValue(G26)</f>
        <v>1.1.1.1.1.1.1</v>
      </c>
      <c r="M26" s="1063"/>
      <c r="N26" s="645"/>
      <c r="O26" s="762"/>
      <c r="P26" s="762"/>
      <c r="Q26" s="1088"/>
      <c r="R26" s="1231"/>
      <c r="S26" s="1232" t="s">
        <v>83</v>
      </c>
      <c r="T26" s="1231"/>
      <c r="U26" s="1232" t="s">
        <v>84</v>
      </c>
      <c r="V26" s="762"/>
      <c r="W26" s="1207" t="s">
        <v>653</v>
      </c>
      <c r="X26" s="807" t="str">
        <f>strCheckDate(O27:V27)</f>
        <v/>
      </c>
      <c r="Y26" s="828"/>
      <c r="Z26" s="828" t="str">
        <f t="shared" si="0"/>
        <v/>
      </c>
      <c r="AA26" s="828"/>
      <c r="AB26" s="828"/>
      <c r="AC26" s="828"/>
      <c r="AI26" s="807"/>
      <c r="AJ26" s="807"/>
    </row>
    <row r="27" spans="1:36" ht="11.25" hidden="1">
      <c r="A27" s="1236"/>
      <c r="B27" s="1236"/>
      <c r="C27" s="1236"/>
      <c r="D27" s="1236"/>
      <c r="E27" s="1236"/>
      <c r="F27" s="1236"/>
      <c r="G27" s="882"/>
      <c r="H27" s="882"/>
      <c r="I27" s="1236"/>
      <c r="J27" s="1236"/>
      <c r="K27" s="890"/>
      <c r="L27" s="799"/>
      <c r="M27" s="645"/>
      <c r="N27" s="645"/>
      <c r="O27" s="762"/>
      <c r="P27" s="762"/>
      <c r="Q27" s="768" t="str">
        <f>R26 &amp; "-" &amp; T26</f>
        <v>-</v>
      </c>
      <c r="R27" s="1231"/>
      <c r="S27" s="1232"/>
      <c r="T27" s="1231"/>
      <c r="U27" s="1232"/>
      <c r="V27" s="762"/>
      <c r="W27" s="1208"/>
      <c r="Y27" s="828"/>
      <c r="Z27" s="828" t="str">
        <f t="shared" si="0"/>
        <v/>
      </c>
      <c r="AA27" s="828"/>
      <c r="AB27" s="828"/>
      <c r="AC27" s="828"/>
      <c r="AI27" s="807"/>
      <c r="AJ27" s="807"/>
    </row>
    <row r="28" spans="1:36" ht="15" customHeight="1">
      <c r="A28" s="1236"/>
      <c r="B28" s="1236"/>
      <c r="C28" s="1236"/>
      <c r="D28" s="1236"/>
      <c r="E28" s="1236"/>
      <c r="F28" s="1236"/>
      <c r="G28" s="884"/>
      <c r="H28" s="882"/>
      <c r="I28" s="1236"/>
      <c r="J28" s="1236"/>
      <c r="K28" s="889"/>
      <c r="L28" s="687"/>
      <c r="M28" s="556" t="s">
        <v>25</v>
      </c>
      <c r="N28" s="764"/>
      <c r="O28" s="764"/>
      <c r="P28" s="764"/>
      <c r="Q28" s="764"/>
      <c r="R28" s="764"/>
      <c r="S28" s="764"/>
      <c r="T28" s="764"/>
      <c r="U28" s="764"/>
      <c r="V28" s="761"/>
      <c r="W28" s="1209"/>
      <c r="Y28" s="828"/>
      <c r="Z28" s="828" t="str">
        <f t="shared" si="0"/>
        <v>Добавить вид теплоносителя (параметры теплоносителя)</v>
      </c>
      <c r="AA28" s="828"/>
      <c r="AB28" s="828"/>
      <c r="AC28" s="828"/>
      <c r="AI28" s="807"/>
      <c r="AJ28" s="807"/>
    </row>
    <row r="29" spans="1:36" ht="15" customHeight="1">
      <c r="A29" s="1236"/>
      <c r="B29" s="1236"/>
      <c r="C29" s="1236"/>
      <c r="D29" s="1236"/>
      <c r="E29" s="1236"/>
      <c r="F29" s="884"/>
      <c r="G29" s="884"/>
      <c r="H29" s="882"/>
      <c r="I29" s="1236"/>
      <c r="J29" s="884"/>
      <c r="K29" s="889"/>
      <c r="L29" s="687"/>
      <c r="M29" s="555" t="s">
        <v>11</v>
      </c>
      <c r="N29" s="764"/>
      <c r="O29" s="764"/>
      <c r="P29" s="764"/>
      <c r="Q29" s="764"/>
      <c r="R29" s="764"/>
      <c r="S29" s="764"/>
      <c r="T29" s="764"/>
      <c r="U29" s="763"/>
      <c r="V29" s="764"/>
      <c r="W29" s="664"/>
      <c r="Y29" s="828"/>
      <c r="Z29" s="828" t="str">
        <f t="shared" si="0"/>
        <v>Добавить группу потребителей</v>
      </c>
      <c r="AA29" s="828"/>
      <c r="AB29" s="828"/>
      <c r="AC29" s="828"/>
      <c r="AI29" s="807"/>
      <c r="AJ29" s="807"/>
    </row>
    <row r="30" spans="1:36" ht="15" customHeight="1">
      <c r="A30" s="1236"/>
      <c r="B30" s="1236"/>
      <c r="C30" s="1236"/>
      <c r="D30" s="1236"/>
      <c r="E30" s="888"/>
      <c r="F30" s="884"/>
      <c r="G30" s="884"/>
      <c r="H30" s="884"/>
      <c r="I30" s="880"/>
      <c r="J30" s="877"/>
      <c r="K30" s="887"/>
      <c r="L30" s="687"/>
      <c r="M30" s="759" t="s">
        <v>12</v>
      </c>
      <c r="N30" s="764"/>
      <c r="O30" s="764"/>
      <c r="P30" s="764"/>
      <c r="Q30" s="764"/>
      <c r="R30" s="764"/>
      <c r="S30" s="764"/>
      <c r="T30" s="764"/>
      <c r="U30" s="763"/>
      <c r="V30" s="764"/>
      <c r="W30" s="664"/>
      <c r="Y30" s="828"/>
      <c r="Z30" s="828" t="str">
        <f t="shared" si="0"/>
        <v>Добавить схему подключения</v>
      </c>
      <c r="AA30" s="828"/>
      <c r="AB30" s="828"/>
      <c r="AC30" s="828"/>
      <c r="AI30" s="807"/>
      <c r="AJ30" s="807"/>
    </row>
    <row r="31" spans="1:36" ht="15" customHeight="1">
      <c r="A31" s="1236"/>
      <c r="B31" s="1236"/>
      <c r="C31" s="1236"/>
      <c r="D31" s="888"/>
      <c r="E31" s="888"/>
      <c r="F31" s="884"/>
      <c r="G31" s="884"/>
      <c r="H31" s="884"/>
      <c r="I31" s="880"/>
      <c r="J31" s="877"/>
      <c r="K31" s="887"/>
      <c r="L31" s="687"/>
      <c r="M31" s="758" t="s">
        <v>17</v>
      </c>
      <c r="N31" s="764"/>
      <c r="O31" s="764"/>
      <c r="P31" s="764"/>
      <c r="Q31" s="764"/>
      <c r="R31" s="764"/>
      <c r="S31" s="764"/>
      <c r="T31" s="764"/>
      <c r="U31" s="763"/>
      <c r="V31" s="764"/>
      <c r="W31" s="664"/>
      <c r="Y31" s="828"/>
      <c r="Z31" s="828" t="str">
        <f t="shared" si="0"/>
        <v>Добавить источник тепловой энергии</v>
      </c>
      <c r="AA31" s="828"/>
      <c r="AB31" s="828"/>
      <c r="AC31" s="828"/>
      <c r="AI31" s="807"/>
      <c r="AJ31" s="807"/>
    </row>
    <row r="32" spans="1:36" ht="15" customHeight="1">
      <c r="A32" s="1236"/>
      <c r="B32" s="1236"/>
      <c r="C32" s="888"/>
      <c r="D32" s="888"/>
      <c r="E32" s="888"/>
      <c r="F32" s="888"/>
      <c r="G32" s="893"/>
      <c r="H32" s="880"/>
      <c r="I32" s="891"/>
      <c r="J32" s="877"/>
      <c r="K32" s="892"/>
      <c r="L32" s="687"/>
      <c r="M32" s="757" t="s">
        <v>18</v>
      </c>
      <c r="N32" s="764"/>
      <c r="O32" s="764"/>
      <c r="P32" s="764"/>
      <c r="Q32" s="764"/>
      <c r="R32" s="764"/>
      <c r="S32" s="764"/>
      <c r="T32" s="764"/>
      <c r="U32" s="763"/>
      <c r="V32" s="764"/>
      <c r="W32" s="664"/>
      <c r="Y32" s="828"/>
      <c r="Z32" s="828" t="str">
        <f t="shared" si="0"/>
        <v>Добавить наименование системы теплоснабжения</v>
      </c>
      <c r="AA32" s="828"/>
      <c r="AB32" s="828"/>
      <c r="AC32" s="828"/>
      <c r="AI32" s="807"/>
      <c r="AJ32" s="807"/>
    </row>
    <row r="33" spans="1:36" ht="15" customHeight="1">
      <c r="A33" s="1236"/>
      <c r="B33" s="888"/>
      <c r="C33" s="888"/>
      <c r="D33" s="888"/>
      <c r="E33" s="888"/>
      <c r="F33" s="888"/>
      <c r="G33" s="893"/>
      <c r="H33" s="880"/>
      <c r="I33" s="880"/>
      <c r="J33" s="877"/>
      <c r="K33" s="887"/>
      <c r="L33" s="687"/>
      <c r="M33" s="732" t="s">
        <v>19</v>
      </c>
      <c r="N33" s="764"/>
      <c r="O33" s="764"/>
      <c r="P33" s="764"/>
      <c r="Q33" s="764"/>
      <c r="R33" s="764"/>
      <c r="S33" s="764"/>
      <c r="T33" s="764"/>
      <c r="U33" s="763"/>
      <c r="V33" s="764"/>
      <c r="W33" s="664"/>
      <c r="Y33" s="828"/>
      <c r="Z33" s="828" t="str">
        <f t="shared" si="0"/>
        <v>Добавить территорию действия тарифа</v>
      </c>
      <c r="AA33" s="828"/>
      <c r="AB33" s="828"/>
      <c r="AC33" s="828"/>
      <c r="AI33" s="807"/>
      <c r="AJ33" s="807"/>
    </row>
    <row r="34" spans="1:36" s="741" customFormat="1" ht="15" customHeight="1">
      <c r="A34" s="876"/>
      <c r="B34" s="876"/>
      <c r="C34" s="876"/>
      <c r="D34" s="876"/>
      <c r="E34" s="876"/>
      <c r="F34" s="876"/>
      <c r="G34" s="876"/>
      <c r="H34" s="876"/>
      <c r="I34" s="876"/>
      <c r="J34" s="876"/>
      <c r="K34" s="876"/>
      <c r="L34" s="492"/>
      <c r="M34" s="735" t="s">
        <v>308</v>
      </c>
      <c r="N34" s="764"/>
      <c r="O34" s="764"/>
      <c r="P34" s="764"/>
      <c r="Q34" s="764"/>
      <c r="R34" s="764"/>
      <c r="S34" s="764"/>
      <c r="T34" s="764"/>
      <c r="U34" s="763"/>
      <c r="V34" s="764"/>
      <c r="W34" s="664"/>
      <c r="X34" s="720"/>
      <c r="Y34" s="720"/>
      <c r="Z34" s="720"/>
      <c r="AA34" s="720"/>
      <c r="AB34" s="720"/>
      <c r="AC34" s="720"/>
      <c r="AD34" s="720"/>
      <c r="AE34" s="720"/>
      <c r="AF34" s="720"/>
      <c r="AG34" s="720"/>
      <c r="AH34" s="720"/>
    </row>
    <row r="35" spans="1:36" ht="11.25">
      <c r="A35" s="798"/>
      <c r="B35" s="798"/>
      <c r="C35" s="798"/>
      <c r="D35" s="798"/>
      <c r="E35" s="798"/>
      <c r="F35" s="798"/>
      <c r="G35" s="798"/>
      <c r="H35" s="798"/>
      <c r="I35" s="798"/>
      <c r="J35" s="798"/>
      <c r="K35" s="798"/>
      <c r="X35" s="798"/>
      <c r="Y35" s="798"/>
      <c r="Z35" s="798"/>
      <c r="AA35" s="798"/>
      <c r="AB35" s="798"/>
      <c r="AC35" s="798"/>
      <c r="AD35" s="798"/>
      <c r="AE35" s="798"/>
      <c r="AF35" s="798"/>
      <c r="AG35" s="798"/>
      <c r="AH35" s="798"/>
    </row>
    <row r="36" spans="1:36" ht="105.75" customHeight="1">
      <c r="L36" s="1">
        <v>1</v>
      </c>
      <c r="M36" s="1200" t="s">
        <v>630</v>
      </c>
      <c r="N36" s="1200"/>
      <c r="O36" s="1200"/>
      <c r="P36" s="1200"/>
      <c r="Q36" s="1200"/>
      <c r="R36" s="1200"/>
      <c r="S36" s="1200"/>
      <c r="T36" s="1200"/>
      <c r="U36" s="1200"/>
      <c r="V36" s="1200"/>
      <c r="W36" s="1200"/>
    </row>
  </sheetData>
  <sheetProtection algorithmName="SHA-512" hashValue="nX5M142CDNT7sdsu4IA5RPiU6xkoFSS12W+t5EcvfE03VAH3vH42IMJ5X9IupGGE/0lujpswQaW+QBBNAUfqUg==" saltValue="LZPnfwt6ernizEpsqztr6w==" spinCount="100000"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183</v>
      </c>
    </row>
    <row r="2" spans="1:20" ht="22.5">
      <c r="F2" s="1201" t="s">
        <v>490</v>
      </c>
      <c r="G2" s="1202"/>
      <c r="H2" s="1203"/>
      <c r="I2" s="639"/>
    </row>
    <row r="3" spans="1:20" ht="3" customHeight="1"/>
    <row r="4" spans="1:20" s="569" customFormat="1" ht="11.25">
      <c r="A4" s="589"/>
      <c r="B4" s="589"/>
      <c r="C4" s="589"/>
      <c r="D4" s="589"/>
      <c r="F4" s="1153" t="s">
        <v>453</v>
      </c>
      <c r="G4" s="1153"/>
      <c r="H4" s="1153"/>
      <c r="I4" s="1204"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4"/>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24.11.2022</v>
      </c>
      <c r="I7" s="580" t="s">
        <v>492</v>
      </c>
      <c r="J7" s="614"/>
      <c r="K7" s="589"/>
      <c r="L7" s="589"/>
      <c r="M7" s="589"/>
      <c r="N7" s="589"/>
      <c r="O7" s="589"/>
      <c r="P7" s="589"/>
      <c r="Q7" s="589"/>
      <c r="R7" s="589"/>
      <c r="S7" s="589"/>
      <c r="T7" s="589"/>
    </row>
    <row r="8" spans="1:20" s="569" customFormat="1" ht="45">
      <c r="A8" s="1205">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05"/>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05"/>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05"/>
      <c r="B12" s="1205"/>
      <c r="C12" s="1205">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5"/>
      <c r="B13" s="1205"/>
      <c r="C13" s="1205"/>
      <c r="D13" s="622">
        <v>1</v>
      </c>
      <c r="F13" s="615" t="str">
        <f>"4."&amp;mergeValue(A13) &amp;"."&amp;mergeValue(B13)&amp;"."&amp;mergeValue(C13)&amp;"."&amp;mergeValue(D13)</f>
        <v>4.1.1.1.1</v>
      </c>
      <c r="G13" s="632" t="s">
        <v>497</v>
      </c>
      <c r="H13" s="603"/>
      <c r="I13" s="1206" t="s">
        <v>589</v>
      </c>
      <c r="J13" s="614"/>
      <c r="K13" s="589"/>
      <c r="L13" s="589"/>
      <c r="M13" s="589"/>
      <c r="N13" s="589"/>
      <c r="O13" s="589"/>
      <c r="P13" s="589"/>
      <c r="Q13" s="589"/>
      <c r="R13" s="589"/>
      <c r="S13" s="589"/>
      <c r="T13" s="589"/>
    </row>
    <row r="14" spans="1:20" s="569" customFormat="1" ht="18.75">
      <c r="A14" s="1205"/>
      <c r="B14" s="1205"/>
      <c r="C14" s="1205"/>
      <c r="D14" s="622"/>
      <c r="F14" s="618"/>
      <c r="G14" s="549" t="s">
        <v>4</v>
      </c>
      <c r="H14" s="623"/>
      <c r="I14" s="1206"/>
      <c r="J14" s="614"/>
      <c r="K14" s="589"/>
      <c r="L14" s="589"/>
      <c r="M14" s="589"/>
      <c r="N14" s="589"/>
      <c r="O14" s="589"/>
      <c r="P14" s="589"/>
      <c r="Q14" s="589"/>
      <c r="R14" s="589"/>
      <c r="S14" s="589"/>
      <c r="T14" s="589"/>
    </row>
    <row r="15" spans="1:20" s="569" customFormat="1" ht="18.75">
      <c r="A15" s="1205"/>
      <c r="B15" s="1205"/>
      <c r="C15" s="622"/>
      <c r="D15" s="622"/>
      <c r="F15" s="633"/>
      <c r="G15" s="576" t="s">
        <v>402</v>
      </c>
      <c r="H15" s="634"/>
      <c r="I15" s="635"/>
      <c r="J15" s="614"/>
      <c r="K15" s="589"/>
      <c r="L15" s="589"/>
      <c r="M15" s="589"/>
      <c r="N15" s="589"/>
      <c r="O15" s="589"/>
      <c r="P15" s="589"/>
      <c r="Q15" s="589"/>
      <c r="R15" s="589"/>
      <c r="S15" s="589"/>
      <c r="T15" s="589"/>
    </row>
    <row r="16" spans="1:20" s="569" customFormat="1" ht="18.75">
      <c r="A16" s="1205"/>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00" t="s">
        <v>591</v>
      </c>
      <c r="H19" s="1200"/>
      <c r="I19" s="593"/>
      <c r="J19" s="613"/>
      <c r="K19" s="613"/>
      <c r="L19" s="613"/>
      <c r="M19" s="613"/>
      <c r="N19" s="613"/>
      <c r="O19" s="613"/>
      <c r="P19" s="613"/>
      <c r="Q19" s="613"/>
      <c r="R19" s="613"/>
      <c r="S19" s="613"/>
      <c r="T19" s="613"/>
    </row>
  </sheetData>
  <sheetProtection algorithmName="SHA-512" hashValue="ftp6iXhdG+/u65iSsZLLuUygKgAIrcMauaLw0tK23kEm8/olmwxYin1nbSD+YoNefbJ7/UsR+KlMec26Ip3+zA==" saltValue="ylQXUoXmhpggEloL/TKHa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09"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499"/>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33" t="s">
        <v>629</v>
      </c>
      <c r="M5" s="1233"/>
      <c r="N5" s="1233"/>
      <c r="O5" s="1233"/>
      <c r="P5" s="1233"/>
      <c r="Q5" s="1233"/>
      <c r="R5" s="1233"/>
      <c r="S5" s="1233"/>
      <c r="T5" s="1233"/>
      <c r="U5" s="496"/>
    </row>
    <row r="6" spans="1:33" ht="3" customHeight="1">
      <c r="J6" s="481"/>
      <c r="K6" s="481"/>
      <c r="L6" s="477"/>
      <c r="M6" s="477"/>
      <c r="N6" s="477"/>
      <c r="O6" s="480"/>
      <c r="P6" s="480"/>
      <c r="Q6" s="480"/>
      <c r="R6" s="480"/>
      <c r="S6" s="480"/>
      <c r="T6" s="480"/>
      <c r="U6" s="477"/>
    </row>
    <row r="7" spans="1:33" s="491" customFormat="1" ht="22.5">
      <c r="A7" s="510"/>
      <c r="B7" s="510"/>
      <c r="C7" s="510"/>
      <c r="D7" s="510"/>
      <c r="E7" s="510"/>
      <c r="F7" s="510"/>
      <c r="G7" s="510"/>
      <c r="H7" s="510"/>
      <c r="L7" s="498"/>
      <c r="M7" s="616" t="s">
        <v>501</v>
      </c>
      <c r="N7" s="665"/>
      <c r="O7" s="1210" t="str">
        <f>IF(NameOrPr_ch="",IF(NameOrPr="","",NameOrPr),NameOrPr_ch)</f>
        <v>Департамент регулирования тарифов Ярославской области</v>
      </c>
      <c r="P7" s="1210"/>
      <c r="Q7" s="1210"/>
      <c r="R7" s="1210"/>
      <c r="S7" s="1210"/>
      <c r="T7" s="1210"/>
      <c r="U7" s="581"/>
      <c r="V7" s="581"/>
      <c r="W7" s="518"/>
      <c r="X7" s="504"/>
      <c r="Y7" s="504"/>
      <c r="Z7" s="504"/>
      <c r="AA7" s="504"/>
      <c r="AB7" s="504"/>
      <c r="AC7" s="504"/>
      <c r="AD7" s="504"/>
      <c r="AE7" s="504"/>
      <c r="AF7" s="504"/>
      <c r="AG7" s="504"/>
    </row>
    <row r="8" spans="1:33" s="491" customFormat="1" ht="18.75">
      <c r="A8" s="510"/>
      <c r="B8" s="510"/>
      <c r="C8" s="510"/>
      <c r="D8" s="510"/>
      <c r="E8" s="510"/>
      <c r="F8" s="510"/>
      <c r="G8" s="510"/>
      <c r="H8" s="510"/>
      <c r="L8" s="498"/>
      <c r="M8" s="616" t="s">
        <v>594</v>
      </c>
      <c r="N8" s="665"/>
      <c r="O8" s="1210" t="str">
        <f>IF(datePr_ch="",IF(datePr="","",datePr),datePr_ch)</f>
        <v>18.11.2022</v>
      </c>
      <c r="P8" s="1210"/>
      <c r="Q8" s="1210"/>
      <c r="R8" s="1210"/>
      <c r="S8" s="1210"/>
      <c r="T8" s="1210"/>
      <c r="U8" s="581"/>
      <c r="V8" s="581"/>
      <c r="W8" s="518"/>
      <c r="X8" s="504"/>
      <c r="Y8" s="504"/>
      <c r="Z8" s="504"/>
      <c r="AA8" s="504"/>
      <c r="AB8" s="504"/>
      <c r="AC8" s="504"/>
      <c r="AD8" s="504"/>
      <c r="AE8" s="504"/>
      <c r="AF8" s="504"/>
      <c r="AG8" s="504"/>
    </row>
    <row r="9" spans="1:33" s="491" customFormat="1" ht="18.75">
      <c r="A9" s="510"/>
      <c r="B9" s="510"/>
      <c r="C9" s="510"/>
      <c r="D9" s="510"/>
      <c r="E9" s="510"/>
      <c r="F9" s="510"/>
      <c r="G9" s="510"/>
      <c r="H9" s="510"/>
      <c r="L9" s="152"/>
      <c r="M9" s="616" t="s">
        <v>593</v>
      </c>
      <c r="N9" s="665"/>
      <c r="O9" s="1210" t="str">
        <f>IF(numberPr_ch="",IF(numberPr="","",numberPr),numberPr_ch)</f>
        <v>№247-ви, №276-ви, № 235-ви</v>
      </c>
      <c r="P9" s="1210"/>
      <c r="Q9" s="1210"/>
      <c r="R9" s="1210"/>
      <c r="S9" s="1210"/>
      <c r="T9" s="1210"/>
      <c r="U9" s="581"/>
      <c r="V9" s="581"/>
      <c r="W9" s="518"/>
      <c r="X9" s="504"/>
      <c r="Y9" s="504"/>
      <c r="Z9" s="504"/>
      <c r="AA9" s="504"/>
      <c r="AB9" s="504"/>
      <c r="AC9" s="504"/>
      <c r="AD9" s="504"/>
      <c r="AE9" s="504"/>
      <c r="AF9" s="504"/>
      <c r="AG9" s="504"/>
    </row>
    <row r="10" spans="1:33" s="491" customFormat="1" ht="18.75">
      <c r="A10" s="510"/>
      <c r="B10" s="510"/>
      <c r="C10" s="510"/>
      <c r="D10" s="510"/>
      <c r="E10" s="510"/>
      <c r="F10" s="510"/>
      <c r="G10" s="510"/>
      <c r="H10" s="510"/>
      <c r="L10" s="152"/>
      <c r="M10" s="616" t="s">
        <v>500</v>
      </c>
      <c r="N10" s="665"/>
      <c r="O10" s="1210" t="str">
        <f>IF(IstPub_ch="",IF(IstPub="","",IstPub),IstPub_ch)</f>
        <v>печатное издание "Документ Регион"</v>
      </c>
      <c r="P10" s="1210"/>
      <c r="Q10" s="1210"/>
      <c r="R10" s="1210"/>
      <c r="S10" s="1210"/>
      <c r="T10" s="1210"/>
      <c r="U10" s="581"/>
      <c r="V10" s="581"/>
      <c r="W10" s="518"/>
      <c r="X10" s="504"/>
      <c r="Y10" s="504"/>
      <c r="Z10" s="504"/>
      <c r="AA10" s="504"/>
      <c r="AB10" s="504"/>
      <c r="AC10" s="504"/>
      <c r="AD10" s="504"/>
      <c r="AE10" s="504"/>
      <c r="AF10" s="504"/>
      <c r="AG10" s="504"/>
    </row>
    <row r="11" spans="1:33" s="491" customFormat="1" ht="11.25" hidden="1">
      <c r="A11" s="510"/>
      <c r="B11" s="510"/>
      <c r="C11" s="510"/>
      <c r="D11" s="510"/>
      <c r="E11" s="510"/>
      <c r="F11" s="510"/>
      <c r="G11" s="510"/>
      <c r="H11" s="510"/>
      <c r="L11" s="152"/>
      <c r="M11" s="152"/>
      <c r="N11" s="488"/>
      <c r="O11" s="497"/>
      <c r="P11" s="497"/>
      <c r="Q11" s="497"/>
      <c r="R11" s="497"/>
      <c r="S11" s="497"/>
      <c r="T11" s="497"/>
      <c r="U11" s="502" t="s">
        <v>372</v>
      </c>
      <c r="X11" s="504"/>
      <c r="Y11" s="504"/>
      <c r="Z11" s="504"/>
      <c r="AA11" s="504"/>
      <c r="AB11" s="504"/>
      <c r="AC11" s="504"/>
      <c r="AD11" s="504"/>
      <c r="AE11" s="504"/>
      <c r="AF11" s="504"/>
      <c r="AG11" s="504"/>
    </row>
    <row r="12" spans="1:33" ht="15" customHeight="1">
      <c r="H12" s="509" t="s">
        <v>92</v>
      </c>
      <c r="J12" s="481"/>
      <c r="K12" s="481"/>
      <c r="L12" s="477"/>
      <c r="M12" s="477"/>
      <c r="N12" s="477"/>
      <c r="O12" s="1254"/>
      <c r="P12" s="1254"/>
      <c r="Q12" s="1254"/>
      <c r="R12" s="1254"/>
      <c r="S12" s="1254"/>
      <c r="T12" s="1254"/>
      <c r="U12" s="1254"/>
    </row>
    <row r="13" spans="1:33">
      <c r="J13" s="481"/>
      <c r="K13" s="481"/>
      <c r="L13" s="1153" t="s">
        <v>453</v>
      </c>
      <c r="M13" s="1153"/>
      <c r="N13" s="1153"/>
      <c r="O13" s="1153"/>
      <c r="P13" s="1153"/>
      <c r="Q13" s="1153"/>
      <c r="R13" s="1153"/>
      <c r="S13" s="1153"/>
      <c r="T13" s="1153"/>
      <c r="U13" s="1153"/>
      <c r="V13" s="1153"/>
      <c r="W13" s="1153" t="s">
        <v>454</v>
      </c>
    </row>
    <row r="14" spans="1:33" ht="14.25" customHeight="1">
      <c r="J14" s="481"/>
      <c r="K14" s="481"/>
      <c r="L14" s="1217" t="s">
        <v>91</v>
      </c>
      <c r="M14" s="1217" t="s">
        <v>637</v>
      </c>
      <c r="N14" s="474"/>
      <c r="O14" s="1218" t="s">
        <v>639</v>
      </c>
      <c r="P14" s="1219"/>
      <c r="Q14" s="1219"/>
      <c r="R14" s="1219"/>
      <c r="S14" s="1219"/>
      <c r="T14" s="1220"/>
      <c r="U14" s="1228" t="s">
        <v>340</v>
      </c>
      <c r="V14" s="1253" t="s">
        <v>274</v>
      </c>
      <c r="W14" s="1153"/>
    </row>
    <row r="15" spans="1:33" ht="14.25" customHeight="1">
      <c r="J15" s="481"/>
      <c r="K15" s="481"/>
      <c r="L15" s="1217"/>
      <c r="M15" s="1217"/>
      <c r="N15" s="473"/>
      <c r="O15" s="1223" t="s">
        <v>638</v>
      </c>
      <c r="P15" s="654"/>
      <c r="Q15" s="654"/>
      <c r="R15" s="1226" t="s">
        <v>652</v>
      </c>
      <c r="S15" s="1226"/>
      <c r="T15" s="1227"/>
      <c r="U15" s="1229"/>
      <c r="V15" s="1253"/>
      <c r="W15" s="1153"/>
    </row>
    <row r="16" spans="1:33" ht="30.75" customHeight="1">
      <c r="J16" s="481"/>
      <c r="K16" s="481"/>
      <c r="L16" s="1217"/>
      <c r="M16" s="1217"/>
      <c r="N16" s="472"/>
      <c r="O16" s="1224"/>
      <c r="P16" s="652"/>
      <c r="Q16" s="653"/>
      <c r="R16" s="535" t="s">
        <v>273</v>
      </c>
      <c r="S16" s="1212" t="s">
        <v>272</v>
      </c>
      <c r="T16" s="1213"/>
      <c r="U16" s="1230"/>
      <c r="V16" s="1253"/>
      <c r="W16" s="1153"/>
    </row>
    <row r="17" spans="1:33">
      <c r="J17" s="481"/>
      <c r="K17" s="489">
        <v>1</v>
      </c>
      <c r="L17" s="636" t="s">
        <v>92</v>
      </c>
      <c r="M17" s="636" t="s">
        <v>48</v>
      </c>
      <c r="N17" s="508" t="s">
        <v>48</v>
      </c>
      <c r="O17" s="637">
        <f ca="1">OFFSET(O17,0,-1)+1</f>
        <v>3</v>
      </c>
      <c r="P17" s="638">
        <f ca="1">OFFSET(P17,0,-1)</f>
        <v>3</v>
      </c>
      <c r="Q17" s="638">
        <f ca="1">OFFSET(Q17,0,-1)</f>
        <v>3</v>
      </c>
      <c r="R17" s="637">
        <f ca="1">OFFSET(R17,0,-1)+1</f>
        <v>4</v>
      </c>
      <c r="S17" s="1251">
        <f ca="1">OFFSET(S17,0,-1)+1</f>
        <v>5</v>
      </c>
      <c r="T17" s="1251"/>
      <c r="U17" s="637">
        <f ca="1">OFFSET(U17,0,-2)+1</f>
        <v>6</v>
      </c>
      <c r="V17" s="638">
        <f ca="1">OFFSET(V17,0,-1)</f>
        <v>6</v>
      </c>
      <c r="W17" s="637">
        <f ca="1">OFFSET(W17,0,-1)+1</f>
        <v>7</v>
      </c>
    </row>
    <row r="18" spans="1:33" ht="22.5">
      <c r="A18" s="1236">
        <v>1</v>
      </c>
      <c r="B18" s="900"/>
      <c r="C18" s="900"/>
      <c r="D18" s="900"/>
      <c r="E18" s="901"/>
      <c r="F18" s="902"/>
      <c r="G18" s="902"/>
      <c r="H18" s="902"/>
      <c r="I18" s="903"/>
      <c r="J18" s="898"/>
      <c r="K18" s="905"/>
      <c r="L18" s="592">
        <f>mergeValue(A18)</f>
        <v>1</v>
      </c>
      <c r="M18" s="640" t="s">
        <v>20</v>
      </c>
      <c r="N18" s="579"/>
      <c r="O18" s="1252"/>
      <c r="P18" s="1252"/>
      <c r="Q18" s="1252"/>
      <c r="R18" s="1252"/>
      <c r="S18" s="1252"/>
      <c r="T18" s="1252"/>
      <c r="U18" s="1252"/>
      <c r="V18" s="1252"/>
      <c r="W18" s="629" t="s">
        <v>475</v>
      </c>
    </row>
    <row r="19" spans="1:33" ht="22.5">
      <c r="A19" s="1236"/>
      <c r="B19" s="1236">
        <v>1</v>
      </c>
      <c r="C19" s="900"/>
      <c r="D19" s="900"/>
      <c r="E19" s="902"/>
      <c r="F19" s="902"/>
      <c r="G19" s="902"/>
      <c r="H19" s="902"/>
      <c r="I19" s="897"/>
      <c r="J19" s="896"/>
      <c r="K19" s="899"/>
      <c r="L19" s="592" t="str">
        <f>mergeValue(A19) &amp;"."&amp; mergeValue(B19)</f>
        <v>1.1</v>
      </c>
      <c r="M19" s="545" t="s">
        <v>16</v>
      </c>
      <c r="N19" s="579"/>
      <c r="O19" s="1252"/>
      <c r="P19" s="1252"/>
      <c r="Q19" s="1252"/>
      <c r="R19" s="1252"/>
      <c r="S19" s="1252"/>
      <c r="T19" s="1252"/>
      <c r="U19" s="1252"/>
      <c r="V19" s="1252"/>
      <c r="W19" s="629" t="s">
        <v>476</v>
      </c>
    </row>
    <row r="20" spans="1:33" ht="22.5">
      <c r="A20" s="1236"/>
      <c r="B20" s="1236"/>
      <c r="C20" s="1236">
        <v>1</v>
      </c>
      <c r="D20" s="900"/>
      <c r="E20" s="902"/>
      <c r="F20" s="902"/>
      <c r="G20" s="902"/>
      <c r="H20" s="902"/>
      <c r="I20" s="904"/>
      <c r="J20" s="896"/>
      <c r="K20" s="899"/>
      <c r="L20" s="592" t="str">
        <f>mergeValue(A20) &amp;"."&amp; mergeValue(B20)&amp;"."&amp; mergeValue(C20)</f>
        <v>1.1.1</v>
      </c>
      <c r="M20" s="546" t="s">
        <v>7</v>
      </c>
      <c r="N20" s="579"/>
      <c r="O20" s="1252"/>
      <c r="P20" s="1252"/>
      <c r="Q20" s="1252"/>
      <c r="R20" s="1252"/>
      <c r="S20" s="1252"/>
      <c r="T20" s="1252"/>
      <c r="U20" s="1252"/>
      <c r="V20" s="1252"/>
      <c r="W20" s="629" t="s">
        <v>631</v>
      </c>
    </row>
    <row r="21" spans="1:33" ht="22.5">
      <c r="A21" s="1236"/>
      <c r="B21" s="1236"/>
      <c r="C21" s="1236"/>
      <c r="D21" s="1236">
        <v>1</v>
      </c>
      <c r="E21" s="902"/>
      <c r="F21" s="902"/>
      <c r="G21" s="902"/>
      <c r="H21" s="902"/>
      <c r="I21" s="904"/>
      <c r="J21" s="896"/>
      <c r="K21" s="899"/>
      <c r="L21" s="592" t="str">
        <f>mergeValue(A21) &amp;"."&amp; mergeValue(B21)&amp;"."&amp; mergeValue(C21)&amp;"."&amp; mergeValue(D21)</f>
        <v>1.1.1.1</v>
      </c>
      <c r="M21" s="547" t="s">
        <v>22</v>
      </c>
      <c r="N21" s="579"/>
      <c r="O21" s="1252"/>
      <c r="P21" s="1252"/>
      <c r="Q21" s="1252"/>
      <c r="R21" s="1252"/>
      <c r="S21" s="1252"/>
      <c r="T21" s="1252"/>
      <c r="U21" s="1252"/>
      <c r="V21" s="1252"/>
      <c r="W21" s="629" t="s">
        <v>632</v>
      </c>
    </row>
    <row r="22" spans="1:33" ht="101.25">
      <c r="A22" s="1236"/>
      <c r="B22" s="1236"/>
      <c r="C22" s="1236"/>
      <c r="D22" s="1236"/>
      <c r="E22" s="1236">
        <v>1</v>
      </c>
      <c r="F22" s="902"/>
      <c r="G22" s="902"/>
      <c r="H22" s="900">
        <v>1</v>
      </c>
      <c r="I22" s="1236">
        <v>1</v>
      </c>
      <c r="J22" s="902"/>
      <c r="K22" s="907"/>
      <c r="L22" s="592" t="str">
        <f>mergeValue(A22) &amp;"."&amp; mergeValue(B22)&amp;"."&amp; mergeValue(C22)&amp;"."&amp; mergeValue(D22)&amp;"."&amp; mergeValue(E22)</f>
        <v>1.1.1.1.1</v>
      </c>
      <c r="M22" s="553" t="s">
        <v>9</v>
      </c>
      <c r="N22" s="580"/>
      <c r="O22" s="1238"/>
      <c r="P22" s="1238"/>
      <c r="Q22" s="1238"/>
      <c r="R22" s="1238"/>
      <c r="S22" s="1238"/>
      <c r="T22" s="1238"/>
      <c r="U22" s="1238"/>
      <c r="V22" s="1238"/>
      <c r="W22" s="629" t="s">
        <v>636</v>
      </c>
    </row>
    <row r="23" spans="1:33" ht="90">
      <c r="A23" s="1236"/>
      <c r="B23" s="1236"/>
      <c r="C23" s="1236"/>
      <c r="D23" s="1236"/>
      <c r="E23" s="1236"/>
      <c r="F23" s="1236">
        <v>1</v>
      </c>
      <c r="G23" s="900"/>
      <c r="H23" s="900"/>
      <c r="I23" s="1236"/>
      <c r="J23" s="1236">
        <v>1</v>
      </c>
      <c r="K23" s="908"/>
      <c r="L23" s="592" t="str">
        <f>mergeValue(A23) &amp;"."&amp; mergeValue(B23)&amp;"."&amp; mergeValue(C23)&amp;"."&amp; mergeValue(D23)&amp;"."&amp; mergeValue(E23)&amp;"."&amp; mergeValue(F23)</f>
        <v>1.1.1.1.1.1</v>
      </c>
      <c r="M23" s="554" t="s">
        <v>10</v>
      </c>
      <c r="N23" s="580"/>
      <c r="O23" s="1239"/>
      <c r="P23" s="1240"/>
      <c r="Q23" s="1240"/>
      <c r="R23" s="1240"/>
      <c r="S23" s="1240"/>
      <c r="T23" s="1240"/>
      <c r="U23" s="1240"/>
      <c r="V23" s="1241"/>
      <c r="W23" s="629" t="s">
        <v>634</v>
      </c>
      <c r="Y23" s="503" t="str">
        <f>strCheckUnique(Z23:Z26)</f>
        <v/>
      </c>
      <c r="AA23" s="503" t="str">
        <f>IF(O23="","",O23 &amp; ":_")</f>
        <v/>
      </c>
    </row>
    <row r="24" spans="1:33" ht="189" customHeight="1">
      <c r="A24" s="1236"/>
      <c r="B24" s="1236"/>
      <c r="C24" s="1236"/>
      <c r="D24" s="1236"/>
      <c r="E24" s="1236"/>
      <c r="F24" s="1236"/>
      <c r="G24" s="900">
        <v>1</v>
      </c>
      <c r="H24" s="900"/>
      <c r="I24" s="1236"/>
      <c r="J24" s="1236"/>
      <c r="K24" s="908">
        <v>1</v>
      </c>
      <c r="L24" s="592" t="str">
        <f>mergeValue(A24) &amp;"."&amp; mergeValue(B24)&amp;"."&amp; mergeValue(C24)&amp;"."&amp; mergeValue(D24)&amp;"."&amp; mergeValue(E24)&amp;"."&amp; mergeValue(F24)&amp;"."&amp; mergeValue(G24)</f>
        <v>1.1.1.1.1.1.1</v>
      </c>
      <c r="M24" s="1063"/>
      <c r="N24" s="585"/>
      <c r="O24" s="1072"/>
      <c r="P24" s="561"/>
      <c r="Q24" s="561"/>
      <c r="R24" s="1242"/>
      <c r="S24" s="1232" t="s">
        <v>83</v>
      </c>
      <c r="T24" s="1242"/>
      <c r="U24" s="1232" t="s">
        <v>84</v>
      </c>
      <c r="V24" s="577"/>
      <c r="W24" s="1207" t="s">
        <v>654</v>
      </c>
      <c r="X24" s="499" t="str">
        <f>strCheckDate(O25:V25)</f>
        <v/>
      </c>
      <c r="Y24" s="503"/>
      <c r="Z24" s="503" t="str">
        <f>IF(M24="","",M24 )</f>
        <v/>
      </c>
      <c r="AA24" s="503"/>
      <c r="AB24" s="503"/>
      <c r="AC24" s="503"/>
    </row>
    <row r="25" spans="1:33" ht="11.25" hidden="1">
      <c r="A25" s="1236"/>
      <c r="B25" s="1236"/>
      <c r="C25" s="1236"/>
      <c r="D25" s="1236"/>
      <c r="E25" s="1236"/>
      <c r="F25" s="1236"/>
      <c r="G25" s="900"/>
      <c r="H25" s="900"/>
      <c r="I25" s="1236"/>
      <c r="J25" s="1236"/>
      <c r="K25" s="908"/>
      <c r="L25" s="599"/>
      <c r="M25" s="645"/>
      <c r="N25" s="585"/>
      <c r="O25" s="583"/>
      <c r="P25" s="561"/>
      <c r="Q25" s="583" t="str">
        <f>R24 &amp; "-" &amp; T24</f>
        <v>-</v>
      </c>
      <c r="R25" s="1231"/>
      <c r="S25" s="1232"/>
      <c r="T25" s="1231"/>
      <c r="U25" s="1232"/>
      <c r="V25" s="577"/>
      <c r="W25" s="1208"/>
    </row>
    <row r="26" spans="1:33" s="475" customFormat="1" ht="15" customHeight="1">
      <c r="A26" s="1236"/>
      <c r="B26" s="1236"/>
      <c r="C26" s="1236"/>
      <c r="D26" s="1236"/>
      <c r="E26" s="1236"/>
      <c r="F26" s="1236"/>
      <c r="G26" s="902"/>
      <c r="H26" s="900"/>
      <c r="I26" s="1236"/>
      <c r="J26" s="1236"/>
      <c r="K26" s="907"/>
      <c r="L26" s="537"/>
      <c r="M26" s="556" t="s">
        <v>25</v>
      </c>
      <c r="N26" s="550"/>
      <c r="O26" s="544"/>
      <c r="P26" s="544"/>
      <c r="Q26" s="544"/>
      <c r="R26" s="572"/>
      <c r="S26" s="563"/>
      <c r="T26" s="562"/>
      <c r="U26" s="550"/>
      <c r="V26" s="559"/>
      <c r="W26" s="1209"/>
      <c r="X26" s="500"/>
      <c r="Y26" s="500"/>
      <c r="Z26" s="500"/>
      <c r="AA26" s="500"/>
      <c r="AB26" s="500"/>
      <c r="AC26" s="500"/>
      <c r="AD26" s="500"/>
      <c r="AE26" s="500"/>
      <c r="AF26" s="500"/>
      <c r="AG26" s="500"/>
    </row>
    <row r="27" spans="1:33" s="475" customFormat="1" ht="15" customHeight="1">
      <c r="A27" s="1236"/>
      <c r="B27" s="1236"/>
      <c r="C27" s="1236"/>
      <c r="D27" s="1236"/>
      <c r="E27" s="1236"/>
      <c r="F27" s="902"/>
      <c r="G27" s="902"/>
      <c r="H27" s="900"/>
      <c r="I27" s="1236"/>
      <c r="J27" s="902"/>
      <c r="K27" s="907"/>
      <c r="L27" s="537"/>
      <c r="M27" s="555" t="s">
        <v>11</v>
      </c>
      <c r="N27" s="549"/>
      <c r="O27" s="544"/>
      <c r="P27" s="544"/>
      <c r="Q27" s="544"/>
      <c r="R27" s="572"/>
      <c r="S27" s="563"/>
      <c r="T27" s="562"/>
      <c r="U27" s="549"/>
      <c r="V27" s="563"/>
      <c r="W27" s="559"/>
      <c r="X27" s="500"/>
      <c r="Y27" s="500"/>
      <c r="Z27" s="500"/>
      <c r="AA27" s="500"/>
      <c r="AB27" s="500"/>
      <c r="AC27" s="500"/>
      <c r="AD27" s="500"/>
      <c r="AE27" s="500"/>
      <c r="AF27" s="500"/>
      <c r="AG27" s="500"/>
    </row>
    <row r="28" spans="1:33" s="475" customFormat="1" ht="15" customHeight="1">
      <c r="A28" s="1236"/>
      <c r="B28" s="1236"/>
      <c r="C28" s="1236"/>
      <c r="D28" s="1236"/>
      <c r="E28" s="906"/>
      <c r="F28" s="902"/>
      <c r="G28" s="902"/>
      <c r="H28" s="902"/>
      <c r="I28" s="898"/>
      <c r="J28" s="895"/>
      <c r="K28" s="905"/>
      <c r="L28" s="537"/>
      <c r="M28" s="550" t="s">
        <v>12</v>
      </c>
      <c r="N28" s="548"/>
      <c r="O28" s="544"/>
      <c r="P28" s="544"/>
      <c r="Q28" s="544"/>
      <c r="R28" s="572"/>
      <c r="S28" s="563"/>
      <c r="T28" s="562"/>
      <c r="U28" s="548"/>
      <c r="V28" s="563"/>
      <c r="W28" s="559"/>
      <c r="X28" s="500"/>
      <c r="Y28" s="500"/>
      <c r="Z28" s="500"/>
      <c r="AA28" s="500"/>
      <c r="AB28" s="500"/>
      <c r="AC28" s="500"/>
      <c r="AD28" s="500"/>
      <c r="AE28" s="500"/>
      <c r="AF28" s="500"/>
      <c r="AG28" s="500"/>
    </row>
    <row r="29" spans="1:33" s="475" customFormat="1" ht="15" customHeight="1">
      <c r="A29" s="1236"/>
      <c r="B29" s="1236"/>
      <c r="C29" s="1236"/>
      <c r="D29" s="906"/>
      <c r="E29" s="906"/>
      <c r="F29" s="902"/>
      <c r="G29" s="902"/>
      <c r="H29" s="902"/>
      <c r="I29" s="898"/>
      <c r="J29" s="895"/>
      <c r="K29" s="905"/>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row>
    <row r="30" spans="1:33" s="475" customFormat="1" ht="15" customHeight="1">
      <c r="A30" s="1236"/>
      <c r="B30" s="1236"/>
      <c r="C30" s="906"/>
      <c r="D30" s="906"/>
      <c r="E30" s="906"/>
      <c r="F30" s="906"/>
      <c r="G30" s="911"/>
      <c r="H30" s="898"/>
      <c r="I30" s="909"/>
      <c r="J30" s="895"/>
      <c r="K30" s="910"/>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row>
    <row r="31" spans="1:33" s="475" customFormat="1" ht="15" customHeight="1">
      <c r="A31" s="1236"/>
      <c r="B31" s="906"/>
      <c r="C31" s="906"/>
      <c r="D31" s="906"/>
      <c r="E31" s="906"/>
      <c r="F31" s="906"/>
      <c r="G31" s="911"/>
      <c r="H31" s="898"/>
      <c r="I31" s="898"/>
      <c r="J31" s="895"/>
      <c r="K31" s="905"/>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row>
    <row r="32" spans="1:33" s="475" customFormat="1" ht="15" customHeight="1">
      <c r="A32" s="894"/>
      <c r="B32" s="894"/>
      <c r="C32" s="894"/>
      <c r="D32" s="894"/>
      <c r="E32" s="894"/>
      <c r="F32" s="894"/>
      <c r="G32" s="894"/>
      <c r="H32" s="894"/>
      <c r="I32" s="894"/>
      <c r="J32" s="894"/>
      <c r="K32" s="894"/>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row>
    <row r="33" spans="12:23" ht="3" customHeight="1">
      <c r="L33" s="485"/>
      <c r="M33" s="485"/>
      <c r="N33" s="485"/>
      <c r="O33" s="485"/>
      <c r="P33" s="485"/>
      <c r="Q33" s="485"/>
      <c r="R33" s="485"/>
      <c r="S33" s="485"/>
      <c r="T33" s="485"/>
      <c r="U33" s="485"/>
    </row>
    <row r="34" spans="12:23" ht="133.5" customHeight="1">
      <c r="L34" s="1">
        <v>1</v>
      </c>
      <c r="M34" s="1200" t="s">
        <v>630</v>
      </c>
      <c r="N34" s="1200"/>
      <c r="O34" s="1200"/>
      <c r="P34" s="1200"/>
      <c r="Q34" s="1200"/>
      <c r="R34" s="1200"/>
      <c r="S34" s="1200"/>
      <c r="T34" s="1200"/>
      <c r="U34" s="1200"/>
      <c r="V34" s="1200"/>
      <c r="W34" s="1200"/>
    </row>
  </sheetData>
  <sheetProtection algorithmName="SHA-512" hashValue="n61E9IgN1EdiEYq8u9bbUQg0vpF+Cv7sM9BvXMjykafhzd9B7VgkE7a9fohc4SXKaowKYkWNJ0UNPb5vqzsr5Q==" saltValue="E4nAxxkQuNqF2sOKteIHcg==" spinCount="100000"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5"/>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50</v>
      </c>
    </row>
    <row r="2" spans="1:20" ht="22.5">
      <c r="F2" s="1201" t="s">
        <v>490</v>
      </c>
      <c r="G2" s="1202"/>
      <c r="H2" s="1203"/>
      <c r="I2" s="639"/>
    </row>
    <row r="3" spans="1:20" ht="3" customHeight="1"/>
    <row r="4" spans="1:20" s="569" customFormat="1" ht="11.25">
      <c r="A4" s="589"/>
      <c r="B4" s="589"/>
      <c r="C4" s="589"/>
      <c r="D4" s="589"/>
      <c r="F4" s="1153" t="s">
        <v>453</v>
      </c>
      <c r="G4" s="1153"/>
      <c r="H4" s="1153"/>
      <c r="I4" s="1204"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4"/>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24.11.2022</v>
      </c>
      <c r="I7" s="580" t="s">
        <v>492</v>
      </c>
      <c r="J7" s="614"/>
      <c r="K7" s="589"/>
      <c r="L7" s="589"/>
      <c r="M7" s="589"/>
      <c r="N7" s="589"/>
      <c r="O7" s="589"/>
      <c r="P7" s="589"/>
      <c r="Q7" s="589"/>
      <c r="R7" s="589"/>
      <c r="S7" s="589"/>
      <c r="T7" s="589"/>
    </row>
    <row r="8" spans="1:20" s="569" customFormat="1" ht="45">
      <c r="A8" s="1205">
        <v>1</v>
      </c>
      <c r="B8" s="589"/>
      <c r="C8" s="589"/>
      <c r="D8" s="589"/>
      <c r="F8" s="615" t="str">
        <f>"2." &amp;mergeValue(A8)</f>
        <v>2.1</v>
      </c>
      <c r="G8" s="631" t="s">
        <v>493</v>
      </c>
      <c r="H8" s="603" t="str">
        <f>IF('Перечень тарифов'!R32="","наименование отсутствует","" &amp; 'Перечень тарифов'!R32 &amp; "")</f>
        <v>наименование отсутствует</v>
      </c>
      <c r="I8" s="580" t="s">
        <v>588</v>
      </c>
      <c r="J8" s="614"/>
      <c r="K8" s="589"/>
      <c r="L8" s="589"/>
      <c r="M8" s="589"/>
      <c r="N8" s="589"/>
      <c r="O8" s="589"/>
      <c r="P8" s="589"/>
      <c r="Q8" s="589"/>
      <c r="R8" s="589"/>
      <c r="S8" s="589"/>
      <c r="T8" s="589"/>
    </row>
    <row r="9" spans="1:20" s="569" customFormat="1" ht="22.5">
      <c r="A9" s="1205"/>
      <c r="B9" s="589"/>
      <c r="C9" s="589"/>
      <c r="D9" s="589"/>
      <c r="F9" s="615" t="str">
        <f>"3." &amp;mergeValue(A9)</f>
        <v>3.1</v>
      </c>
      <c r="G9" s="631" t="s">
        <v>494</v>
      </c>
      <c r="H9" s="603" t="str">
        <f>IF('Перечень тарифов'!F32="","наименование отсутствует","" &amp; 'Перечень тарифов'!F32 &amp; "")</f>
        <v>Производство тепловой энергии. Некомбинированная выработка</v>
      </c>
      <c r="I9" s="580" t="s">
        <v>586</v>
      </c>
      <c r="J9" s="614"/>
      <c r="K9" s="589"/>
      <c r="L9" s="589"/>
      <c r="M9" s="589"/>
      <c r="N9" s="589"/>
      <c r="O9" s="589"/>
      <c r="P9" s="589"/>
      <c r="Q9" s="589"/>
      <c r="R9" s="589"/>
      <c r="S9" s="589"/>
      <c r="T9" s="589"/>
    </row>
    <row r="10" spans="1:20" s="569" customFormat="1" ht="22.5">
      <c r="A10" s="1205"/>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05"/>
      <c r="B12" s="1205"/>
      <c r="C12" s="1205">
        <v>1</v>
      </c>
      <c r="D12" s="622"/>
      <c r="F12" s="615" t="str">
        <f>"4."&amp;mergeValue(A12) &amp;"."&amp;mergeValue(B12)&amp;"."&amp;mergeValue(C12)</f>
        <v>4.1.1.1</v>
      </c>
      <c r="G12" s="621" t="s">
        <v>496</v>
      </c>
      <c r="H12" s="603" t="str">
        <f>IF(Территории!H13="","","" &amp; Территории!H13 &amp; "")</f>
        <v>город Ярославль</v>
      </c>
      <c r="I12" s="580" t="s">
        <v>499</v>
      </c>
      <c r="J12" s="614"/>
      <c r="K12" s="589"/>
      <c r="L12" s="589"/>
      <c r="M12" s="589"/>
      <c r="N12" s="589"/>
      <c r="O12" s="589"/>
      <c r="P12" s="589"/>
      <c r="Q12" s="589"/>
      <c r="R12" s="589"/>
      <c r="S12" s="589"/>
      <c r="T12" s="589"/>
    </row>
    <row r="13" spans="1:20" s="569" customFormat="1" ht="56.25">
      <c r="A13" s="1205"/>
      <c r="B13" s="1205"/>
      <c r="C13" s="1205"/>
      <c r="D13" s="622">
        <v>1</v>
      </c>
      <c r="F13" s="615" t="str">
        <f>"4."&amp;mergeValue(A13) &amp;"."&amp;mergeValue(B13)&amp;"."&amp;mergeValue(C13)&amp;"."&amp;mergeValue(D13)</f>
        <v>4.1.1.1.1</v>
      </c>
      <c r="G13" s="632" t="s">
        <v>497</v>
      </c>
      <c r="H13" s="603" t="str">
        <f>IF(Территории!R14="","","" &amp; Территории!R14 &amp; "")</f>
        <v>город Ярославль (78701000)</v>
      </c>
      <c r="I13" s="1100" t="s">
        <v>589</v>
      </c>
      <c r="J13" s="614"/>
      <c r="K13" s="589"/>
      <c r="L13" s="589"/>
      <c r="M13" s="589"/>
      <c r="N13" s="589"/>
      <c r="O13" s="589"/>
      <c r="P13" s="589"/>
      <c r="Q13" s="589"/>
      <c r="R13" s="589"/>
      <c r="S13" s="589"/>
      <c r="T13" s="589"/>
    </row>
    <row r="14" spans="1:20" s="612" customFormat="1" ht="3" customHeight="1">
      <c r="A14" s="613"/>
      <c r="B14" s="613"/>
      <c r="C14" s="613"/>
      <c r="D14" s="613"/>
      <c r="F14" s="624"/>
      <c r="G14" s="625"/>
      <c r="H14" s="626"/>
      <c r="I14" s="627"/>
      <c r="J14" s="613"/>
      <c r="K14" s="613"/>
      <c r="L14" s="613"/>
      <c r="M14" s="613"/>
      <c r="N14" s="613"/>
      <c r="O14" s="613"/>
      <c r="P14" s="613"/>
      <c r="Q14" s="613"/>
      <c r="R14" s="613"/>
      <c r="S14" s="613"/>
      <c r="T14" s="613"/>
    </row>
    <row r="15" spans="1:20" s="612" customFormat="1" ht="15" customHeight="1">
      <c r="A15" s="613"/>
      <c r="B15" s="613"/>
      <c r="C15" s="613"/>
      <c r="D15" s="613"/>
      <c r="F15" s="611"/>
      <c r="G15" s="1200" t="s">
        <v>591</v>
      </c>
      <c r="H15" s="1200"/>
      <c r="I15" s="593"/>
      <c r="J15" s="613"/>
      <c r="K15" s="613"/>
      <c r="L15" s="613"/>
      <c r="M15" s="613"/>
      <c r="N15" s="613"/>
      <c r="O15" s="613"/>
      <c r="P15" s="613"/>
      <c r="Q15" s="613"/>
      <c r="R15" s="613"/>
      <c r="S15" s="613"/>
      <c r="T15" s="613"/>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0"/>
  <sheetViews>
    <sheetView showGridLines="0" topLeftCell="I4" zoomScaleNormal="100" workbookViewId="0">
      <selection activeCell="T26" sqref="T26"/>
    </sheetView>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3.7109375" style="522" customWidth="1"/>
    <col min="16" max="17" width="1.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35" width="10.5703125" style="584"/>
    <col min="36" max="256" width="10.5703125" style="522"/>
    <col min="257" max="264" width="0" style="522" hidden="1" customWidth="1"/>
    <col min="265" max="267" width="3.7109375" style="522" customWidth="1"/>
    <col min="268" max="268" width="12.7109375" style="522" customWidth="1"/>
    <col min="269" max="269" width="47.42578125" style="522" customWidth="1"/>
    <col min="270" max="273" width="0" style="522" hidden="1" customWidth="1"/>
    <col min="274" max="274" width="11.7109375" style="522" customWidth="1"/>
    <col min="275" max="275" width="6.42578125" style="522" bestFit="1" customWidth="1"/>
    <col min="276" max="276" width="11.7109375" style="522" customWidth="1"/>
    <col min="277" max="277" width="0" style="522" hidden="1" customWidth="1"/>
    <col min="278" max="278" width="3.7109375" style="522" customWidth="1"/>
    <col min="279" max="279" width="11.140625" style="522" bestFit="1" customWidth="1"/>
    <col min="280" max="512" width="10.5703125" style="522"/>
    <col min="513" max="520" width="0" style="522" hidden="1" customWidth="1"/>
    <col min="521" max="523" width="3.7109375" style="522" customWidth="1"/>
    <col min="524" max="524" width="12.7109375" style="522" customWidth="1"/>
    <col min="525" max="525" width="47.42578125" style="522" customWidth="1"/>
    <col min="526" max="529" width="0" style="522" hidden="1" customWidth="1"/>
    <col min="530" max="530" width="11.7109375" style="522" customWidth="1"/>
    <col min="531" max="531" width="6.42578125" style="522" bestFit="1" customWidth="1"/>
    <col min="532" max="532" width="11.7109375" style="522" customWidth="1"/>
    <col min="533" max="533" width="0" style="522" hidden="1" customWidth="1"/>
    <col min="534" max="534" width="3.7109375" style="522" customWidth="1"/>
    <col min="535" max="535" width="11.140625" style="522" bestFit="1" customWidth="1"/>
    <col min="536" max="768" width="10.5703125" style="522"/>
    <col min="769" max="776" width="0" style="522" hidden="1" customWidth="1"/>
    <col min="777" max="779" width="3.7109375" style="522" customWidth="1"/>
    <col min="780" max="780" width="12.7109375" style="522" customWidth="1"/>
    <col min="781" max="781" width="47.42578125" style="522" customWidth="1"/>
    <col min="782" max="785" width="0" style="522" hidden="1" customWidth="1"/>
    <col min="786" max="786" width="11.7109375" style="522" customWidth="1"/>
    <col min="787" max="787" width="6.42578125" style="522" bestFit="1" customWidth="1"/>
    <col min="788" max="788" width="11.7109375" style="522" customWidth="1"/>
    <col min="789" max="789" width="0" style="522" hidden="1" customWidth="1"/>
    <col min="790" max="790" width="3.7109375" style="522" customWidth="1"/>
    <col min="791" max="791" width="11.140625" style="522" bestFit="1" customWidth="1"/>
    <col min="792" max="1024" width="10.5703125" style="522"/>
    <col min="1025" max="1032" width="0" style="522" hidden="1" customWidth="1"/>
    <col min="1033" max="1035" width="3.7109375" style="522" customWidth="1"/>
    <col min="1036" max="1036" width="12.7109375" style="522" customWidth="1"/>
    <col min="1037" max="1037" width="47.42578125" style="522" customWidth="1"/>
    <col min="1038" max="1041" width="0" style="522" hidden="1" customWidth="1"/>
    <col min="1042" max="1042" width="11.7109375" style="522" customWidth="1"/>
    <col min="1043" max="1043" width="6.42578125" style="522" bestFit="1" customWidth="1"/>
    <col min="1044" max="1044" width="11.7109375" style="522" customWidth="1"/>
    <col min="1045" max="1045" width="0" style="522" hidden="1" customWidth="1"/>
    <col min="1046" max="1046" width="3.7109375" style="522" customWidth="1"/>
    <col min="1047" max="1047" width="11.140625" style="522" bestFit="1" customWidth="1"/>
    <col min="1048" max="1280" width="10.5703125" style="522"/>
    <col min="1281" max="1288" width="0" style="522" hidden="1" customWidth="1"/>
    <col min="1289" max="1291" width="3.7109375" style="522" customWidth="1"/>
    <col min="1292" max="1292" width="12.7109375" style="522" customWidth="1"/>
    <col min="1293" max="1293" width="47.42578125" style="522" customWidth="1"/>
    <col min="1294" max="1297" width="0" style="522" hidden="1" customWidth="1"/>
    <col min="1298" max="1298" width="11.7109375" style="522" customWidth="1"/>
    <col min="1299" max="1299" width="6.42578125" style="522" bestFit="1" customWidth="1"/>
    <col min="1300" max="1300" width="11.7109375" style="522" customWidth="1"/>
    <col min="1301" max="1301" width="0" style="522" hidden="1" customWidth="1"/>
    <col min="1302" max="1302" width="3.7109375" style="522" customWidth="1"/>
    <col min="1303" max="1303" width="11.140625" style="522" bestFit="1" customWidth="1"/>
    <col min="1304" max="1536" width="10.5703125" style="522"/>
    <col min="1537" max="1544" width="0" style="522" hidden="1" customWidth="1"/>
    <col min="1545" max="1547" width="3.7109375" style="522" customWidth="1"/>
    <col min="1548" max="1548" width="12.7109375" style="522" customWidth="1"/>
    <col min="1549" max="1549" width="47.42578125" style="522" customWidth="1"/>
    <col min="1550" max="1553" width="0" style="522" hidden="1" customWidth="1"/>
    <col min="1554" max="1554" width="11.7109375" style="522" customWidth="1"/>
    <col min="1555" max="1555" width="6.42578125" style="522" bestFit="1" customWidth="1"/>
    <col min="1556" max="1556" width="11.7109375" style="522" customWidth="1"/>
    <col min="1557" max="1557" width="0" style="522" hidden="1" customWidth="1"/>
    <col min="1558" max="1558" width="3.7109375" style="522" customWidth="1"/>
    <col min="1559" max="1559" width="11.140625" style="522" bestFit="1" customWidth="1"/>
    <col min="1560" max="1792" width="10.5703125" style="522"/>
    <col min="1793" max="1800" width="0" style="522" hidden="1" customWidth="1"/>
    <col min="1801" max="1803" width="3.7109375" style="522" customWidth="1"/>
    <col min="1804" max="1804" width="12.7109375" style="522" customWidth="1"/>
    <col min="1805" max="1805" width="47.42578125" style="522" customWidth="1"/>
    <col min="1806" max="1809" width="0" style="522" hidden="1" customWidth="1"/>
    <col min="1810" max="1810" width="11.7109375" style="522" customWidth="1"/>
    <col min="1811" max="1811" width="6.42578125" style="522" bestFit="1" customWidth="1"/>
    <col min="1812" max="1812" width="11.7109375" style="522" customWidth="1"/>
    <col min="1813" max="1813" width="0" style="522" hidden="1" customWidth="1"/>
    <col min="1814" max="1814" width="3.7109375" style="522" customWidth="1"/>
    <col min="1815" max="1815" width="11.140625" style="522" bestFit="1" customWidth="1"/>
    <col min="1816" max="2048" width="10.5703125" style="522"/>
    <col min="2049" max="2056" width="0" style="522" hidden="1" customWidth="1"/>
    <col min="2057" max="2059" width="3.7109375" style="522" customWidth="1"/>
    <col min="2060" max="2060" width="12.7109375" style="522" customWidth="1"/>
    <col min="2061" max="2061" width="47.42578125" style="522" customWidth="1"/>
    <col min="2062" max="2065" width="0" style="522" hidden="1" customWidth="1"/>
    <col min="2066" max="2066" width="11.7109375" style="522" customWidth="1"/>
    <col min="2067" max="2067" width="6.42578125" style="522" bestFit="1" customWidth="1"/>
    <col min="2068" max="2068" width="11.7109375" style="522" customWidth="1"/>
    <col min="2069" max="2069" width="0" style="522" hidden="1" customWidth="1"/>
    <col min="2070" max="2070" width="3.7109375" style="522" customWidth="1"/>
    <col min="2071" max="2071" width="11.140625" style="522" bestFit="1" customWidth="1"/>
    <col min="2072" max="2304" width="10.5703125" style="522"/>
    <col min="2305" max="2312" width="0" style="522" hidden="1" customWidth="1"/>
    <col min="2313" max="2315" width="3.7109375" style="522" customWidth="1"/>
    <col min="2316" max="2316" width="12.7109375" style="522" customWidth="1"/>
    <col min="2317" max="2317" width="47.42578125" style="522" customWidth="1"/>
    <col min="2318" max="2321" width="0" style="522" hidden="1" customWidth="1"/>
    <col min="2322" max="2322" width="11.7109375" style="522" customWidth="1"/>
    <col min="2323" max="2323" width="6.42578125" style="522" bestFit="1" customWidth="1"/>
    <col min="2324" max="2324" width="11.7109375" style="522" customWidth="1"/>
    <col min="2325" max="2325" width="0" style="522" hidden="1" customWidth="1"/>
    <col min="2326" max="2326" width="3.7109375" style="522" customWidth="1"/>
    <col min="2327" max="2327" width="11.140625" style="522" bestFit="1" customWidth="1"/>
    <col min="2328" max="2560" width="10.5703125" style="522"/>
    <col min="2561" max="2568" width="0" style="522" hidden="1" customWidth="1"/>
    <col min="2569" max="2571" width="3.7109375" style="522" customWidth="1"/>
    <col min="2572" max="2572" width="12.7109375" style="522" customWidth="1"/>
    <col min="2573" max="2573" width="47.42578125" style="522" customWidth="1"/>
    <col min="2574" max="2577" width="0" style="522" hidden="1" customWidth="1"/>
    <col min="2578" max="2578" width="11.7109375" style="522" customWidth="1"/>
    <col min="2579" max="2579" width="6.42578125" style="522" bestFit="1" customWidth="1"/>
    <col min="2580" max="2580" width="11.7109375" style="522" customWidth="1"/>
    <col min="2581" max="2581" width="0" style="522" hidden="1" customWidth="1"/>
    <col min="2582" max="2582" width="3.7109375" style="522" customWidth="1"/>
    <col min="2583" max="2583" width="11.140625" style="522" bestFit="1" customWidth="1"/>
    <col min="2584" max="2816" width="10.5703125" style="522"/>
    <col min="2817" max="2824" width="0" style="522" hidden="1" customWidth="1"/>
    <col min="2825" max="2827" width="3.7109375" style="522" customWidth="1"/>
    <col min="2828" max="2828" width="12.7109375" style="522" customWidth="1"/>
    <col min="2829" max="2829" width="47.42578125" style="522" customWidth="1"/>
    <col min="2830" max="2833" width="0" style="522" hidden="1" customWidth="1"/>
    <col min="2834" max="2834" width="11.7109375" style="522" customWidth="1"/>
    <col min="2835" max="2835" width="6.42578125" style="522" bestFit="1" customWidth="1"/>
    <col min="2836" max="2836" width="11.7109375" style="522" customWidth="1"/>
    <col min="2837" max="2837" width="0" style="522" hidden="1" customWidth="1"/>
    <col min="2838" max="2838" width="3.7109375" style="522" customWidth="1"/>
    <col min="2839" max="2839" width="11.140625" style="522" bestFit="1" customWidth="1"/>
    <col min="2840" max="3072" width="10.5703125" style="522"/>
    <col min="3073" max="3080" width="0" style="522" hidden="1" customWidth="1"/>
    <col min="3081" max="3083" width="3.7109375" style="522" customWidth="1"/>
    <col min="3084" max="3084" width="12.7109375" style="522" customWidth="1"/>
    <col min="3085" max="3085" width="47.42578125" style="522" customWidth="1"/>
    <col min="3086" max="3089" width="0" style="522" hidden="1" customWidth="1"/>
    <col min="3090" max="3090" width="11.7109375" style="522" customWidth="1"/>
    <col min="3091" max="3091" width="6.42578125" style="522" bestFit="1" customWidth="1"/>
    <col min="3092" max="3092" width="11.7109375" style="522" customWidth="1"/>
    <col min="3093" max="3093" width="0" style="522" hidden="1" customWidth="1"/>
    <col min="3094" max="3094" width="3.7109375" style="522" customWidth="1"/>
    <col min="3095" max="3095" width="11.140625" style="522" bestFit="1" customWidth="1"/>
    <col min="3096" max="3328" width="10.5703125" style="522"/>
    <col min="3329" max="3336" width="0" style="522" hidden="1" customWidth="1"/>
    <col min="3337" max="3339" width="3.7109375" style="522" customWidth="1"/>
    <col min="3340" max="3340" width="12.7109375" style="522" customWidth="1"/>
    <col min="3341" max="3341" width="47.42578125" style="522" customWidth="1"/>
    <col min="3342" max="3345" width="0" style="522" hidden="1" customWidth="1"/>
    <col min="3346" max="3346" width="11.7109375" style="522" customWidth="1"/>
    <col min="3347" max="3347" width="6.42578125" style="522" bestFit="1" customWidth="1"/>
    <col min="3348" max="3348" width="11.7109375" style="522" customWidth="1"/>
    <col min="3349" max="3349" width="0" style="522" hidden="1" customWidth="1"/>
    <col min="3350" max="3350" width="3.7109375" style="522" customWidth="1"/>
    <col min="3351" max="3351" width="11.140625" style="522" bestFit="1" customWidth="1"/>
    <col min="3352" max="3584" width="10.5703125" style="522"/>
    <col min="3585" max="3592" width="0" style="522" hidden="1" customWidth="1"/>
    <col min="3593" max="3595" width="3.7109375" style="522" customWidth="1"/>
    <col min="3596" max="3596" width="12.7109375" style="522" customWidth="1"/>
    <col min="3597" max="3597" width="47.42578125" style="522" customWidth="1"/>
    <col min="3598" max="3601" width="0" style="522" hidden="1" customWidth="1"/>
    <col min="3602" max="3602" width="11.7109375" style="522" customWidth="1"/>
    <col min="3603" max="3603" width="6.42578125" style="522" bestFit="1" customWidth="1"/>
    <col min="3604" max="3604" width="11.7109375" style="522" customWidth="1"/>
    <col min="3605" max="3605" width="0" style="522" hidden="1" customWidth="1"/>
    <col min="3606" max="3606" width="3.7109375" style="522" customWidth="1"/>
    <col min="3607" max="3607" width="11.140625" style="522" bestFit="1" customWidth="1"/>
    <col min="3608" max="3840" width="10.5703125" style="522"/>
    <col min="3841" max="3848" width="0" style="522" hidden="1" customWidth="1"/>
    <col min="3849" max="3851" width="3.7109375" style="522" customWidth="1"/>
    <col min="3852" max="3852" width="12.7109375" style="522" customWidth="1"/>
    <col min="3853" max="3853" width="47.42578125" style="522" customWidth="1"/>
    <col min="3854" max="3857" width="0" style="522" hidden="1" customWidth="1"/>
    <col min="3858" max="3858" width="11.7109375" style="522" customWidth="1"/>
    <col min="3859" max="3859" width="6.42578125" style="522" bestFit="1" customWidth="1"/>
    <col min="3860" max="3860" width="11.7109375" style="522" customWidth="1"/>
    <col min="3861" max="3861" width="0" style="522" hidden="1" customWidth="1"/>
    <col min="3862" max="3862" width="3.7109375" style="522" customWidth="1"/>
    <col min="3863" max="3863" width="11.140625" style="522" bestFit="1" customWidth="1"/>
    <col min="3864" max="4096" width="10.5703125" style="522"/>
    <col min="4097" max="4104" width="0" style="522" hidden="1" customWidth="1"/>
    <col min="4105" max="4107" width="3.7109375" style="522" customWidth="1"/>
    <col min="4108" max="4108" width="12.7109375" style="522" customWidth="1"/>
    <col min="4109" max="4109" width="47.42578125" style="522" customWidth="1"/>
    <col min="4110" max="4113" width="0" style="522" hidden="1" customWidth="1"/>
    <col min="4114" max="4114" width="11.7109375" style="522" customWidth="1"/>
    <col min="4115" max="4115" width="6.42578125" style="522" bestFit="1" customWidth="1"/>
    <col min="4116" max="4116" width="11.7109375" style="522" customWidth="1"/>
    <col min="4117" max="4117" width="0" style="522" hidden="1" customWidth="1"/>
    <col min="4118" max="4118" width="3.7109375" style="522" customWidth="1"/>
    <col min="4119" max="4119" width="11.140625" style="522" bestFit="1" customWidth="1"/>
    <col min="4120" max="4352" width="10.5703125" style="522"/>
    <col min="4353" max="4360" width="0" style="522" hidden="1" customWidth="1"/>
    <col min="4361" max="4363" width="3.7109375" style="522" customWidth="1"/>
    <col min="4364" max="4364" width="12.7109375" style="522" customWidth="1"/>
    <col min="4365" max="4365" width="47.42578125" style="522" customWidth="1"/>
    <col min="4366" max="4369" width="0" style="522" hidden="1" customWidth="1"/>
    <col min="4370" max="4370" width="11.7109375" style="522" customWidth="1"/>
    <col min="4371" max="4371" width="6.42578125" style="522" bestFit="1" customWidth="1"/>
    <col min="4372" max="4372" width="11.7109375" style="522" customWidth="1"/>
    <col min="4373" max="4373" width="0" style="522" hidden="1" customWidth="1"/>
    <col min="4374" max="4374" width="3.7109375" style="522" customWidth="1"/>
    <col min="4375" max="4375" width="11.140625" style="522" bestFit="1" customWidth="1"/>
    <col min="4376" max="4608" width="10.5703125" style="522"/>
    <col min="4609" max="4616" width="0" style="522" hidden="1" customWidth="1"/>
    <col min="4617" max="4619" width="3.7109375" style="522" customWidth="1"/>
    <col min="4620" max="4620" width="12.7109375" style="522" customWidth="1"/>
    <col min="4621" max="4621" width="47.42578125" style="522" customWidth="1"/>
    <col min="4622" max="4625" width="0" style="522" hidden="1" customWidth="1"/>
    <col min="4626" max="4626" width="11.7109375" style="522" customWidth="1"/>
    <col min="4627" max="4627" width="6.42578125" style="522" bestFit="1" customWidth="1"/>
    <col min="4628" max="4628" width="11.7109375" style="522" customWidth="1"/>
    <col min="4629" max="4629" width="0" style="522" hidden="1" customWidth="1"/>
    <col min="4630" max="4630" width="3.7109375" style="522" customWidth="1"/>
    <col min="4631" max="4631" width="11.140625" style="522" bestFit="1" customWidth="1"/>
    <col min="4632" max="4864" width="10.5703125" style="522"/>
    <col min="4865" max="4872" width="0" style="522" hidden="1" customWidth="1"/>
    <col min="4873" max="4875" width="3.7109375" style="522" customWidth="1"/>
    <col min="4876" max="4876" width="12.7109375" style="522" customWidth="1"/>
    <col min="4877" max="4877" width="47.42578125" style="522" customWidth="1"/>
    <col min="4878" max="4881" width="0" style="522" hidden="1" customWidth="1"/>
    <col min="4882" max="4882" width="11.7109375" style="522" customWidth="1"/>
    <col min="4883" max="4883" width="6.42578125" style="522" bestFit="1" customWidth="1"/>
    <col min="4884" max="4884" width="11.7109375" style="522" customWidth="1"/>
    <col min="4885" max="4885" width="0" style="522" hidden="1" customWidth="1"/>
    <col min="4886" max="4886" width="3.7109375" style="522" customWidth="1"/>
    <col min="4887" max="4887" width="11.140625" style="522" bestFit="1" customWidth="1"/>
    <col min="4888" max="5120" width="10.5703125" style="522"/>
    <col min="5121" max="5128" width="0" style="522" hidden="1" customWidth="1"/>
    <col min="5129" max="5131" width="3.7109375" style="522" customWidth="1"/>
    <col min="5132" max="5132" width="12.7109375" style="522" customWidth="1"/>
    <col min="5133" max="5133" width="47.42578125" style="522" customWidth="1"/>
    <col min="5134" max="5137" width="0" style="522" hidden="1" customWidth="1"/>
    <col min="5138" max="5138" width="11.7109375" style="522" customWidth="1"/>
    <col min="5139" max="5139" width="6.42578125" style="522" bestFit="1" customWidth="1"/>
    <col min="5140" max="5140" width="11.7109375" style="522" customWidth="1"/>
    <col min="5141" max="5141" width="0" style="522" hidden="1" customWidth="1"/>
    <col min="5142" max="5142" width="3.7109375" style="522" customWidth="1"/>
    <col min="5143" max="5143" width="11.140625" style="522" bestFit="1" customWidth="1"/>
    <col min="5144" max="5376" width="10.5703125" style="522"/>
    <col min="5377" max="5384" width="0" style="522" hidden="1" customWidth="1"/>
    <col min="5385" max="5387" width="3.7109375" style="522" customWidth="1"/>
    <col min="5388" max="5388" width="12.7109375" style="522" customWidth="1"/>
    <col min="5389" max="5389" width="47.42578125" style="522" customWidth="1"/>
    <col min="5390" max="5393" width="0" style="522" hidden="1" customWidth="1"/>
    <col min="5394" max="5394" width="11.7109375" style="522" customWidth="1"/>
    <col min="5395" max="5395" width="6.42578125" style="522" bestFit="1" customWidth="1"/>
    <col min="5396" max="5396" width="11.7109375" style="522" customWidth="1"/>
    <col min="5397" max="5397" width="0" style="522" hidden="1" customWidth="1"/>
    <col min="5398" max="5398" width="3.7109375" style="522" customWidth="1"/>
    <col min="5399" max="5399" width="11.140625" style="522" bestFit="1" customWidth="1"/>
    <col min="5400" max="5632" width="10.5703125" style="522"/>
    <col min="5633" max="5640" width="0" style="522" hidden="1" customWidth="1"/>
    <col min="5641" max="5643" width="3.7109375" style="522" customWidth="1"/>
    <col min="5644" max="5644" width="12.7109375" style="522" customWidth="1"/>
    <col min="5645" max="5645" width="47.42578125" style="522" customWidth="1"/>
    <col min="5646" max="5649" width="0" style="522" hidden="1" customWidth="1"/>
    <col min="5650" max="5650" width="11.7109375" style="522" customWidth="1"/>
    <col min="5651" max="5651" width="6.42578125" style="522" bestFit="1" customWidth="1"/>
    <col min="5652" max="5652" width="11.7109375" style="522" customWidth="1"/>
    <col min="5653" max="5653" width="0" style="522" hidden="1" customWidth="1"/>
    <col min="5654" max="5654" width="3.7109375" style="522" customWidth="1"/>
    <col min="5655" max="5655" width="11.140625" style="522" bestFit="1" customWidth="1"/>
    <col min="5656" max="5888" width="10.5703125" style="522"/>
    <col min="5889" max="5896" width="0" style="522" hidden="1" customWidth="1"/>
    <col min="5897" max="5899" width="3.7109375" style="522" customWidth="1"/>
    <col min="5900" max="5900" width="12.7109375" style="522" customWidth="1"/>
    <col min="5901" max="5901" width="47.42578125" style="522" customWidth="1"/>
    <col min="5902" max="5905" width="0" style="522" hidden="1" customWidth="1"/>
    <col min="5906" max="5906" width="11.7109375" style="522" customWidth="1"/>
    <col min="5907" max="5907" width="6.42578125" style="522" bestFit="1" customWidth="1"/>
    <col min="5908" max="5908" width="11.7109375" style="522" customWidth="1"/>
    <col min="5909" max="5909" width="0" style="522" hidden="1" customWidth="1"/>
    <col min="5910" max="5910" width="3.7109375" style="522" customWidth="1"/>
    <col min="5911" max="5911" width="11.140625" style="522" bestFit="1" customWidth="1"/>
    <col min="5912" max="6144" width="10.5703125" style="522"/>
    <col min="6145" max="6152" width="0" style="522" hidden="1" customWidth="1"/>
    <col min="6153" max="6155" width="3.7109375" style="522" customWidth="1"/>
    <col min="6156" max="6156" width="12.7109375" style="522" customWidth="1"/>
    <col min="6157" max="6157" width="47.42578125" style="522" customWidth="1"/>
    <col min="6158" max="6161" width="0" style="522" hidden="1" customWidth="1"/>
    <col min="6162" max="6162" width="11.7109375" style="522" customWidth="1"/>
    <col min="6163" max="6163" width="6.42578125" style="522" bestFit="1" customWidth="1"/>
    <col min="6164" max="6164" width="11.7109375" style="522" customWidth="1"/>
    <col min="6165" max="6165" width="0" style="522" hidden="1" customWidth="1"/>
    <col min="6166" max="6166" width="3.7109375" style="522" customWidth="1"/>
    <col min="6167" max="6167" width="11.140625" style="522" bestFit="1" customWidth="1"/>
    <col min="6168" max="6400" width="10.5703125" style="522"/>
    <col min="6401" max="6408" width="0" style="522" hidden="1" customWidth="1"/>
    <col min="6409" max="6411" width="3.7109375" style="522" customWidth="1"/>
    <col min="6412" max="6412" width="12.7109375" style="522" customWidth="1"/>
    <col min="6413" max="6413" width="47.42578125" style="522" customWidth="1"/>
    <col min="6414" max="6417" width="0" style="522" hidden="1" customWidth="1"/>
    <col min="6418" max="6418" width="11.7109375" style="522" customWidth="1"/>
    <col min="6419" max="6419" width="6.42578125" style="522" bestFit="1" customWidth="1"/>
    <col min="6420" max="6420" width="11.7109375" style="522" customWidth="1"/>
    <col min="6421" max="6421" width="0" style="522" hidden="1" customWidth="1"/>
    <col min="6422" max="6422" width="3.7109375" style="522" customWidth="1"/>
    <col min="6423" max="6423" width="11.140625" style="522" bestFit="1" customWidth="1"/>
    <col min="6424" max="6656" width="10.5703125" style="522"/>
    <col min="6657" max="6664" width="0" style="522" hidden="1" customWidth="1"/>
    <col min="6665" max="6667" width="3.7109375" style="522" customWidth="1"/>
    <col min="6668" max="6668" width="12.7109375" style="522" customWidth="1"/>
    <col min="6669" max="6669" width="47.42578125" style="522" customWidth="1"/>
    <col min="6670" max="6673" width="0" style="522" hidden="1" customWidth="1"/>
    <col min="6674" max="6674" width="11.7109375" style="522" customWidth="1"/>
    <col min="6675" max="6675" width="6.42578125" style="522" bestFit="1" customWidth="1"/>
    <col min="6676" max="6676" width="11.7109375" style="522" customWidth="1"/>
    <col min="6677" max="6677" width="0" style="522" hidden="1" customWidth="1"/>
    <col min="6678" max="6678" width="3.7109375" style="522" customWidth="1"/>
    <col min="6679" max="6679" width="11.140625" style="522" bestFit="1" customWidth="1"/>
    <col min="6680" max="6912" width="10.5703125" style="522"/>
    <col min="6913" max="6920" width="0" style="522" hidden="1" customWidth="1"/>
    <col min="6921" max="6923" width="3.7109375" style="522" customWidth="1"/>
    <col min="6924" max="6924" width="12.7109375" style="522" customWidth="1"/>
    <col min="6925" max="6925" width="47.42578125" style="522" customWidth="1"/>
    <col min="6926" max="6929" width="0" style="522" hidden="1" customWidth="1"/>
    <col min="6930" max="6930" width="11.7109375" style="522" customWidth="1"/>
    <col min="6931" max="6931" width="6.42578125" style="522" bestFit="1" customWidth="1"/>
    <col min="6932" max="6932" width="11.7109375" style="522" customWidth="1"/>
    <col min="6933" max="6933" width="0" style="522" hidden="1" customWidth="1"/>
    <col min="6934" max="6934" width="3.7109375" style="522" customWidth="1"/>
    <col min="6935" max="6935" width="11.140625" style="522" bestFit="1" customWidth="1"/>
    <col min="6936" max="7168" width="10.5703125" style="522"/>
    <col min="7169" max="7176" width="0" style="522" hidden="1" customWidth="1"/>
    <col min="7177" max="7179" width="3.7109375" style="522" customWidth="1"/>
    <col min="7180" max="7180" width="12.7109375" style="522" customWidth="1"/>
    <col min="7181" max="7181" width="47.42578125" style="522" customWidth="1"/>
    <col min="7182" max="7185" width="0" style="522" hidden="1" customWidth="1"/>
    <col min="7186" max="7186" width="11.7109375" style="522" customWidth="1"/>
    <col min="7187" max="7187" width="6.42578125" style="522" bestFit="1" customWidth="1"/>
    <col min="7188" max="7188" width="11.7109375" style="522" customWidth="1"/>
    <col min="7189" max="7189" width="0" style="522" hidden="1" customWidth="1"/>
    <col min="7190" max="7190" width="3.7109375" style="522" customWidth="1"/>
    <col min="7191" max="7191" width="11.140625" style="522" bestFit="1" customWidth="1"/>
    <col min="7192" max="7424" width="10.5703125" style="522"/>
    <col min="7425" max="7432" width="0" style="522" hidden="1" customWidth="1"/>
    <col min="7433" max="7435" width="3.7109375" style="522" customWidth="1"/>
    <col min="7436" max="7436" width="12.7109375" style="522" customWidth="1"/>
    <col min="7437" max="7437" width="47.42578125" style="522" customWidth="1"/>
    <col min="7438" max="7441" width="0" style="522" hidden="1" customWidth="1"/>
    <col min="7442" max="7442" width="11.7109375" style="522" customWidth="1"/>
    <col min="7443" max="7443" width="6.42578125" style="522" bestFit="1" customWidth="1"/>
    <col min="7444" max="7444" width="11.7109375" style="522" customWidth="1"/>
    <col min="7445" max="7445" width="0" style="522" hidden="1" customWidth="1"/>
    <col min="7446" max="7446" width="3.7109375" style="522" customWidth="1"/>
    <col min="7447" max="7447" width="11.140625" style="522" bestFit="1" customWidth="1"/>
    <col min="7448" max="7680" width="10.5703125" style="522"/>
    <col min="7681" max="7688" width="0" style="522" hidden="1" customWidth="1"/>
    <col min="7689" max="7691" width="3.7109375" style="522" customWidth="1"/>
    <col min="7692" max="7692" width="12.7109375" style="522" customWidth="1"/>
    <col min="7693" max="7693" width="47.42578125" style="522" customWidth="1"/>
    <col min="7694" max="7697" width="0" style="522" hidden="1" customWidth="1"/>
    <col min="7698" max="7698" width="11.7109375" style="522" customWidth="1"/>
    <col min="7699" max="7699" width="6.42578125" style="522" bestFit="1" customWidth="1"/>
    <col min="7700" max="7700" width="11.7109375" style="522" customWidth="1"/>
    <col min="7701" max="7701" width="0" style="522" hidden="1" customWidth="1"/>
    <col min="7702" max="7702" width="3.7109375" style="522" customWidth="1"/>
    <col min="7703" max="7703" width="11.140625" style="522" bestFit="1" customWidth="1"/>
    <col min="7704" max="7936" width="10.5703125" style="522"/>
    <col min="7937" max="7944" width="0" style="522" hidden="1" customWidth="1"/>
    <col min="7945" max="7947" width="3.7109375" style="522" customWidth="1"/>
    <col min="7948" max="7948" width="12.7109375" style="522" customWidth="1"/>
    <col min="7949" max="7949" width="47.42578125" style="522" customWidth="1"/>
    <col min="7950" max="7953" width="0" style="522" hidden="1" customWidth="1"/>
    <col min="7954" max="7954" width="11.7109375" style="522" customWidth="1"/>
    <col min="7955" max="7955" width="6.42578125" style="522" bestFit="1" customWidth="1"/>
    <col min="7956" max="7956" width="11.7109375" style="522" customWidth="1"/>
    <col min="7957" max="7957" width="0" style="522" hidden="1" customWidth="1"/>
    <col min="7958" max="7958" width="3.7109375" style="522" customWidth="1"/>
    <col min="7959" max="7959" width="11.140625" style="522" bestFit="1" customWidth="1"/>
    <col min="7960" max="8192" width="10.5703125" style="522"/>
    <col min="8193" max="8200" width="0" style="522" hidden="1" customWidth="1"/>
    <col min="8201" max="8203" width="3.7109375" style="522" customWidth="1"/>
    <col min="8204" max="8204" width="12.7109375" style="522" customWidth="1"/>
    <col min="8205" max="8205" width="47.42578125" style="522" customWidth="1"/>
    <col min="8206" max="8209" width="0" style="522" hidden="1" customWidth="1"/>
    <col min="8210" max="8210" width="11.7109375" style="522" customWidth="1"/>
    <col min="8211" max="8211" width="6.42578125" style="522" bestFit="1" customWidth="1"/>
    <col min="8212" max="8212" width="11.7109375" style="522" customWidth="1"/>
    <col min="8213" max="8213" width="0" style="522" hidden="1" customWidth="1"/>
    <col min="8214" max="8214" width="3.7109375" style="522" customWidth="1"/>
    <col min="8215" max="8215" width="11.140625" style="522" bestFit="1" customWidth="1"/>
    <col min="8216" max="8448" width="10.5703125" style="522"/>
    <col min="8449" max="8456" width="0" style="522" hidden="1" customWidth="1"/>
    <col min="8457" max="8459" width="3.7109375" style="522" customWidth="1"/>
    <col min="8460" max="8460" width="12.7109375" style="522" customWidth="1"/>
    <col min="8461" max="8461" width="47.42578125" style="522" customWidth="1"/>
    <col min="8462" max="8465" width="0" style="522" hidden="1" customWidth="1"/>
    <col min="8466" max="8466" width="11.7109375" style="522" customWidth="1"/>
    <col min="8467" max="8467" width="6.42578125" style="522" bestFit="1" customWidth="1"/>
    <col min="8468" max="8468" width="11.7109375" style="522" customWidth="1"/>
    <col min="8469" max="8469" width="0" style="522" hidden="1" customWidth="1"/>
    <col min="8470" max="8470" width="3.7109375" style="522" customWidth="1"/>
    <col min="8471" max="8471" width="11.140625" style="522" bestFit="1" customWidth="1"/>
    <col min="8472" max="8704" width="10.5703125" style="522"/>
    <col min="8705" max="8712" width="0" style="522" hidden="1" customWidth="1"/>
    <col min="8713" max="8715" width="3.7109375" style="522" customWidth="1"/>
    <col min="8716" max="8716" width="12.7109375" style="522" customWidth="1"/>
    <col min="8717" max="8717" width="47.42578125" style="522" customWidth="1"/>
    <col min="8718" max="8721" width="0" style="522" hidden="1" customWidth="1"/>
    <col min="8722" max="8722" width="11.7109375" style="522" customWidth="1"/>
    <col min="8723" max="8723" width="6.42578125" style="522" bestFit="1" customWidth="1"/>
    <col min="8724" max="8724" width="11.7109375" style="522" customWidth="1"/>
    <col min="8725" max="8725" width="0" style="522" hidden="1" customWidth="1"/>
    <col min="8726" max="8726" width="3.7109375" style="522" customWidth="1"/>
    <col min="8727" max="8727" width="11.140625" style="522" bestFit="1" customWidth="1"/>
    <col min="8728" max="8960" width="10.5703125" style="522"/>
    <col min="8961" max="8968" width="0" style="522" hidden="1" customWidth="1"/>
    <col min="8969" max="8971" width="3.7109375" style="522" customWidth="1"/>
    <col min="8972" max="8972" width="12.7109375" style="522" customWidth="1"/>
    <col min="8973" max="8973" width="47.42578125" style="522" customWidth="1"/>
    <col min="8974" max="8977" width="0" style="522" hidden="1" customWidth="1"/>
    <col min="8978" max="8978" width="11.7109375" style="522" customWidth="1"/>
    <col min="8979" max="8979" width="6.42578125" style="522" bestFit="1" customWidth="1"/>
    <col min="8980" max="8980" width="11.7109375" style="522" customWidth="1"/>
    <col min="8981" max="8981" width="0" style="522" hidden="1" customWidth="1"/>
    <col min="8982" max="8982" width="3.7109375" style="522" customWidth="1"/>
    <col min="8983" max="8983" width="11.140625" style="522" bestFit="1" customWidth="1"/>
    <col min="8984" max="9216" width="10.5703125" style="522"/>
    <col min="9217" max="9224" width="0" style="522" hidden="1" customWidth="1"/>
    <col min="9225" max="9227" width="3.7109375" style="522" customWidth="1"/>
    <col min="9228" max="9228" width="12.7109375" style="522" customWidth="1"/>
    <col min="9229" max="9229" width="47.42578125" style="522" customWidth="1"/>
    <col min="9230" max="9233" width="0" style="522" hidden="1" customWidth="1"/>
    <col min="9234" max="9234" width="11.7109375" style="522" customWidth="1"/>
    <col min="9235" max="9235" width="6.42578125" style="522" bestFit="1" customWidth="1"/>
    <col min="9236" max="9236" width="11.7109375" style="522" customWidth="1"/>
    <col min="9237" max="9237" width="0" style="522" hidden="1" customWidth="1"/>
    <col min="9238" max="9238" width="3.7109375" style="522" customWidth="1"/>
    <col min="9239" max="9239" width="11.140625" style="522" bestFit="1" customWidth="1"/>
    <col min="9240" max="9472" width="10.5703125" style="522"/>
    <col min="9473" max="9480" width="0" style="522" hidden="1" customWidth="1"/>
    <col min="9481" max="9483" width="3.7109375" style="522" customWidth="1"/>
    <col min="9484" max="9484" width="12.7109375" style="522" customWidth="1"/>
    <col min="9485" max="9485" width="47.42578125" style="522" customWidth="1"/>
    <col min="9486" max="9489" width="0" style="522" hidden="1" customWidth="1"/>
    <col min="9490" max="9490" width="11.7109375" style="522" customWidth="1"/>
    <col min="9491" max="9491" width="6.42578125" style="522" bestFit="1" customWidth="1"/>
    <col min="9492" max="9492" width="11.7109375" style="522" customWidth="1"/>
    <col min="9493" max="9493" width="0" style="522" hidden="1" customWidth="1"/>
    <col min="9494" max="9494" width="3.7109375" style="522" customWidth="1"/>
    <col min="9495" max="9495" width="11.140625" style="522" bestFit="1" customWidth="1"/>
    <col min="9496" max="9728" width="10.5703125" style="522"/>
    <col min="9729" max="9736" width="0" style="522" hidden="1" customWidth="1"/>
    <col min="9737" max="9739" width="3.7109375" style="522" customWidth="1"/>
    <col min="9740" max="9740" width="12.7109375" style="522" customWidth="1"/>
    <col min="9741" max="9741" width="47.42578125" style="522" customWidth="1"/>
    <col min="9742" max="9745" width="0" style="522" hidden="1" customWidth="1"/>
    <col min="9746" max="9746" width="11.7109375" style="522" customWidth="1"/>
    <col min="9747" max="9747" width="6.42578125" style="522" bestFit="1" customWidth="1"/>
    <col min="9748" max="9748" width="11.7109375" style="522" customWidth="1"/>
    <col min="9749" max="9749" width="0" style="522" hidden="1" customWidth="1"/>
    <col min="9750" max="9750" width="3.7109375" style="522" customWidth="1"/>
    <col min="9751" max="9751" width="11.140625" style="522" bestFit="1" customWidth="1"/>
    <col min="9752" max="9984" width="10.5703125" style="522"/>
    <col min="9985" max="9992" width="0" style="522" hidden="1" customWidth="1"/>
    <col min="9993" max="9995" width="3.7109375" style="522" customWidth="1"/>
    <col min="9996" max="9996" width="12.7109375" style="522" customWidth="1"/>
    <col min="9997" max="9997" width="47.42578125" style="522" customWidth="1"/>
    <col min="9998" max="10001" width="0" style="522" hidden="1" customWidth="1"/>
    <col min="10002" max="10002" width="11.7109375" style="522" customWidth="1"/>
    <col min="10003" max="10003" width="6.42578125" style="522" bestFit="1" customWidth="1"/>
    <col min="10004" max="10004" width="11.7109375" style="522" customWidth="1"/>
    <col min="10005" max="10005" width="0" style="522" hidden="1" customWidth="1"/>
    <col min="10006" max="10006" width="3.7109375" style="522" customWidth="1"/>
    <col min="10007" max="10007" width="11.140625" style="522" bestFit="1" customWidth="1"/>
    <col min="10008" max="10240" width="10.5703125" style="522"/>
    <col min="10241" max="10248" width="0" style="522" hidden="1" customWidth="1"/>
    <col min="10249" max="10251" width="3.7109375" style="522" customWidth="1"/>
    <col min="10252" max="10252" width="12.7109375" style="522" customWidth="1"/>
    <col min="10253" max="10253" width="47.42578125" style="522" customWidth="1"/>
    <col min="10254" max="10257" width="0" style="522" hidden="1" customWidth="1"/>
    <col min="10258" max="10258" width="11.7109375" style="522" customWidth="1"/>
    <col min="10259" max="10259" width="6.42578125" style="522" bestFit="1" customWidth="1"/>
    <col min="10260" max="10260" width="11.7109375" style="522" customWidth="1"/>
    <col min="10261" max="10261" width="0" style="522" hidden="1" customWidth="1"/>
    <col min="10262" max="10262" width="3.7109375" style="522" customWidth="1"/>
    <col min="10263" max="10263" width="11.140625" style="522" bestFit="1" customWidth="1"/>
    <col min="10264" max="10496" width="10.5703125" style="522"/>
    <col min="10497" max="10504" width="0" style="522" hidden="1" customWidth="1"/>
    <col min="10505" max="10507" width="3.7109375" style="522" customWidth="1"/>
    <col min="10508" max="10508" width="12.7109375" style="522" customWidth="1"/>
    <col min="10509" max="10509" width="47.42578125" style="522" customWidth="1"/>
    <col min="10510" max="10513" width="0" style="522" hidden="1" customWidth="1"/>
    <col min="10514" max="10514" width="11.7109375" style="522" customWidth="1"/>
    <col min="10515" max="10515" width="6.42578125" style="522" bestFit="1" customWidth="1"/>
    <col min="10516" max="10516" width="11.7109375" style="522" customWidth="1"/>
    <col min="10517" max="10517" width="0" style="522" hidden="1" customWidth="1"/>
    <col min="10518" max="10518" width="3.7109375" style="522" customWidth="1"/>
    <col min="10519" max="10519" width="11.140625" style="522" bestFit="1" customWidth="1"/>
    <col min="10520" max="10752" width="10.5703125" style="522"/>
    <col min="10753" max="10760" width="0" style="522" hidden="1" customWidth="1"/>
    <col min="10761" max="10763" width="3.7109375" style="522" customWidth="1"/>
    <col min="10764" max="10764" width="12.7109375" style="522" customWidth="1"/>
    <col min="10765" max="10765" width="47.42578125" style="522" customWidth="1"/>
    <col min="10766" max="10769" width="0" style="522" hidden="1" customWidth="1"/>
    <col min="10770" max="10770" width="11.7109375" style="522" customWidth="1"/>
    <col min="10771" max="10771" width="6.42578125" style="522" bestFit="1" customWidth="1"/>
    <col min="10772" max="10772" width="11.7109375" style="522" customWidth="1"/>
    <col min="10773" max="10773" width="0" style="522" hidden="1" customWidth="1"/>
    <col min="10774" max="10774" width="3.7109375" style="522" customWidth="1"/>
    <col min="10775" max="10775" width="11.140625" style="522" bestFit="1" customWidth="1"/>
    <col min="10776" max="11008" width="10.5703125" style="522"/>
    <col min="11009" max="11016" width="0" style="522" hidden="1" customWidth="1"/>
    <col min="11017" max="11019" width="3.7109375" style="522" customWidth="1"/>
    <col min="11020" max="11020" width="12.7109375" style="522" customWidth="1"/>
    <col min="11021" max="11021" width="47.42578125" style="522" customWidth="1"/>
    <col min="11022" max="11025" width="0" style="522" hidden="1" customWidth="1"/>
    <col min="11026" max="11026" width="11.7109375" style="522" customWidth="1"/>
    <col min="11027" max="11027" width="6.42578125" style="522" bestFit="1" customWidth="1"/>
    <col min="11028" max="11028" width="11.7109375" style="522" customWidth="1"/>
    <col min="11029" max="11029" width="0" style="522" hidden="1" customWidth="1"/>
    <col min="11030" max="11030" width="3.7109375" style="522" customWidth="1"/>
    <col min="11031" max="11031" width="11.140625" style="522" bestFit="1" customWidth="1"/>
    <col min="11032" max="11264" width="10.5703125" style="522"/>
    <col min="11265" max="11272" width="0" style="522" hidden="1" customWidth="1"/>
    <col min="11273" max="11275" width="3.7109375" style="522" customWidth="1"/>
    <col min="11276" max="11276" width="12.7109375" style="522" customWidth="1"/>
    <col min="11277" max="11277" width="47.42578125" style="522" customWidth="1"/>
    <col min="11278" max="11281" width="0" style="522" hidden="1" customWidth="1"/>
    <col min="11282" max="11282" width="11.7109375" style="522" customWidth="1"/>
    <col min="11283" max="11283" width="6.42578125" style="522" bestFit="1" customWidth="1"/>
    <col min="11284" max="11284" width="11.7109375" style="522" customWidth="1"/>
    <col min="11285" max="11285" width="0" style="522" hidden="1" customWidth="1"/>
    <col min="11286" max="11286" width="3.7109375" style="522" customWidth="1"/>
    <col min="11287" max="11287" width="11.140625" style="522" bestFit="1" customWidth="1"/>
    <col min="11288" max="11520" width="10.5703125" style="522"/>
    <col min="11521" max="11528" width="0" style="522" hidden="1" customWidth="1"/>
    <col min="11529" max="11531" width="3.7109375" style="522" customWidth="1"/>
    <col min="11532" max="11532" width="12.7109375" style="522" customWidth="1"/>
    <col min="11533" max="11533" width="47.42578125" style="522" customWidth="1"/>
    <col min="11534" max="11537" width="0" style="522" hidden="1" customWidth="1"/>
    <col min="11538" max="11538" width="11.7109375" style="522" customWidth="1"/>
    <col min="11539" max="11539" width="6.42578125" style="522" bestFit="1" customWidth="1"/>
    <col min="11540" max="11540" width="11.7109375" style="522" customWidth="1"/>
    <col min="11541" max="11541" width="0" style="522" hidden="1" customWidth="1"/>
    <col min="11542" max="11542" width="3.7109375" style="522" customWidth="1"/>
    <col min="11543" max="11543" width="11.140625" style="522" bestFit="1" customWidth="1"/>
    <col min="11544" max="11776" width="10.5703125" style="522"/>
    <col min="11777" max="11784" width="0" style="522" hidden="1" customWidth="1"/>
    <col min="11785" max="11787" width="3.7109375" style="522" customWidth="1"/>
    <col min="11788" max="11788" width="12.7109375" style="522" customWidth="1"/>
    <col min="11789" max="11789" width="47.42578125" style="522" customWidth="1"/>
    <col min="11790" max="11793" width="0" style="522" hidden="1" customWidth="1"/>
    <col min="11794" max="11794" width="11.7109375" style="522" customWidth="1"/>
    <col min="11795" max="11795" width="6.42578125" style="522" bestFit="1" customWidth="1"/>
    <col min="11796" max="11796" width="11.7109375" style="522" customWidth="1"/>
    <col min="11797" max="11797" width="0" style="522" hidden="1" customWidth="1"/>
    <col min="11798" max="11798" width="3.7109375" style="522" customWidth="1"/>
    <col min="11799" max="11799" width="11.140625" style="522" bestFit="1" customWidth="1"/>
    <col min="11800" max="12032" width="10.5703125" style="522"/>
    <col min="12033" max="12040" width="0" style="522" hidden="1" customWidth="1"/>
    <col min="12041" max="12043" width="3.7109375" style="522" customWidth="1"/>
    <col min="12044" max="12044" width="12.7109375" style="522" customWidth="1"/>
    <col min="12045" max="12045" width="47.42578125" style="522" customWidth="1"/>
    <col min="12046" max="12049" width="0" style="522" hidden="1" customWidth="1"/>
    <col min="12050" max="12050" width="11.7109375" style="522" customWidth="1"/>
    <col min="12051" max="12051" width="6.42578125" style="522" bestFit="1" customWidth="1"/>
    <col min="12052" max="12052" width="11.7109375" style="522" customWidth="1"/>
    <col min="12053" max="12053" width="0" style="522" hidden="1" customWidth="1"/>
    <col min="12054" max="12054" width="3.7109375" style="522" customWidth="1"/>
    <col min="12055" max="12055" width="11.140625" style="522" bestFit="1" customWidth="1"/>
    <col min="12056" max="12288" width="10.5703125" style="522"/>
    <col min="12289" max="12296" width="0" style="522" hidden="1" customWidth="1"/>
    <col min="12297" max="12299" width="3.7109375" style="522" customWidth="1"/>
    <col min="12300" max="12300" width="12.7109375" style="522" customWidth="1"/>
    <col min="12301" max="12301" width="47.42578125" style="522" customWidth="1"/>
    <col min="12302" max="12305" width="0" style="522" hidden="1" customWidth="1"/>
    <col min="12306" max="12306" width="11.7109375" style="522" customWidth="1"/>
    <col min="12307" max="12307" width="6.42578125" style="522" bestFit="1" customWidth="1"/>
    <col min="12308" max="12308" width="11.7109375" style="522" customWidth="1"/>
    <col min="12309" max="12309" width="0" style="522" hidden="1" customWidth="1"/>
    <col min="12310" max="12310" width="3.7109375" style="522" customWidth="1"/>
    <col min="12311" max="12311" width="11.140625" style="522" bestFit="1" customWidth="1"/>
    <col min="12312" max="12544" width="10.5703125" style="522"/>
    <col min="12545" max="12552" width="0" style="522" hidden="1" customWidth="1"/>
    <col min="12553" max="12555" width="3.7109375" style="522" customWidth="1"/>
    <col min="12556" max="12556" width="12.7109375" style="522" customWidth="1"/>
    <col min="12557" max="12557" width="47.42578125" style="522" customWidth="1"/>
    <col min="12558" max="12561" width="0" style="522" hidden="1" customWidth="1"/>
    <col min="12562" max="12562" width="11.7109375" style="522" customWidth="1"/>
    <col min="12563" max="12563" width="6.42578125" style="522" bestFit="1" customWidth="1"/>
    <col min="12564" max="12564" width="11.7109375" style="522" customWidth="1"/>
    <col min="12565" max="12565" width="0" style="522" hidden="1" customWidth="1"/>
    <col min="12566" max="12566" width="3.7109375" style="522" customWidth="1"/>
    <col min="12567" max="12567" width="11.140625" style="522" bestFit="1" customWidth="1"/>
    <col min="12568" max="12800" width="10.5703125" style="522"/>
    <col min="12801" max="12808" width="0" style="522" hidden="1" customWidth="1"/>
    <col min="12809" max="12811" width="3.7109375" style="522" customWidth="1"/>
    <col min="12812" max="12812" width="12.7109375" style="522" customWidth="1"/>
    <col min="12813" max="12813" width="47.42578125" style="522" customWidth="1"/>
    <col min="12814" max="12817" width="0" style="522" hidden="1" customWidth="1"/>
    <col min="12818" max="12818" width="11.7109375" style="522" customWidth="1"/>
    <col min="12819" max="12819" width="6.42578125" style="522" bestFit="1" customWidth="1"/>
    <col min="12820" max="12820" width="11.7109375" style="522" customWidth="1"/>
    <col min="12821" max="12821" width="0" style="522" hidden="1" customWidth="1"/>
    <col min="12822" max="12822" width="3.7109375" style="522" customWidth="1"/>
    <col min="12823" max="12823" width="11.140625" style="522" bestFit="1" customWidth="1"/>
    <col min="12824" max="13056" width="10.5703125" style="522"/>
    <col min="13057" max="13064" width="0" style="522" hidden="1" customWidth="1"/>
    <col min="13065" max="13067" width="3.7109375" style="522" customWidth="1"/>
    <col min="13068" max="13068" width="12.7109375" style="522" customWidth="1"/>
    <col min="13069" max="13069" width="47.42578125" style="522" customWidth="1"/>
    <col min="13070" max="13073" width="0" style="522" hidden="1" customWidth="1"/>
    <col min="13074" max="13074" width="11.7109375" style="522" customWidth="1"/>
    <col min="13075" max="13075" width="6.42578125" style="522" bestFit="1" customWidth="1"/>
    <col min="13076" max="13076" width="11.7109375" style="522" customWidth="1"/>
    <col min="13077" max="13077" width="0" style="522" hidden="1" customWidth="1"/>
    <col min="13078" max="13078" width="3.7109375" style="522" customWidth="1"/>
    <col min="13079" max="13079" width="11.140625" style="522" bestFit="1" customWidth="1"/>
    <col min="13080" max="13312" width="10.5703125" style="522"/>
    <col min="13313" max="13320" width="0" style="522" hidden="1" customWidth="1"/>
    <col min="13321" max="13323" width="3.7109375" style="522" customWidth="1"/>
    <col min="13324" max="13324" width="12.7109375" style="522" customWidth="1"/>
    <col min="13325" max="13325" width="47.42578125" style="522" customWidth="1"/>
    <col min="13326" max="13329" width="0" style="522" hidden="1" customWidth="1"/>
    <col min="13330" max="13330" width="11.7109375" style="522" customWidth="1"/>
    <col min="13331" max="13331" width="6.42578125" style="522" bestFit="1" customWidth="1"/>
    <col min="13332" max="13332" width="11.7109375" style="522" customWidth="1"/>
    <col min="13333" max="13333" width="0" style="522" hidden="1" customWidth="1"/>
    <col min="13334" max="13334" width="3.7109375" style="522" customWidth="1"/>
    <col min="13335" max="13335" width="11.140625" style="522" bestFit="1" customWidth="1"/>
    <col min="13336" max="13568" width="10.5703125" style="522"/>
    <col min="13569" max="13576" width="0" style="522" hidden="1" customWidth="1"/>
    <col min="13577" max="13579" width="3.7109375" style="522" customWidth="1"/>
    <col min="13580" max="13580" width="12.7109375" style="522" customWidth="1"/>
    <col min="13581" max="13581" width="47.42578125" style="522" customWidth="1"/>
    <col min="13582" max="13585" width="0" style="522" hidden="1" customWidth="1"/>
    <col min="13586" max="13586" width="11.7109375" style="522" customWidth="1"/>
    <col min="13587" max="13587" width="6.42578125" style="522" bestFit="1" customWidth="1"/>
    <col min="13588" max="13588" width="11.7109375" style="522" customWidth="1"/>
    <col min="13589" max="13589" width="0" style="522" hidden="1" customWidth="1"/>
    <col min="13590" max="13590" width="3.7109375" style="522" customWidth="1"/>
    <col min="13591" max="13591" width="11.140625" style="522" bestFit="1" customWidth="1"/>
    <col min="13592" max="13824" width="10.5703125" style="522"/>
    <col min="13825" max="13832" width="0" style="522" hidden="1" customWidth="1"/>
    <col min="13833" max="13835" width="3.7109375" style="522" customWidth="1"/>
    <col min="13836" max="13836" width="12.7109375" style="522" customWidth="1"/>
    <col min="13837" max="13837" width="47.42578125" style="522" customWidth="1"/>
    <col min="13838" max="13841" width="0" style="522" hidden="1" customWidth="1"/>
    <col min="13842" max="13842" width="11.7109375" style="522" customWidth="1"/>
    <col min="13843" max="13843" width="6.42578125" style="522" bestFit="1" customWidth="1"/>
    <col min="13844" max="13844" width="11.7109375" style="522" customWidth="1"/>
    <col min="13845" max="13845" width="0" style="522" hidden="1" customWidth="1"/>
    <col min="13846" max="13846" width="3.7109375" style="522" customWidth="1"/>
    <col min="13847" max="13847" width="11.140625" style="522" bestFit="1" customWidth="1"/>
    <col min="13848" max="14080" width="10.5703125" style="522"/>
    <col min="14081" max="14088" width="0" style="522" hidden="1" customWidth="1"/>
    <col min="14089" max="14091" width="3.7109375" style="522" customWidth="1"/>
    <col min="14092" max="14092" width="12.7109375" style="522" customWidth="1"/>
    <col min="14093" max="14093" width="47.42578125" style="522" customWidth="1"/>
    <col min="14094" max="14097" width="0" style="522" hidden="1" customWidth="1"/>
    <col min="14098" max="14098" width="11.7109375" style="522" customWidth="1"/>
    <col min="14099" max="14099" width="6.42578125" style="522" bestFit="1" customWidth="1"/>
    <col min="14100" max="14100" width="11.7109375" style="522" customWidth="1"/>
    <col min="14101" max="14101" width="0" style="522" hidden="1" customWidth="1"/>
    <col min="14102" max="14102" width="3.7109375" style="522" customWidth="1"/>
    <col min="14103" max="14103" width="11.140625" style="522" bestFit="1" customWidth="1"/>
    <col min="14104" max="14336" width="10.5703125" style="522"/>
    <col min="14337" max="14344" width="0" style="522" hidden="1" customWidth="1"/>
    <col min="14345" max="14347" width="3.7109375" style="522" customWidth="1"/>
    <col min="14348" max="14348" width="12.7109375" style="522" customWidth="1"/>
    <col min="14349" max="14349" width="47.42578125" style="522" customWidth="1"/>
    <col min="14350" max="14353" width="0" style="522" hidden="1" customWidth="1"/>
    <col min="14354" max="14354" width="11.7109375" style="522" customWidth="1"/>
    <col min="14355" max="14355" width="6.42578125" style="522" bestFit="1" customWidth="1"/>
    <col min="14356" max="14356" width="11.7109375" style="522" customWidth="1"/>
    <col min="14357" max="14357" width="0" style="522" hidden="1" customWidth="1"/>
    <col min="14358" max="14358" width="3.7109375" style="522" customWidth="1"/>
    <col min="14359" max="14359" width="11.140625" style="522" bestFit="1" customWidth="1"/>
    <col min="14360" max="14592" width="10.5703125" style="522"/>
    <col min="14593" max="14600" width="0" style="522" hidden="1" customWidth="1"/>
    <col min="14601" max="14603" width="3.7109375" style="522" customWidth="1"/>
    <col min="14604" max="14604" width="12.7109375" style="522" customWidth="1"/>
    <col min="14605" max="14605" width="47.42578125" style="522" customWidth="1"/>
    <col min="14606" max="14609" width="0" style="522" hidden="1" customWidth="1"/>
    <col min="14610" max="14610" width="11.7109375" style="522" customWidth="1"/>
    <col min="14611" max="14611" width="6.42578125" style="522" bestFit="1" customWidth="1"/>
    <col min="14612" max="14612" width="11.7109375" style="522" customWidth="1"/>
    <col min="14613" max="14613" width="0" style="522" hidden="1" customWidth="1"/>
    <col min="14614" max="14614" width="3.7109375" style="522" customWidth="1"/>
    <col min="14615" max="14615" width="11.140625" style="522" bestFit="1" customWidth="1"/>
    <col min="14616" max="14848" width="10.5703125" style="522"/>
    <col min="14849" max="14856" width="0" style="522" hidden="1" customWidth="1"/>
    <col min="14857" max="14859" width="3.7109375" style="522" customWidth="1"/>
    <col min="14860" max="14860" width="12.7109375" style="522" customWidth="1"/>
    <col min="14861" max="14861" width="47.42578125" style="522" customWidth="1"/>
    <col min="14862" max="14865" width="0" style="522" hidden="1" customWidth="1"/>
    <col min="14866" max="14866" width="11.7109375" style="522" customWidth="1"/>
    <col min="14867" max="14867" width="6.42578125" style="522" bestFit="1" customWidth="1"/>
    <col min="14868" max="14868" width="11.7109375" style="522" customWidth="1"/>
    <col min="14869" max="14869" width="0" style="522" hidden="1" customWidth="1"/>
    <col min="14870" max="14870" width="3.7109375" style="522" customWidth="1"/>
    <col min="14871" max="14871" width="11.140625" style="522" bestFit="1" customWidth="1"/>
    <col min="14872" max="15104" width="10.5703125" style="522"/>
    <col min="15105" max="15112" width="0" style="522" hidden="1" customWidth="1"/>
    <col min="15113" max="15115" width="3.7109375" style="522" customWidth="1"/>
    <col min="15116" max="15116" width="12.7109375" style="522" customWidth="1"/>
    <col min="15117" max="15117" width="47.42578125" style="522" customWidth="1"/>
    <col min="15118" max="15121" width="0" style="522" hidden="1" customWidth="1"/>
    <col min="15122" max="15122" width="11.7109375" style="522" customWidth="1"/>
    <col min="15123" max="15123" width="6.42578125" style="522" bestFit="1" customWidth="1"/>
    <col min="15124" max="15124" width="11.7109375" style="522" customWidth="1"/>
    <col min="15125" max="15125" width="0" style="522" hidden="1" customWidth="1"/>
    <col min="15126" max="15126" width="3.7109375" style="522" customWidth="1"/>
    <col min="15127" max="15127" width="11.140625" style="522" bestFit="1" customWidth="1"/>
    <col min="15128" max="15360" width="10.5703125" style="522"/>
    <col min="15361" max="15368" width="0" style="522" hidden="1" customWidth="1"/>
    <col min="15369" max="15371" width="3.7109375" style="522" customWidth="1"/>
    <col min="15372" max="15372" width="12.7109375" style="522" customWidth="1"/>
    <col min="15373" max="15373" width="47.42578125" style="522" customWidth="1"/>
    <col min="15374" max="15377" width="0" style="522" hidden="1" customWidth="1"/>
    <col min="15378" max="15378" width="11.7109375" style="522" customWidth="1"/>
    <col min="15379" max="15379" width="6.42578125" style="522" bestFit="1" customWidth="1"/>
    <col min="15380" max="15380" width="11.7109375" style="522" customWidth="1"/>
    <col min="15381" max="15381" width="0" style="522" hidden="1" customWidth="1"/>
    <col min="15382" max="15382" width="3.7109375" style="522" customWidth="1"/>
    <col min="15383" max="15383" width="11.140625" style="522" bestFit="1" customWidth="1"/>
    <col min="15384" max="15616" width="10.5703125" style="522"/>
    <col min="15617" max="15624" width="0" style="522" hidden="1" customWidth="1"/>
    <col min="15625" max="15627" width="3.7109375" style="522" customWidth="1"/>
    <col min="15628" max="15628" width="12.7109375" style="522" customWidth="1"/>
    <col min="15629" max="15629" width="47.42578125" style="522" customWidth="1"/>
    <col min="15630" max="15633" width="0" style="522" hidden="1" customWidth="1"/>
    <col min="15634" max="15634" width="11.7109375" style="522" customWidth="1"/>
    <col min="15635" max="15635" width="6.42578125" style="522" bestFit="1" customWidth="1"/>
    <col min="15636" max="15636" width="11.7109375" style="522" customWidth="1"/>
    <col min="15637" max="15637" width="0" style="522" hidden="1" customWidth="1"/>
    <col min="15638" max="15638" width="3.7109375" style="522" customWidth="1"/>
    <col min="15639" max="15639" width="11.140625" style="522" bestFit="1" customWidth="1"/>
    <col min="15640" max="15872" width="10.5703125" style="522"/>
    <col min="15873" max="15880" width="0" style="522" hidden="1" customWidth="1"/>
    <col min="15881" max="15883" width="3.7109375" style="522" customWidth="1"/>
    <col min="15884" max="15884" width="12.7109375" style="522" customWidth="1"/>
    <col min="15885" max="15885" width="47.42578125" style="522" customWidth="1"/>
    <col min="15886" max="15889" width="0" style="522" hidden="1" customWidth="1"/>
    <col min="15890" max="15890" width="11.7109375" style="522" customWidth="1"/>
    <col min="15891" max="15891" width="6.42578125" style="522" bestFit="1" customWidth="1"/>
    <col min="15892" max="15892" width="11.7109375" style="522" customWidth="1"/>
    <col min="15893" max="15893" width="0" style="522" hidden="1" customWidth="1"/>
    <col min="15894" max="15894" width="3.7109375" style="522" customWidth="1"/>
    <col min="15895" max="15895" width="11.140625" style="522" bestFit="1" customWidth="1"/>
    <col min="15896" max="16128" width="10.5703125" style="522"/>
    <col min="16129" max="16136" width="0" style="522" hidden="1" customWidth="1"/>
    <col min="16137" max="16139" width="3.7109375" style="522" customWidth="1"/>
    <col min="16140" max="16140" width="12.7109375" style="522" customWidth="1"/>
    <col min="16141" max="16141" width="47.42578125" style="522" customWidth="1"/>
    <col min="16142" max="16145" width="0" style="522" hidden="1" customWidth="1"/>
    <col min="16146" max="16146" width="11.7109375" style="522" customWidth="1"/>
    <col min="16147" max="16147" width="6.42578125" style="522" bestFit="1" customWidth="1"/>
    <col min="16148" max="16148" width="11.7109375" style="522" customWidth="1"/>
    <col min="16149" max="16149" width="0" style="522" hidden="1" customWidth="1"/>
    <col min="16150" max="16150" width="3.7109375" style="522" customWidth="1"/>
    <col min="16151" max="16151" width="11.140625" style="522" bestFit="1" customWidth="1"/>
    <col min="16152" max="16384" width="10.5703125" style="522"/>
  </cols>
  <sheetData>
    <row r="1" spans="1:35" ht="14.25" hidden="1" customHeight="1"/>
    <row r="2" spans="1:35" ht="14.25" hidden="1" customHeight="1"/>
    <row r="3" spans="1:35" ht="14.25" hidden="1" customHeight="1"/>
    <row r="4" spans="1:35" ht="3" customHeight="1">
      <c r="J4" s="528"/>
      <c r="K4" s="528"/>
      <c r="L4" s="523"/>
      <c r="M4" s="523"/>
      <c r="N4" s="523"/>
      <c r="O4" s="531"/>
      <c r="P4" s="531"/>
      <c r="Q4" s="531"/>
      <c r="R4" s="531"/>
      <c r="S4" s="531"/>
      <c r="T4" s="531"/>
      <c r="U4" s="523"/>
    </row>
    <row r="5" spans="1:35" ht="22.5" customHeight="1">
      <c r="J5" s="528"/>
      <c r="K5" s="528"/>
      <c r="L5" s="1233" t="s">
        <v>655</v>
      </c>
      <c r="M5" s="1233"/>
      <c r="N5" s="1233"/>
      <c r="O5" s="1233"/>
      <c r="P5" s="1233"/>
      <c r="Q5" s="1233"/>
      <c r="R5" s="1233"/>
      <c r="S5" s="1233"/>
      <c r="T5" s="1233"/>
      <c r="U5" s="578"/>
    </row>
    <row r="6" spans="1:35" ht="3" customHeight="1">
      <c r="J6" s="528"/>
      <c r="K6" s="528"/>
      <c r="L6" s="523"/>
      <c r="M6" s="523"/>
      <c r="N6" s="523"/>
      <c r="O6" s="527"/>
      <c r="P6" s="527"/>
      <c r="Q6" s="527"/>
      <c r="R6" s="527"/>
      <c r="S6" s="527"/>
      <c r="T6" s="527"/>
      <c r="U6" s="523"/>
    </row>
    <row r="7" spans="1:35" s="569" customFormat="1" ht="22.5">
      <c r="A7" s="589"/>
      <c r="B7" s="589"/>
      <c r="C7" s="589"/>
      <c r="D7" s="589"/>
      <c r="E7" s="589"/>
      <c r="F7" s="589"/>
      <c r="G7" s="589"/>
      <c r="H7" s="589"/>
      <c r="L7" s="498"/>
      <c r="M7" s="616" t="s">
        <v>501</v>
      </c>
      <c r="N7" s="665"/>
      <c r="O7" s="1255" t="str">
        <f>IF(NameOrPr_ch="",IF(NameOrPr="","",NameOrPr),NameOrPr_ch)</f>
        <v>Департамент регулирования тарифов Ярославской области</v>
      </c>
      <c r="P7" s="1256"/>
      <c r="Q7" s="1256"/>
      <c r="R7" s="1256"/>
      <c r="S7" s="1256"/>
      <c r="T7" s="1257"/>
      <c r="U7" s="666"/>
      <c r="X7" s="589"/>
      <c r="Y7" s="589"/>
      <c r="Z7" s="589"/>
      <c r="AA7" s="589"/>
      <c r="AB7" s="589"/>
      <c r="AC7" s="589"/>
      <c r="AD7" s="589"/>
      <c r="AE7" s="589"/>
      <c r="AF7" s="589"/>
      <c r="AG7" s="589"/>
      <c r="AH7" s="589"/>
      <c r="AI7" s="589"/>
    </row>
    <row r="8" spans="1:35" s="569" customFormat="1" ht="18.75">
      <c r="A8" s="589"/>
      <c r="B8" s="589"/>
      <c r="C8" s="589"/>
      <c r="D8" s="589"/>
      <c r="E8" s="589"/>
      <c r="F8" s="589"/>
      <c r="G8" s="589"/>
      <c r="H8" s="589"/>
      <c r="L8" s="498"/>
      <c r="M8" s="616" t="s">
        <v>594</v>
      </c>
      <c r="N8" s="665"/>
      <c r="O8" s="1255" t="str">
        <f>IF(datePr_ch="",IF(datePr="","",datePr),datePr_ch)</f>
        <v>18.11.2022</v>
      </c>
      <c r="P8" s="1256"/>
      <c r="Q8" s="1256"/>
      <c r="R8" s="1256"/>
      <c r="S8" s="1256"/>
      <c r="T8" s="1257"/>
      <c r="U8" s="666"/>
      <c r="X8" s="589"/>
      <c r="Y8" s="589"/>
      <c r="Z8" s="589"/>
      <c r="AA8" s="589"/>
      <c r="AB8" s="589"/>
      <c r="AC8" s="589"/>
      <c r="AD8" s="589"/>
      <c r="AE8" s="589"/>
      <c r="AF8" s="589"/>
      <c r="AG8" s="589"/>
      <c r="AH8" s="589"/>
      <c r="AI8" s="589"/>
    </row>
    <row r="9" spans="1:35" s="569" customFormat="1" ht="18.75">
      <c r="A9" s="589"/>
      <c r="B9" s="589"/>
      <c r="C9" s="589"/>
      <c r="D9" s="589"/>
      <c r="E9" s="589"/>
      <c r="F9" s="589"/>
      <c r="G9" s="589"/>
      <c r="H9" s="589"/>
      <c r="L9" s="551"/>
      <c r="M9" s="616" t="s">
        <v>593</v>
      </c>
      <c r="N9" s="665"/>
      <c r="O9" s="1255" t="str">
        <f>IF(numberPr_ch="",IF(numberPr="","",numberPr),numberPr_ch)</f>
        <v>№247-ви, №276-ви, № 235-ви</v>
      </c>
      <c r="P9" s="1256"/>
      <c r="Q9" s="1256"/>
      <c r="R9" s="1256"/>
      <c r="S9" s="1256"/>
      <c r="T9" s="1257"/>
      <c r="U9" s="666"/>
      <c r="X9" s="589"/>
      <c r="Y9" s="589"/>
      <c r="Z9" s="589"/>
      <c r="AA9" s="589"/>
      <c r="AB9" s="589"/>
      <c r="AC9" s="589"/>
      <c r="AD9" s="589"/>
      <c r="AE9" s="589"/>
      <c r="AF9" s="589"/>
      <c r="AG9" s="589"/>
      <c r="AH9" s="589"/>
      <c r="AI9" s="589"/>
    </row>
    <row r="10" spans="1:35" s="569" customFormat="1" ht="18.75">
      <c r="A10" s="589"/>
      <c r="B10" s="589"/>
      <c r="C10" s="589"/>
      <c r="D10" s="589"/>
      <c r="E10" s="589"/>
      <c r="F10" s="589"/>
      <c r="G10" s="589"/>
      <c r="H10" s="589"/>
      <c r="L10" s="551"/>
      <c r="M10" s="616" t="s">
        <v>500</v>
      </c>
      <c r="N10" s="665"/>
      <c r="O10" s="1255" t="str">
        <f>IF(IstPub_ch="",IF(IstPub="","",IstPub),IstPub_ch)</f>
        <v>печатное издание "Документ Регион"</v>
      </c>
      <c r="P10" s="1256"/>
      <c r="Q10" s="1256"/>
      <c r="R10" s="1256"/>
      <c r="S10" s="1256"/>
      <c r="T10" s="1257"/>
      <c r="U10" s="666"/>
      <c r="X10" s="589"/>
      <c r="Y10" s="589"/>
      <c r="Z10" s="589"/>
      <c r="AA10" s="589"/>
      <c r="AB10" s="589"/>
      <c r="AC10" s="589"/>
      <c r="AD10" s="589"/>
      <c r="AE10" s="589"/>
      <c r="AF10" s="589"/>
      <c r="AG10" s="589"/>
      <c r="AH10" s="589"/>
      <c r="AI10" s="589"/>
    </row>
    <row r="11" spans="1:35" s="569" customFormat="1" ht="11.25" hidden="1" customHeight="1">
      <c r="A11" s="589"/>
      <c r="B11" s="589"/>
      <c r="C11" s="589"/>
      <c r="D11" s="589"/>
      <c r="E11" s="589"/>
      <c r="F11" s="589"/>
      <c r="G11" s="589"/>
      <c r="H11" s="589"/>
      <c r="L11" s="1234"/>
      <c r="M11" s="1234"/>
      <c r="N11" s="565"/>
      <c r="O11" s="1258"/>
      <c r="P11" s="1258"/>
      <c r="Q11" s="1258"/>
      <c r="R11" s="1258"/>
      <c r="S11" s="1258"/>
      <c r="T11" s="1258"/>
      <c r="U11" s="587" t="s">
        <v>372</v>
      </c>
      <c r="X11" s="589"/>
      <c r="Y11" s="589"/>
      <c r="Z11" s="589"/>
      <c r="AA11" s="589"/>
      <c r="AB11" s="589"/>
      <c r="AC11" s="589"/>
      <c r="AD11" s="589"/>
      <c r="AE11" s="589"/>
      <c r="AF11" s="589"/>
      <c r="AG11" s="589"/>
      <c r="AH11" s="589"/>
      <c r="AI11" s="589"/>
    </row>
    <row r="12" spans="1:35">
      <c r="J12" s="528"/>
      <c r="K12" s="528"/>
      <c r="L12" s="523"/>
      <c r="M12" s="523"/>
      <c r="N12" s="523"/>
      <c r="O12" s="1259"/>
      <c r="P12" s="1259"/>
      <c r="Q12" s="1259"/>
      <c r="R12" s="1259"/>
      <c r="S12" s="1259"/>
      <c r="T12" s="1259"/>
      <c r="U12" s="1259"/>
    </row>
    <row r="13" spans="1:35" ht="14.25" customHeight="1">
      <c r="J13" s="528"/>
      <c r="K13" s="528"/>
      <c r="L13" s="1153" t="s">
        <v>453</v>
      </c>
      <c r="M13" s="1153"/>
      <c r="N13" s="1153"/>
      <c r="O13" s="1153"/>
      <c r="P13" s="1153"/>
      <c r="Q13" s="1153"/>
      <c r="R13" s="1153"/>
      <c r="S13" s="1153"/>
      <c r="T13" s="1153"/>
      <c r="U13" s="1153"/>
      <c r="V13" s="1153"/>
      <c r="W13" s="1153" t="s">
        <v>454</v>
      </c>
    </row>
    <row r="14" spans="1:35" ht="14.25" customHeight="1">
      <c r="J14" s="528"/>
      <c r="K14" s="528"/>
      <c r="L14" s="1217" t="s">
        <v>91</v>
      </c>
      <c r="M14" s="1217" t="s">
        <v>637</v>
      </c>
      <c r="N14" s="520"/>
      <c r="O14" s="1218" t="s">
        <v>639</v>
      </c>
      <c r="P14" s="1219"/>
      <c r="Q14" s="1219"/>
      <c r="R14" s="1219"/>
      <c r="S14" s="1219"/>
      <c r="T14" s="1220"/>
      <c r="U14" s="1228" t="s">
        <v>340</v>
      </c>
      <c r="V14" s="1214" t="s">
        <v>274</v>
      </c>
      <c r="W14" s="1153"/>
    </row>
    <row r="15" spans="1:35" ht="14.25" customHeight="1">
      <c r="J15" s="528"/>
      <c r="K15" s="528"/>
      <c r="L15" s="1217"/>
      <c r="M15" s="1217"/>
      <c r="N15" s="520"/>
      <c r="O15" s="1223" t="s">
        <v>619</v>
      </c>
      <c r="P15" s="1221"/>
      <c r="Q15" s="1222"/>
      <c r="R15" s="1226" t="s">
        <v>652</v>
      </c>
      <c r="S15" s="1226"/>
      <c r="T15" s="1227"/>
      <c r="U15" s="1229"/>
      <c r="V15" s="1215"/>
      <c r="W15" s="1153"/>
    </row>
    <row r="16" spans="1:35" ht="30" customHeight="1">
      <c r="J16" s="528"/>
      <c r="K16" s="528"/>
      <c r="L16" s="1217"/>
      <c r="M16" s="1217"/>
      <c r="N16" s="519"/>
      <c r="O16" s="1224"/>
      <c r="P16" s="534"/>
      <c r="Q16" s="534"/>
      <c r="R16" s="535" t="s">
        <v>273</v>
      </c>
      <c r="S16" s="1212" t="s">
        <v>272</v>
      </c>
      <c r="T16" s="1213"/>
      <c r="U16" s="1230"/>
      <c r="V16" s="1216"/>
      <c r="W16" s="1153"/>
    </row>
    <row r="17" spans="1:36">
      <c r="J17" s="528"/>
      <c r="K17" s="568">
        <v>1</v>
      </c>
      <c r="L17" s="646" t="s">
        <v>92</v>
      </c>
      <c r="M17" s="646" t="s">
        <v>48</v>
      </c>
      <c r="N17" s="667" t="s">
        <v>48</v>
      </c>
      <c r="O17" s="647">
        <f ca="1">OFFSET(O17,0,-1)+1</f>
        <v>3</v>
      </c>
      <c r="P17" s="648">
        <f ca="1">OFFSET(P17,0,-1)</f>
        <v>3</v>
      </c>
      <c r="Q17" s="648">
        <f ca="1">OFFSET(Q17,0,-1)</f>
        <v>3</v>
      </c>
      <c r="R17" s="647">
        <f ca="1">OFFSET(R17,0,-1)+1</f>
        <v>4</v>
      </c>
      <c r="S17" s="1235">
        <f ca="1">OFFSET(S17,0,-1)+1</f>
        <v>5</v>
      </c>
      <c r="T17" s="1235"/>
      <c r="U17" s="647">
        <f ca="1">OFFSET(U17,0,-2)+1</f>
        <v>6</v>
      </c>
      <c r="V17" s="648">
        <f ca="1">OFFSET(V17,0,-1)</f>
        <v>6</v>
      </c>
      <c r="W17" s="647">
        <f ca="1">OFFSET(W17,0,-1)+1</f>
        <v>7</v>
      </c>
    </row>
    <row r="18" spans="1:36" ht="22.5">
      <c r="A18" s="1236">
        <v>1</v>
      </c>
      <c r="B18" s="918"/>
      <c r="C18" s="918"/>
      <c r="D18" s="918"/>
      <c r="E18" s="919"/>
      <c r="F18" s="920"/>
      <c r="G18" s="918"/>
      <c r="H18" s="918"/>
      <c r="I18" s="921"/>
      <c r="J18" s="916"/>
      <c r="K18" s="925">
        <v>1</v>
      </c>
      <c r="L18" s="592">
        <f>mergeValue(A18)</f>
        <v>1</v>
      </c>
      <c r="M18" s="640" t="s">
        <v>20</v>
      </c>
      <c r="N18" s="579"/>
      <c r="O18" s="1252" t="str">
        <f>IF('Перечень тарифов'!J32="","","" &amp; 'Перечень тарифов'!J32 &amp; "")</f>
        <v>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v>
      </c>
      <c r="P18" s="1252"/>
      <c r="Q18" s="1252"/>
      <c r="R18" s="1252"/>
      <c r="S18" s="1252"/>
      <c r="T18" s="1252"/>
      <c r="U18" s="1252"/>
      <c r="V18" s="1252"/>
      <c r="W18" s="629" t="s">
        <v>656</v>
      </c>
    </row>
    <row r="19" spans="1:36" ht="22.5">
      <c r="A19" s="1236"/>
      <c r="B19" s="1236">
        <v>1</v>
      </c>
      <c r="C19" s="918"/>
      <c r="D19" s="918"/>
      <c r="E19" s="920"/>
      <c r="F19" s="920"/>
      <c r="G19" s="918"/>
      <c r="H19" s="918"/>
      <c r="I19" s="915"/>
      <c r="J19" s="914"/>
      <c r="K19" s="925">
        <v>1</v>
      </c>
      <c r="L19" s="592" t="str">
        <f>mergeValue(A19) &amp;"."&amp; mergeValue(B19)</f>
        <v>1.1</v>
      </c>
      <c r="M19" s="545" t="s">
        <v>16</v>
      </c>
      <c r="N19" s="579"/>
      <c r="O19" s="1252" t="str">
        <f>IF('Перечень тарифов'!N32="","","" &amp; 'Перечень тарифов'!N32 &amp; "")</f>
        <v>город Ярославль, город Ярославль (78701000);</v>
      </c>
      <c r="P19" s="1252"/>
      <c r="Q19" s="1252"/>
      <c r="R19" s="1252"/>
      <c r="S19" s="1252"/>
      <c r="T19" s="1252"/>
      <c r="U19" s="1252"/>
      <c r="V19" s="1252"/>
      <c r="W19" s="629" t="s">
        <v>476</v>
      </c>
    </row>
    <row r="20" spans="1:36" hidden="1">
      <c r="A20" s="1236"/>
      <c r="B20" s="1236"/>
      <c r="C20" s="1236">
        <v>1</v>
      </c>
      <c r="D20" s="918"/>
      <c r="E20" s="920"/>
      <c r="F20" s="920"/>
      <c r="G20" s="918"/>
      <c r="H20" s="918"/>
      <c r="I20" s="922"/>
      <c r="J20" s="914"/>
      <c r="K20" s="925">
        <v>1</v>
      </c>
      <c r="L20" s="592" t="str">
        <f>mergeValue(A20) &amp;"."&amp; mergeValue(B20)&amp;"."&amp; mergeValue(C20)</f>
        <v>1.1.1</v>
      </c>
      <c r="M20" s="546"/>
      <c r="N20" s="579"/>
      <c r="O20" s="1252"/>
      <c r="P20" s="1252"/>
      <c r="Q20" s="1252"/>
      <c r="R20" s="1252"/>
      <c r="S20" s="1252"/>
      <c r="T20" s="1252"/>
      <c r="U20" s="1252"/>
      <c r="V20" s="1252"/>
      <c r="W20" s="629"/>
    </row>
    <row r="21" spans="1:36" hidden="1">
      <c r="A21" s="1236"/>
      <c r="B21" s="1236"/>
      <c r="C21" s="1236"/>
      <c r="D21" s="1236">
        <v>1</v>
      </c>
      <c r="E21" s="920"/>
      <c r="F21" s="920"/>
      <c r="G21" s="918"/>
      <c r="H21" s="918"/>
      <c r="I21" s="1236">
        <v>1</v>
      </c>
      <c r="J21" s="914"/>
      <c r="K21" s="925">
        <v>1</v>
      </c>
      <c r="L21" s="592" t="str">
        <f>mergeValue(A21) &amp;"."&amp; mergeValue(B21)&amp;"."&amp; mergeValue(C21)&amp;"."&amp; mergeValue(D21)</f>
        <v>1.1.1.1</v>
      </c>
      <c r="M21" s="547"/>
      <c r="N21" s="579"/>
      <c r="O21" s="1252"/>
      <c r="P21" s="1252"/>
      <c r="Q21" s="1252"/>
      <c r="R21" s="1252"/>
      <c r="S21" s="1252"/>
      <c r="T21" s="1252"/>
      <c r="U21" s="1252"/>
      <c r="V21" s="1252"/>
      <c r="W21" s="629"/>
    </row>
    <row r="22" spans="1:36" ht="11.25" hidden="1" customHeight="1">
      <c r="A22" s="1236"/>
      <c r="B22" s="1236"/>
      <c r="C22" s="1236"/>
      <c r="D22" s="1236"/>
      <c r="E22" s="1236">
        <v>1</v>
      </c>
      <c r="F22" s="920"/>
      <c r="G22" s="918"/>
      <c r="H22" s="918"/>
      <c r="I22" s="1236"/>
      <c r="J22" s="920"/>
      <c r="K22" s="925">
        <v>1</v>
      </c>
      <c r="L22" s="592"/>
      <c r="M22" s="553"/>
      <c r="N22" s="580"/>
      <c r="O22" s="630"/>
      <c r="P22" s="630"/>
      <c r="Q22" s="630"/>
      <c r="R22" s="630"/>
      <c r="S22" s="630"/>
      <c r="T22" s="630"/>
      <c r="U22" s="592"/>
      <c r="V22" s="506"/>
      <c r="W22" s="558"/>
    </row>
    <row r="23" spans="1:36" ht="90">
      <c r="A23" s="1236"/>
      <c r="B23" s="1236"/>
      <c r="C23" s="1236"/>
      <c r="D23" s="1236"/>
      <c r="E23" s="1236"/>
      <c r="F23" s="1236">
        <v>1</v>
      </c>
      <c r="G23" s="918"/>
      <c r="H23" s="918"/>
      <c r="I23" s="1236"/>
      <c r="J23" s="1246"/>
      <c r="K23" s="925">
        <v>1</v>
      </c>
      <c r="L23" s="592" t="str">
        <f>mergeValue(A23) &amp;"."&amp; mergeValue(B23)&amp;"."&amp; mergeValue(C23)&amp;"."&amp; mergeValue(D23)&amp;"."&amp;  mergeValue(F23)</f>
        <v>1.1.1.1.1</v>
      </c>
      <c r="M23" s="553" t="s">
        <v>10</v>
      </c>
      <c r="N23" s="580"/>
      <c r="O23" s="1239" t="s">
        <v>3</v>
      </c>
      <c r="P23" s="1240"/>
      <c r="Q23" s="1240"/>
      <c r="R23" s="1240"/>
      <c r="S23" s="1240"/>
      <c r="T23" s="1240"/>
      <c r="U23" s="1240"/>
      <c r="V23" s="1241"/>
      <c r="W23" s="629" t="s">
        <v>633</v>
      </c>
      <c r="Y23" s="588" t="str">
        <f>strCheckUnique(Z23:Z26)</f>
        <v/>
      </c>
      <c r="AA23" s="588"/>
    </row>
    <row r="24" spans="1:36" ht="33.75">
      <c r="A24" s="1236"/>
      <c r="B24" s="1236"/>
      <c r="C24" s="1236"/>
      <c r="D24" s="1236"/>
      <c r="E24" s="1236"/>
      <c r="F24" s="1236"/>
      <c r="G24" s="918">
        <v>1</v>
      </c>
      <c r="H24" s="918"/>
      <c r="I24" s="1236"/>
      <c r="J24" s="1246"/>
      <c r="K24" s="917"/>
      <c r="L24" s="592" t="str">
        <f>mergeValue(A24) &amp;"."&amp; mergeValue(B24)&amp;"."&amp; mergeValue(C24)&amp;"."&amp; mergeValue(D24)&amp;"."&amp;  mergeValue(F24)&amp;"."&amp;  mergeValue(G24)</f>
        <v>1.1.1.1.1.1</v>
      </c>
      <c r="M24" s="1063" t="s">
        <v>647</v>
      </c>
      <c r="N24" s="585"/>
      <c r="O24" s="682">
        <v>52.52</v>
      </c>
      <c r="P24" s="561"/>
      <c r="Q24" s="561"/>
      <c r="R24" s="1242" t="s">
        <v>1530</v>
      </c>
      <c r="S24" s="1232" t="s">
        <v>83</v>
      </c>
      <c r="T24" s="1242" t="s">
        <v>985</v>
      </c>
      <c r="U24" s="1232" t="s">
        <v>84</v>
      </c>
      <c r="V24" s="536"/>
      <c r="W24" s="1207" t="s">
        <v>657</v>
      </c>
      <c r="X24" s="584" t="str">
        <f>strCheckDate(O25:V25)</f>
        <v/>
      </c>
      <c r="Y24" s="588"/>
      <c r="Z24" s="588" t="str">
        <f>IF(M24="","",M24 )</f>
        <v>горячая вода в системе централизованного теплоснабжения на отопление</v>
      </c>
      <c r="AA24" s="588"/>
      <c r="AB24" s="588"/>
      <c r="AC24" s="588"/>
    </row>
    <row r="25" spans="1:36" ht="11.25" hidden="1" customHeight="1">
      <c r="A25" s="1236"/>
      <c r="B25" s="1236"/>
      <c r="C25" s="1236"/>
      <c r="D25" s="1236"/>
      <c r="E25" s="1236"/>
      <c r="F25" s="1236"/>
      <c r="G25" s="918"/>
      <c r="H25" s="918"/>
      <c r="I25" s="1236"/>
      <c r="J25" s="1246"/>
      <c r="K25" s="925">
        <v>1</v>
      </c>
      <c r="L25" s="599"/>
      <c r="M25" s="645"/>
      <c r="N25" s="585"/>
      <c r="O25" s="561"/>
      <c r="P25" s="561"/>
      <c r="Q25" s="583" t="str">
        <f>R24 &amp; "-" &amp; T24</f>
        <v>01.12.2022-31.12.2023</v>
      </c>
      <c r="R25" s="1242"/>
      <c r="S25" s="1232"/>
      <c r="T25" s="1242"/>
      <c r="U25" s="1232"/>
      <c r="V25" s="536"/>
      <c r="W25" s="1208"/>
      <c r="Y25" s="588"/>
      <c r="Z25" s="588"/>
      <c r="AA25" s="588"/>
      <c r="AB25" s="588"/>
      <c r="AC25" s="588"/>
    </row>
    <row r="26" spans="1:36" s="521" customFormat="1" ht="15" customHeight="1">
      <c r="A26" s="1236"/>
      <c r="B26" s="1236"/>
      <c r="C26" s="1236"/>
      <c r="D26" s="1236"/>
      <c r="E26" s="1236"/>
      <c r="F26" s="1236"/>
      <c r="G26" s="918"/>
      <c r="H26" s="918"/>
      <c r="I26" s="1236"/>
      <c r="J26" s="1246"/>
      <c r="K26" s="925">
        <v>1</v>
      </c>
      <c r="L26" s="537"/>
      <c r="M26" s="555" t="s">
        <v>25</v>
      </c>
      <c r="N26" s="550"/>
      <c r="O26" s="544"/>
      <c r="P26" s="544"/>
      <c r="Q26" s="544"/>
      <c r="R26" s="572"/>
      <c r="S26" s="563"/>
      <c r="T26" s="562"/>
      <c r="U26" s="550"/>
      <c r="V26" s="559"/>
      <c r="W26" s="1209"/>
      <c r="X26" s="586"/>
      <c r="Y26" s="586"/>
      <c r="Z26" s="586"/>
      <c r="AA26" s="586"/>
      <c r="AB26" s="586"/>
      <c r="AC26" s="586"/>
      <c r="AD26" s="586"/>
      <c r="AE26" s="586"/>
      <c r="AF26" s="586"/>
      <c r="AG26" s="586"/>
      <c r="AH26" s="586"/>
      <c r="AI26" s="586"/>
    </row>
    <row r="27" spans="1:36" s="521" customFormat="1" ht="15" customHeight="1">
      <c r="A27" s="1236"/>
      <c r="B27" s="1236"/>
      <c r="C27" s="1236"/>
      <c r="D27" s="1236"/>
      <c r="E27" s="1236"/>
      <c r="F27" s="920"/>
      <c r="G27" s="920"/>
      <c r="H27" s="918"/>
      <c r="I27" s="1236"/>
      <c r="J27" s="920"/>
      <c r="K27" s="924"/>
      <c r="L27" s="537"/>
      <c r="M27" s="550" t="s">
        <v>11</v>
      </c>
      <c r="N27" s="555"/>
      <c r="O27" s="555"/>
      <c r="P27" s="555"/>
      <c r="Q27" s="555"/>
      <c r="R27" s="555"/>
      <c r="S27" s="555"/>
      <c r="T27" s="555"/>
      <c r="U27" s="555"/>
      <c r="V27" s="555"/>
      <c r="W27" s="559"/>
      <c r="X27" s="586"/>
      <c r="Y27" s="586"/>
      <c r="Z27" s="586"/>
      <c r="AA27" s="586"/>
      <c r="AB27" s="586"/>
      <c r="AC27" s="586"/>
      <c r="AD27" s="586"/>
      <c r="AE27" s="586"/>
      <c r="AF27" s="586"/>
      <c r="AG27" s="586"/>
      <c r="AH27" s="586"/>
      <c r="AI27" s="586"/>
      <c r="AJ27" s="586"/>
    </row>
    <row r="28" spans="1:36" s="521" customFormat="1" ht="15" hidden="1" customHeight="1">
      <c r="A28" s="1236"/>
      <c r="B28" s="1236"/>
      <c r="C28" s="1236"/>
      <c r="D28" s="1236"/>
      <c r="E28" s="920"/>
      <c r="F28" s="920"/>
      <c r="G28" s="920"/>
      <c r="H28" s="918"/>
      <c r="I28" s="1236"/>
      <c r="J28" s="920"/>
      <c r="K28" s="924"/>
      <c r="L28" s="537"/>
      <c r="M28" s="550"/>
      <c r="N28" s="555"/>
      <c r="O28" s="555"/>
      <c r="P28" s="555"/>
      <c r="Q28" s="555"/>
      <c r="R28" s="555"/>
      <c r="S28" s="555"/>
      <c r="T28" s="555"/>
      <c r="U28" s="555"/>
      <c r="V28" s="555"/>
      <c r="W28" s="559"/>
      <c r="X28" s="586"/>
      <c r="Y28" s="586"/>
      <c r="Z28" s="586"/>
      <c r="AA28" s="586"/>
      <c r="AB28" s="586"/>
      <c r="AC28" s="586"/>
      <c r="AD28" s="586"/>
      <c r="AE28" s="586"/>
      <c r="AF28" s="586"/>
      <c r="AG28" s="586"/>
      <c r="AH28" s="586"/>
      <c r="AI28" s="586"/>
      <c r="AJ28" s="586"/>
    </row>
    <row r="29" spans="1:36" ht="3" customHeight="1">
      <c r="L29" s="485"/>
      <c r="M29" s="485"/>
      <c r="N29" s="485"/>
      <c r="O29" s="485"/>
      <c r="P29" s="485"/>
      <c r="Q29" s="485"/>
      <c r="R29" s="485"/>
      <c r="S29" s="485"/>
      <c r="T29" s="485"/>
      <c r="U29" s="485"/>
    </row>
    <row r="30" spans="1:36" ht="106.5" customHeight="1">
      <c r="L30" s="1">
        <v>1</v>
      </c>
      <c r="M30" s="1200" t="s">
        <v>658</v>
      </c>
      <c r="N30" s="1200"/>
      <c r="O30" s="1200"/>
      <c r="P30" s="1200"/>
      <c r="Q30" s="1200"/>
      <c r="R30" s="1200"/>
      <c r="S30" s="1200"/>
      <c r="T30" s="1200"/>
      <c r="U30" s="1200"/>
      <c r="V30" s="1200"/>
      <c r="W30" s="1200"/>
    </row>
  </sheetData>
  <sheetProtection password="FA9C" sheet="1" objects="1" scenarios="1" formatColumns="0" formatRows="0"/>
  <dataConsolidate leftLabels="1"/>
  <mergeCells count="39">
    <mergeCell ref="A18:A28"/>
    <mergeCell ref="O18:V18"/>
    <mergeCell ref="B19:B28"/>
    <mergeCell ref="O19:V19"/>
    <mergeCell ref="C20:C28"/>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0:W30"/>
    <mergeCell ref="U14:U16"/>
    <mergeCell ref="V14:V16"/>
    <mergeCell ref="W13:W16"/>
    <mergeCell ref="L13:V13"/>
    <mergeCell ref="L14:L16"/>
    <mergeCell ref="M14:M16"/>
    <mergeCell ref="S17:T17"/>
    <mergeCell ref="T24:T25"/>
  </mergeCells>
  <dataValidations count="10">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59:JS65560 TD65559:TO65560 ACZ65559:ADK65560 AMV65559:ANG65560 AWR65559:AXC65560 BGN65559:BGY65560 BQJ65559:BQU65560 CAF65559:CAQ65560 CKB65559:CKM65560 CTX65559:CUI65560 DDT65559:DEE65560 DNP65559:DOA65560 DXL65559:DXW65560 EHH65559:EHS65560 ERD65559:ERO65560 FAZ65559:FBK65560 FKV65559:FLG65560 FUR65559:FVC65560 GEN65559:GEY65560 GOJ65559:GOU65560 GYF65559:GYQ65560 HIB65559:HIM65560 HRX65559:HSI65560 IBT65559:ICE65560 ILP65559:IMA65560 IVL65559:IVW65560 JFH65559:JFS65560 JPD65559:JPO65560 JYZ65559:JZK65560 KIV65559:KJG65560 KSR65559:KTC65560 LCN65559:LCY65560 LMJ65559:LMU65560 LWF65559:LWQ65560 MGB65559:MGM65560 MPX65559:MQI65560 MZT65559:NAE65560 NJP65559:NKA65560 NTL65559:NTW65560 ODH65559:ODS65560 OND65559:ONO65560 OWZ65559:OXK65560 PGV65559:PHG65560 PQR65559:PRC65560 QAN65559:QAY65560 QKJ65559:QKU65560 QUF65559:QUQ65560 REB65559:REM65560 RNX65559:ROI65560 RXT65559:RYE65560 SHP65559:SIA65560 SRL65559:SRW65560 TBH65559:TBS65560 TLD65559:TLO65560 TUZ65559:TVK65560 UEV65559:UFG65560 UOR65559:UPC65560 UYN65559:UYY65560 VIJ65559:VIU65560 VSF65559:VSQ65560 WCB65559:WCM65560 WLX65559:WMI65560 WVT65559:WWE65560 JH131095:JS131096 TD131095:TO131096 ACZ131095:ADK131096 AMV131095:ANG131096 AWR131095:AXC131096 BGN131095:BGY131096 BQJ131095:BQU131096 CAF131095:CAQ131096 CKB131095:CKM131096 CTX131095:CUI131096 DDT131095:DEE131096 DNP131095:DOA131096 DXL131095:DXW131096 EHH131095:EHS131096 ERD131095:ERO131096 FAZ131095:FBK131096 FKV131095:FLG131096 FUR131095:FVC131096 GEN131095:GEY131096 GOJ131095:GOU131096 GYF131095:GYQ131096 HIB131095:HIM131096 HRX131095:HSI131096 IBT131095:ICE131096 ILP131095:IMA131096 IVL131095:IVW131096 JFH131095:JFS131096 JPD131095:JPO131096 JYZ131095:JZK131096 KIV131095:KJG131096 KSR131095:KTC131096 LCN131095:LCY131096 LMJ131095:LMU131096 LWF131095:LWQ131096 MGB131095:MGM131096 MPX131095:MQI131096 MZT131095:NAE131096 NJP131095:NKA131096 NTL131095:NTW131096 ODH131095:ODS131096 OND131095:ONO131096 OWZ131095:OXK131096 PGV131095:PHG131096 PQR131095:PRC131096 QAN131095:QAY131096 QKJ131095:QKU131096 QUF131095:QUQ131096 REB131095:REM131096 RNX131095:ROI131096 RXT131095:RYE131096 SHP131095:SIA131096 SRL131095:SRW131096 TBH131095:TBS131096 TLD131095:TLO131096 TUZ131095:TVK131096 UEV131095:UFG131096 UOR131095:UPC131096 UYN131095:UYY131096 VIJ131095:VIU131096 VSF131095:VSQ131096 WCB131095:WCM131096 WLX131095:WMI131096 WVT131095:WWE131096 JH196631:JS196632 TD196631:TO196632 ACZ196631:ADK196632 AMV196631:ANG196632 AWR196631:AXC196632 BGN196631:BGY196632 BQJ196631:BQU196632 CAF196631:CAQ196632 CKB196631:CKM196632 CTX196631:CUI196632 DDT196631:DEE196632 DNP196631:DOA196632 DXL196631:DXW196632 EHH196631:EHS196632 ERD196631:ERO196632 FAZ196631:FBK196632 FKV196631:FLG196632 FUR196631:FVC196632 GEN196631:GEY196632 GOJ196631:GOU196632 GYF196631:GYQ196632 HIB196631:HIM196632 HRX196631:HSI196632 IBT196631:ICE196632 ILP196631:IMA196632 IVL196631:IVW196632 JFH196631:JFS196632 JPD196631:JPO196632 JYZ196631:JZK196632 KIV196631:KJG196632 KSR196631:KTC196632 LCN196631:LCY196632 LMJ196631:LMU196632 LWF196631:LWQ196632 MGB196631:MGM196632 MPX196631:MQI196632 MZT196631:NAE196632 NJP196631:NKA196632 NTL196631:NTW196632 ODH196631:ODS196632 OND196631:ONO196632 OWZ196631:OXK196632 PGV196631:PHG196632 PQR196631:PRC196632 QAN196631:QAY196632 QKJ196631:QKU196632 QUF196631:QUQ196632 REB196631:REM196632 RNX196631:ROI196632 RXT196631:RYE196632 SHP196631:SIA196632 SRL196631:SRW196632 TBH196631:TBS196632 TLD196631:TLO196632 TUZ196631:TVK196632 UEV196631:UFG196632 UOR196631:UPC196632 UYN196631:UYY196632 VIJ196631:VIU196632 VSF196631:VSQ196632 WCB196631:WCM196632 WLX196631:WMI196632 WVT196631:WWE196632 JH262167:JS262168 TD262167:TO262168 ACZ262167:ADK262168 AMV262167:ANG262168 AWR262167:AXC262168 BGN262167:BGY262168 BQJ262167:BQU262168 CAF262167:CAQ262168 CKB262167:CKM262168 CTX262167:CUI262168 DDT262167:DEE262168 DNP262167:DOA262168 DXL262167:DXW262168 EHH262167:EHS262168 ERD262167:ERO262168 FAZ262167:FBK262168 FKV262167:FLG262168 FUR262167:FVC262168 GEN262167:GEY262168 GOJ262167:GOU262168 GYF262167:GYQ262168 HIB262167:HIM262168 HRX262167:HSI262168 IBT262167:ICE262168 ILP262167:IMA262168 IVL262167:IVW262168 JFH262167:JFS262168 JPD262167:JPO262168 JYZ262167:JZK262168 KIV262167:KJG262168 KSR262167:KTC262168 LCN262167:LCY262168 LMJ262167:LMU262168 LWF262167:LWQ262168 MGB262167:MGM262168 MPX262167:MQI262168 MZT262167:NAE262168 NJP262167:NKA262168 NTL262167:NTW262168 ODH262167:ODS262168 OND262167:ONO262168 OWZ262167:OXK262168 PGV262167:PHG262168 PQR262167:PRC262168 QAN262167:QAY262168 QKJ262167:QKU262168 QUF262167:QUQ262168 REB262167:REM262168 RNX262167:ROI262168 RXT262167:RYE262168 SHP262167:SIA262168 SRL262167:SRW262168 TBH262167:TBS262168 TLD262167:TLO262168 TUZ262167:TVK262168 UEV262167:UFG262168 UOR262167:UPC262168 UYN262167:UYY262168 VIJ262167:VIU262168 VSF262167:VSQ262168 WCB262167:WCM262168 WLX262167:WMI262168 WVT262167:WWE262168 JH327703:JS327704 TD327703:TO327704 ACZ327703:ADK327704 AMV327703:ANG327704 AWR327703:AXC327704 BGN327703:BGY327704 BQJ327703:BQU327704 CAF327703:CAQ327704 CKB327703:CKM327704 CTX327703:CUI327704 DDT327703:DEE327704 DNP327703:DOA327704 DXL327703:DXW327704 EHH327703:EHS327704 ERD327703:ERO327704 FAZ327703:FBK327704 FKV327703:FLG327704 FUR327703:FVC327704 GEN327703:GEY327704 GOJ327703:GOU327704 GYF327703:GYQ327704 HIB327703:HIM327704 HRX327703:HSI327704 IBT327703:ICE327704 ILP327703:IMA327704 IVL327703:IVW327704 JFH327703:JFS327704 JPD327703:JPO327704 JYZ327703:JZK327704 KIV327703:KJG327704 KSR327703:KTC327704 LCN327703:LCY327704 LMJ327703:LMU327704 LWF327703:LWQ327704 MGB327703:MGM327704 MPX327703:MQI327704 MZT327703:NAE327704 NJP327703:NKA327704 NTL327703:NTW327704 ODH327703:ODS327704 OND327703:ONO327704 OWZ327703:OXK327704 PGV327703:PHG327704 PQR327703:PRC327704 QAN327703:QAY327704 QKJ327703:QKU327704 QUF327703:QUQ327704 REB327703:REM327704 RNX327703:ROI327704 RXT327703:RYE327704 SHP327703:SIA327704 SRL327703:SRW327704 TBH327703:TBS327704 TLD327703:TLO327704 TUZ327703:TVK327704 UEV327703:UFG327704 UOR327703:UPC327704 UYN327703:UYY327704 VIJ327703:VIU327704 VSF327703:VSQ327704 WCB327703:WCM327704 WLX327703:WMI327704 WVT327703:WWE327704 JH393239:JS393240 TD393239:TO393240 ACZ393239:ADK393240 AMV393239:ANG393240 AWR393239:AXC393240 BGN393239:BGY393240 BQJ393239:BQU393240 CAF393239:CAQ393240 CKB393239:CKM393240 CTX393239:CUI393240 DDT393239:DEE393240 DNP393239:DOA393240 DXL393239:DXW393240 EHH393239:EHS393240 ERD393239:ERO393240 FAZ393239:FBK393240 FKV393239:FLG393240 FUR393239:FVC393240 GEN393239:GEY393240 GOJ393239:GOU393240 GYF393239:GYQ393240 HIB393239:HIM393240 HRX393239:HSI393240 IBT393239:ICE393240 ILP393239:IMA393240 IVL393239:IVW393240 JFH393239:JFS393240 JPD393239:JPO393240 JYZ393239:JZK393240 KIV393239:KJG393240 KSR393239:KTC393240 LCN393239:LCY393240 LMJ393239:LMU393240 LWF393239:LWQ393240 MGB393239:MGM393240 MPX393239:MQI393240 MZT393239:NAE393240 NJP393239:NKA393240 NTL393239:NTW393240 ODH393239:ODS393240 OND393239:ONO393240 OWZ393239:OXK393240 PGV393239:PHG393240 PQR393239:PRC393240 QAN393239:QAY393240 QKJ393239:QKU393240 QUF393239:QUQ393240 REB393239:REM393240 RNX393239:ROI393240 RXT393239:RYE393240 SHP393239:SIA393240 SRL393239:SRW393240 TBH393239:TBS393240 TLD393239:TLO393240 TUZ393239:TVK393240 UEV393239:UFG393240 UOR393239:UPC393240 UYN393239:UYY393240 VIJ393239:VIU393240 VSF393239:VSQ393240 WCB393239:WCM393240 WLX393239:WMI393240 WVT393239:WWE393240 JH458775:JS458776 TD458775:TO458776 ACZ458775:ADK458776 AMV458775:ANG458776 AWR458775:AXC458776 BGN458775:BGY458776 BQJ458775:BQU458776 CAF458775:CAQ458776 CKB458775:CKM458776 CTX458775:CUI458776 DDT458775:DEE458776 DNP458775:DOA458776 DXL458775:DXW458776 EHH458775:EHS458776 ERD458775:ERO458776 FAZ458775:FBK458776 FKV458775:FLG458776 FUR458775:FVC458776 GEN458775:GEY458776 GOJ458775:GOU458776 GYF458775:GYQ458776 HIB458775:HIM458776 HRX458775:HSI458776 IBT458775:ICE458776 ILP458775:IMA458776 IVL458775:IVW458776 JFH458775:JFS458776 JPD458775:JPO458776 JYZ458775:JZK458776 KIV458775:KJG458776 KSR458775:KTC458776 LCN458775:LCY458776 LMJ458775:LMU458776 LWF458775:LWQ458776 MGB458775:MGM458776 MPX458775:MQI458776 MZT458775:NAE458776 NJP458775:NKA458776 NTL458775:NTW458776 ODH458775:ODS458776 OND458775:ONO458776 OWZ458775:OXK458776 PGV458775:PHG458776 PQR458775:PRC458776 QAN458775:QAY458776 QKJ458775:QKU458776 QUF458775:QUQ458776 REB458775:REM458776 RNX458775:ROI458776 RXT458775:RYE458776 SHP458775:SIA458776 SRL458775:SRW458776 TBH458775:TBS458776 TLD458775:TLO458776 TUZ458775:TVK458776 UEV458775:UFG458776 UOR458775:UPC458776 UYN458775:UYY458776 VIJ458775:VIU458776 VSF458775:VSQ458776 WCB458775:WCM458776 WLX458775:WMI458776 WVT458775:WWE458776 JH524311:JS524312 TD524311:TO524312 ACZ524311:ADK524312 AMV524311:ANG524312 AWR524311:AXC524312 BGN524311:BGY524312 BQJ524311:BQU524312 CAF524311:CAQ524312 CKB524311:CKM524312 CTX524311:CUI524312 DDT524311:DEE524312 DNP524311:DOA524312 DXL524311:DXW524312 EHH524311:EHS524312 ERD524311:ERO524312 FAZ524311:FBK524312 FKV524311:FLG524312 FUR524311:FVC524312 GEN524311:GEY524312 GOJ524311:GOU524312 GYF524311:GYQ524312 HIB524311:HIM524312 HRX524311:HSI524312 IBT524311:ICE524312 ILP524311:IMA524312 IVL524311:IVW524312 JFH524311:JFS524312 JPD524311:JPO524312 JYZ524311:JZK524312 KIV524311:KJG524312 KSR524311:KTC524312 LCN524311:LCY524312 LMJ524311:LMU524312 LWF524311:LWQ524312 MGB524311:MGM524312 MPX524311:MQI524312 MZT524311:NAE524312 NJP524311:NKA524312 NTL524311:NTW524312 ODH524311:ODS524312 OND524311:ONO524312 OWZ524311:OXK524312 PGV524311:PHG524312 PQR524311:PRC524312 QAN524311:QAY524312 QKJ524311:QKU524312 QUF524311:QUQ524312 REB524311:REM524312 RNX524311:ROI524312 RXT524311:RYE524312 SHP524311:SIA524312 SRL524311:SRW524312 TBH524311:TBS524312 TLD524311:TLO524312 TUZ524311:TVK524312 UEV524311:UFG524312 UOR524311:UPC524312 UYN524311:UYY524312 VIJ524311:VIU524312 VSF524311:VSQ524312 WCB524311:WCM524312 WLX524311:WMI524312 WVT524311:WWE524312 JH589847:JS589848 TD589847:TO589848 ACZ589847:ADK589848 AMV589847:ANG589848 AWR589847:AXC589848 BGN589847:BGY589848 BQJ589847:BQU589848 CAF589847:CAQ589848 CKB589847:CKM589848 CTX589847:CUI589848 DDT589847:DEE589848 DNP589847:DOA589848 DXL589847:DXW589848 EHH589847:EHS589848 ERD589847:ERO589848 FAZ589847:FBK589848 FKV589847:FLG589848 FUR589847:FVC589848 GEN589847:GEY589848 GOJ589847:GOU589848 GYF589847:GYQ589848 HIB589847:HIM589848 HRX589847:HSI589848 IBT589847:ICE589848 ILP589847:IMA589848 IVL589847:IVW589848 JFH589847:JFS589848 JPD589847:JPO589848 JYZ589847:JZK589848 KIV589847:KJG589848 KSR589847:KTC589848 LCN589847:LCY589848 LMJ589847:LMU589848 LWF589847:LWQ589848 MGB589847:MGM589848 MPX589847:MQI589848 MZT589847:NAE589848 NJP589847:NKA589848 NTL589847:NTW589848 ODH589847:ODS589848 OND589847:ONO589848 OWZ589847:OXK589848 PGV589847:PHG589848 PQR589847:PRC589848 QAN589847:QAY589848 QKJ589847:QKU589848 QUF589847:QUQ589848 REB589847:REM589848 RNX589847:ROI589848 RXT589847:RYE589848 SHP589847:SIA589848 SRL589847:SRW589848 TBH589847:TBS589848 TLD589847:TLO589848 TUZ589847:TVK589848 UEV589847:UFG589848 UOR589847:UPC589848 UYN589847:UYY589848 VIJ589847:VIU589848 VSF589847:VSQ589848 WCB589847:WCM589848 WLX589847:WMI589848 WVT589847:WWE589848 JH655383:JS655384 TD655383:TO655384 ACZ655383:ADK655384 AMV655383:ANG655384 AWR655383:AXC655384 BGN655383:BGY655384 BQJ655383:BQU655384 CAF655383:CAQ655384 CKB655383:CKM655384 CTX655383:CUI655384 DDT655383:DEE655384 DNP655383:DOA655384 DXL655383:DXW655384 EHH655383:EHS655384 ERD655383:ERO655384 FAZ655383:FBK655384 FKV655383:FLG655384 FUR655383:FVC655384 GEN655383:GEY655384 GOJ655383:GOU655384 GYF655383:GYQ655384 HIB655383:HIM655384 HRX655383:HSI655384 IBT655383:ICE655384 ILP655383:IMA655384 IVL655383:IVW655384 JFH655383:JFS655384 JPD655383:JPO655384 JYZ655383:JZK655384 KIV655383:KJG655384 KSR655383:KTC655384 LCN655383:LCY655384 LMJ655383:LMU655384 LWF655383:LWQ655384 MGB655383:MGM655384 MPX655383:MQI655384 MZT655383:NAE655384 NJP655383:NKA655384 NTL655383:NTW655384 ODH655383:ODS655384 OND655383:ONO655384 OWZ655383:OXK655384 PGV655383:PHG655384 PQR655383:PRC655384 QAN655383:QAY655384 QKJ655383:QKU655384 QUF655383:QUQ655384 REB655383:REM655384 RNX655383:ROI655384 RXT655383:RYE655384 SHP655383:SIA655384 SRL655383:SRW655384 TBH655383:TBS655384 TLD655383:TLO655384 TUZ655383:TVK655384 UEV655383:UFG655384 UOR655383:UPC655384 UYN655383:UYY655384 VIJ655383:VIU655384 VSF655383:VSQ655384 WCB655383:WCM655384 WLX655383:WMI655384 WVT655383:WWE655384 JH720919:JS720920 TD720919:TO720920 ACZ720919:ADK720920 AMV720919:ANG720920 AWR720919:AXC720920 BGN720919:BGY720920 BQJ720919:BQU720920 CAF720919:CAQ720920 CKB720919:CKM720920 CTX720919:CUI720920 DDT720919:DEE720920 DNP720919:DOA720920 DXL720919:DXW720920 EHH720919:EHS720920 ERD720919:ERO720920 FAZ720919:FBK720920 FKV720919:FLG720920 FUR720919:FVC720920 GEN720919:GEY720920 GOJ720919:GOU720920 GYF720919:GYQ720920 HIB720919:HIM720920 HRX720919:HSI720920 IBT720919:ICE720920 ILP720919:IMA720920 IVL720919:IVW720920 JFH720919:JFS720920 JPD720919:JPO720920 JYZ720919:JZK720920 KIV720919:KJG720920 KSR720919:KTC720920 LCN720919:LCY720920 LMJ720919:LMU720920 LWF720919:LWQ720920 MGB720919:MGM720920 MPX720919:MQI720920 MZT720919:NAE720920 NJP720919:NKA720920 NTL720919:NTW720920 ODH720919:ODS720920 OND720919:ONO720920 OWZ720919:OXK720920 PGV720919:PHG720920 PQR720919:PRC720920 QAN720919:QAY720920 QKJ720919:QKU720920 QUF720919:QUQ720920 REB720919:REM720920 RNX720919:ROI720920 RXT720919:RYE720920 SHP720919:SIA720920 SRL720919:SRW720920 TBH720919:TBS720920 TLD720919:TLO720920 TUZ720919:TVK720920 UEV720919:UFG720920 UOR720919:UPC720920 UYN720919:UYY720920 VIJ720919:VIU720920 VSF720919:VSQ720920 WCB720919:WCM720920 WLX720919:WMI720920 WVT720919:WWE720920 JH786455:JS786456 TD786455:TO786456 ACZ786455:ADK786456 AMV786455:ANG786456 AWR786455:AXC786456 BGN786455:BGY786456 BQJ786455:BQU786456 CAF786455:CAQ786456 CKB786455:CKM786456 CTX786455:CUI786456 DDT786455:DEE786456 DNP786455:DOA786456 DXL786455:DXW786456 EHH786455:EHS786456 ERD786455:ERO786456 FAZ786455:FBK786456 FKV786455:FLG786456 FUR786455:FVC786456 GEN786455:GEY786456 GOJ786455:GOU786456 GYF786455:GYQ786456 HIB786455:HIM786456 HRX786455:HSI786456 IBT786455:ICE786456 ILP786455:IMA786456 IVL786455:IVW786456 JFH786455:JFS786456 JPD786455:JPO786456 JYZ786455:JZK786456 KIV786455:KJG786456 KSR786455:KTC786456 LCN786455:LCY786456 LMJ786455:LMU786456 LWF786455:LWQ786456 MGB786455:MGM786456 MPX786455:MQI786456 MZT786455:NAE786456 NJP786455:NKA786456 NTL786455:NTW786456 ODH786455:ODS786456 OND786455:ONO786456 OWZ786455:OXK786456 PGV786455:PHG786456 PQR786455:PRC786456 QAN786455:QAY786456 QKJ786455:QKU786456 QUF786455:QUQ786456 REB786455:REM786456 RNX786455:ROI786456 RXT786455:RYE786456 SHP786455:SIA786456 SRL786455:SRW786456 TBH786455:TBS786456 TLD786455:TLO786456 TUZ786455:TVK786456 UEV786455:UFG786456 UOR786455:UPC786456 UYN786455:UYY786456 VIJ786455:VIU786456 VSF786455:VSQ786456 WCB786455:WCM786456 WLX786455:WMI786456 WVT786455:WWE786456 JH851991:JS851992 TD851991:TO851992 ACZ851991:ADK851992 AMV851991:ANG851992 AWR851991:AXC851992 BGN851991:BGY851992 BQJ851991:BQU851992 CAF851991:CAQ851992 CKB851991:CKM851992 CTX851991:CUI851992 DDT851991:DEE851992 DNP851991:DOA851992 DXL851991:DXW851992 EHH851991:EHS851992 ERD851991:ERO851992 FAZ851991:FBK851992 FKV851991:FLG851992 FUR851991:FVC851992 GEN851991:GEY851992 GOJ851991:GOU851992 GYF851991:GYQ851992 HIB851991:HIM851992 HRX851991:HSI851992 IBT851991:ICE851992 ILP851991:IMA851992 IVL851991:IVW851992 JFH851991:JFS851992 JPD851991:JPO851992 JYZ851991:JZK851992 KIV851991:KJG851992 KSR851991:KTC851992 LCN851991:LCY851992 LMJ851991:LMU851992 LWF851991:LWQ851992 MGB851991:MGM851992 MPX851991:MQI851992 MZT851991:NAE851992 NJP851991:NKA851992 NTL851991:NTW851992 ODH851991:ODS851992 OND851991:ONO851992 OWZ851991:OXK851992 PGV851991:PHG851992 PQR851991:PRC851992 QAN851991:QAY851992 QKJ851991:QKU851992 QUF851991:QUQ851992 REB851991:REM851992 RNX851991:ROI851992 RXT851991:RYE851992 SHP851991:SIA851992 SRL851991:SRW851992 TBH851991:TBS851992 TLD851991:TLO851992 TUZ851991:TVK851992 UEV851991:UFG851992 UOR851991:UPC851992 UYN851991:UYY851992 VIJ851991:VIU851992 VSF851991:VSQ851992 WCB851991:WCM851992 WLX851991:WMI851992 WVT851991:WWE851992 JH917527:JS917528 TD917527:TO917528 ACZ917527:ADK917528 AMV917527:ANG917528 AWR917527:AXC917528 BGN917527:BGY917528 BQJ917527:BQU917528 CAF917527:CAQ917528 CKB917527:CKM917528 CTX917527:CUI917528 DDT917527:DEE917528 DNP917527:DOA917528 DXL917527:DXW917528 EHH917527:EHS917528 ERD917527:ERO917528 FAZ917527:FBK917528 FKV917527:FLG917528 FUR917527:FVC917528 GEN917527:GEY917528 GOJ917527:GOU917528 GYF917527:GYQ917528 HIB917527:HIM917528 HRX917527:HSI917528 IBT917527:ICE917528 ILP917527:IMA917528 IVL917527:IVW917528 JFH917527:JFS917528 JPD917527:JPO917528 JYZ917527:JZK917528 KIV917527:KJG917528 KSR917527:KTC917528 LCN917527:LCY917528 LMJ917527:LMU917528 LWF917527:LWQ917528 MGB917527:MGM917528 MPX917527:MQI917528 MZT917527:NAE917528 NJP917527:NKA917528 NTL917527:NTW917528 ODH917527:ODS917528 OND917527:ONO917528 OWZ917527:OXK917528 PGV917527:PHG917528 PQR917527:PRC917528 QAN917527:QAY917528 QKJ917527:QKU917528 QUF917527:QUQ917528 REB917527:REM917528 RNX917527:ROI917528 RXT917527:RYE917528 SHP917527:SIA917528 SRL917527:SRW917528 TBH917527:TBS917528 TLD917527:TLO917528 TUZ917527:TVK917528 UEV917527:UFG917528 UOR917527:UPC917528 UYN917527:UYY917528 VIJ917527:VIU917528 VSF917527:VSQ917528 WCB917527:WCM917528 WLX917527:WMI917528 WVT917527:WWE917528 WVT983063:WWE983064 JH983063:JS983064 TD983063:TO983064 ACZ983063:ADK983064 AMV983063:ANG983064 AWR983063:AXC983064 BGN983063:BGY983064 BQJ983063:BQU983064 CAF983063:CAQ983064 CKB983063:CKM983064 CTX983063:CUI983064 DDT983063:DEE983064 DNP983063:DOA983064 DXL983063:DXW983064 EHH983063:EHS983064 ERD983063:ERO983064 FAZ983063:FBK983064 FKV983063:FLG983064 FUR983063:FVC983064 GEN983063:GEY983064 GOJ983063:GOU983064 GYF983063:GYQ983064 HIB983063:HIM983064 HRX983063:HSI983064 IBT983063:ICE983064 ILP983063:IMA983064 IVL983063:IVW983064 JFH983063:JFS983064 JPD983063:JPO983064 JYZ983063:JZK983064 KIV983063:KJG983064 KSR983063:KTC983064 LCN983063:LCY983064 LMJ983063:LMU983064 LWF983063:LWQ983064 MGB983063:MGM983064 MPX983063:MQI983064 MZT983063:NAE983064 NJP983063:NKA983064 NTL983063:NTW983064 ODH983063:ODS983064 OND983063:ONO983064 OWZ983063:OXK983064 PGV983063:PHG983064 PQR983063:PRC983064 QAN983063:QAY983064 QKJ983063:QKU983064 QUF983063:QUQ983064 REB983063:REM983064 RNX983063:ROI983064 RXT983063:RYE983064 SHP983063:SIA983064 SRL983063:SRW983064 TBH983063:TBS983064 TLD983063:TLO983064 TUZ983063:TVK983064 UEV983063:UFG983064 UOR983063:UPC983064 UYN983063:UYY983064 VIJ983063:VIU983064 VSF983063:VSQ983064 WCB983063:WCM983064 WLX983063:WMI983064 W27:W28 L65559:W65560 L131095:W131096 L196631:W196632 L262167:W262168 L327703:W327704 L393239:W393240 L458775:W458776 L524311:W524312 L589847:W589848 L655383:W655384 L720919:W720920 L786455:W786456 L851991:W851992 L917527:W917528 L983063:W983064"/>
    <dataValidation allowBlank="1" prompt="Для выбора выполните двойной щелчок левой клавиши мыши по соответствующей ячейке." sqref="JH65561:JS65564 TD65561:TO65564 ACZ65561:ADK65564 AMV65561:ANG65564 AWR65561:AXC65564 BGN65561:BGY65564 BQJ65561:BQU65564 CAF65561:CAQ65564 CKB65561:CKM65564 CTX65561:CUI65564 DDT65561:DEE65564 DNP65561:DOA65564 DXL65561:DXW65564 EHH65561:EHS65564 ERD65561:ERO65564 FAZ65561:FBK65564 FKV65561:FLG65564 FUR65561:FVC65564 GEN65561:GEY65564 GOJ65561:GOU65564 GYF65561:GYQ65564 HIB65561:HIM65564 HRX65561:HSI65564 IBT65561:ICE65564 ILP65561:IMA65564 IVL65561:IVW65564 JFH65561:JFS65564 JPD65561:JPO65564 JYZ65561:JZK65564 KIV65561:KJG65564 KSR65561:KTC65564 LCN65561:LCY65564 LMJ65561:LMU65564 LWF65561:LWQ65564 MGB65561:MGM65564 MPX65561:MQI65564 MZT65561:NAE65564 NJP65561:NKA65564 NTL65561:NTW65564 ODH65561:ODS65564 OND65561:ONO65564 OWZ65561:OXK65564 PGV65561:PHG65564 PQR65561:PRC65564 QAN65561:QAY65564 QKJ65561:QKU65564 QUF65561:QUQ65564 REB65561:REM65564 RNX65561:ROI65564 RXT65561:RYE65564 SHP65561:SIA65564 SRL65561:SRW65564 TBH65561:TBS65564 TLD65561:TLO65564 TUZ65561:TVK65564 UEV65561:UFG65564 UOR65561:UPC65564 UYN65561:UYY65564 VIJ65561:VIU65564 VSF65561:VSQ65564 WCB65561:WCM65564 WLX65561:WMI65564 WVT65561:WWE65564 JH131097:JS131100 TD131097:TO131100 ACZ131097:ADK131100 AMV131097:ANG131100 AWR131097:AXC131100 BGN131097:BGY131100 BQJ131097:BQU131100 CAF131097:CAQ131100 CKB131097:CKM131100 CTX131097:CUI131100 DDT131097:DEE131100 DNP131097:DOA131100 DXL131097:DXW131100 EHH131097:EHS131100 ERD131097:ERO131100 FAZ131097:FBK131100 FKV131097:FLG131100 FUR131097:FVC131100 GEN131097:GEY131100 GOJ131097:GOU131100 GYF131097:GYQ131100 HIB131097:HIM131100 HRX131097:HSI131100 IBT131097:ICE131100 ILP131097:IMA131100 IVL131097:IVW131100 JFH131097:JFS131100 JPD131097:JPO131100 JYZ131097:JZK131100 KIV131097:KJG131100 KSR131097:KTC131100 LCN131097:LCY131100 LMJ131097:LMU131100 LWF131097:LWQ131100 MGB131097:MGM131100 MPX131097:MQI131100 MZT131097:NAE131100 NJP131097:NKA131100 NTL131097:NTW131100 ODH131097:ODS131100 OND131097:ONO131100 OWZ131097:OXK131100 PGV131097:PHG131100 PQR131097:PRC131100 QAN131097:QAY131100 QKJ131097:QKU131100 QUF131097:QUQ131100 REB131097:REM131100 RNX131097:ROI131100 RXT131097:RYE131100 SHP131097:SIA131100 SRL131097:SRW131100 TBH131097:TBS131100 TLD131097:TLO131100 TUZ131097:TVK131100 UEV131097:UFG131100 UOR131097:UPC131100 UYN131097:UYY131100 VIJ131097:VIU131100 VSF131097:VSQ131100 WCB131097:WCM131100 WLX131097:WMI131100 WVT131097:WWE131100 JH196633:JS196636 TD196633:TO196636 ACZ196633:ADK196636 AMV196633:ANG196636 AWR196633:AXC196636 BGN196633:BGY196636 BQJ196633:BQU196636 CAF196633:CAQ196636 CKB196633:CKM196636 CTX196633:CUI196636 DDT196633:DEE196636 DNP196633:DOA196636 DXL196633:DXW196636 EHH196633:EHS196636 ERD196633:ERO196636 FAZ196633:FBK196636 FKV196633:FLG196636 FUR196633:FVC196636 GEN196633:GEY196636 GOJ196633:GOU196636 GYF196633:GYQ196636 HIB196633:HIM196636 HRX196633:HSI196636 IBT196633:ICE196636 ILP196633:IMA196636 IVL196633:IVW196636 JFH196633:JFS196636 JPD196633:JPO196636 JYZ196633:JZK196636 KIV196633:KJG196636 KSR196633:KTC196636 LCN196633:LCY196636 LMJ196633:LMU196636 LWF196633:LWQ196636 MGB196633:MGM196636 MPX196633:MQI196636 MZT196633:NAE196636 NJP196633:NKA196636 NTL196633:NTW196636 ODH196633:ODS196636 OND196633:ONO196636 OWZ196633:OXK196636 PGV196633:PHG196636 PQR196633:PRC196636 QAN196633:QAY196636 QKJ196633:QKU196636 QUF196633:QUQ196636 REB196633:REM196636 RNX196633:ROI196636 RXT196633:RYE196636 SHP196633:SIA196636 SRL196633:SRW196636 TBH196633:TBS196636 TLD196633:TLO196636 TUZ196633:TVK196636 UEV196633:UFG196636 UOR196633:UPC196636 UYN196633:UYY196636 VIJ196633:VIU196636 VSF196633:VSQ196636 WCB196633:WCM196636 WLX196633:WMI196636 WVT196633:WWE196636 JH262169:JS262172 TD262169:TO262172 ACZ262169:ADK262172 AMV262169:ANG262172 AWR262169:AXC262172 BGN262169:BGY262172 BQJ262169:BQU262172 CAF262169:CAQ262172 CKB262169:CKM262172 CTX262169:CUI262172 DDT262169:DEE262172 DNP262169:DOA262172 DXL262169:DXW262172 EHH262169:EHS262172 ERD262169:ERO262172 FAZ262169:FBK262172 FKV262169:FLG262172 FUR262169:FVC262172 GEN262169:GEY262172 GOJ262169:GOU262172 GYF262169:GYQ262172 HIB262169:HIM262172 HRX262169:HSI262172 IBT262169:ICE262172 ILP262169:IMA262172 IVL262169:IVW262172 JFH262169:JFS262172 JPD262169:JPO262172 JYZ262169:JZK262172 KIV262169:KJG262172 KSR262169:KTC262172 LCN262169:LCY262172 LMJ262169:LMU262172 LWF262169:LWQ262172 MGB262169:MGM262172 MPX262169:MQI262172 MZT262169:NAE262172 NJP262169:NKA262172 NTL262169:NTW262172 ODH262169:ODS262172 OND262169:ONO262172 OWZ262169:OXK262172 PGV262169:PHG262172 PQR262169:PRC262172 QAN262169:QAY262172 QKJ262169:QKU262172 QUF262169:QUQ262172 REB262169:REM262172 RNX262169:ROI262172 RXT262169:RYE262172 SHP262169:SIA262172 SRL262169:SRW262172 TBH262169:TBS262172 TLD262169:TLO262172 TUZ262169:TVK262172 UEV262169:UFG262172 UOR262169:UPC262172 UYN262169:UYY262172 VIJ262169:VIU262172 VSF262169:VSQ262172 WCB262169:WCM262172 WLX262169:WMI262172 WVT262169:WWE262172 JH327705:JS327708 TD327705:TO327708 ACZ327705:ADK327708 AMV327705:ANG327708 AWR327705:AXC327708 BGN327705:BGY327708 BQJ327705:BQU327708 CAF327705:CAQ327708 CKB327705:CKM327708 CTX327705:CUI327708 DDT327705:DEE327708 DNP327705:DOA327708 DXL327705:DXW327708 EHH327705:EHS327708 ERD327705:ERO327708 FAZ327705:FBK327708 FKV327705:FLG327708 FUR327705:FVC327708 GEN327705:GEY327708 GOJ327705:GOU327708 GYF327705:GYQ327708 HIB327705:HIM327708 HRX327705:HSI327708 IBT327705:ICE327708 ILP327705:IMA327708 IVL327705:IVW327708 JFH327705:JFS327708 JPD327705:JPO327708 JYZ327705:JZK327708 KIV327705:KJG327708 KSR327705:KTC327708 LCN327705:LCY327708 LMJ327705:LMU327708 LWF327705:LWQ327708 MGB327705:MGM327708 MPX327705:MQI327708 MZT327705:NAE327708 NJP327705:NKA327708 NTL327705:NTW327708 ODH327705:ODS327708 OND327705:ONO327708 OWZ327705:OXK327708 PGV327705:PHG327708 PQR327705:PRC327708 QAN327705:QAY327708 QKJ327705:QKU327708 QUF327705:QUQ327708 REB327705:REM327708 RNX327705:ROI327708 RXT327705:RYE327708 SHP327705:SIA327708 SRL327705:SRW327708 TBH327705:TBS327708 TLD327705:TLO327708 TUZ327705:TVK327708 UEV327705:UFG327708 UOR327705:UPC327708 UYN327705:UYY327708 VIJ327705:VIU327708 VSF327705:VSQ327708 WCB327705:WCM327708 WLX327705:WMI327708 WVT327705:WWE327708 JH393241:JS393244 TD393241:TO393244 ACZ393241:ADK393244 AMV393241:ANG393244 AWR393241:AXC393244 BGN393241:BGY393244 BQJ393241:BQU393244 CAF393241:CAQ393244 CKB393241:CKM393244 CTX393241:CUI393244 DDT393241:DEE393244 DNP393241:DOA393244 DXL393241:DXW393244 EHH393241:EHS393244 ERD393241:ERO393244 FAZ393241:FBK393244 FKV393241:FLG393244 FUR393241:FVC393244 GEN393241:GEY393244 GOJ393241:GOU393244 GYF393241:GYQ393244 HIB393241:HIM393244 HRX393241:HSI393244 IBT393241:ICE393244 ILP393241:IMA393244 IVL393241:IVW393244 JFH393241:JFS393244 JPD393241:JPO393244 JYZ393241:JZK393244 KIV393241:KJG393244 KSR393241:KTC393244 LCN393241:LCY393244 LMJ393241:LMU393244 LWF393241:LWQ393244 MGB393241:MGM393244 MPX393241:MQI393244 MZT393241:NAE393244 NJP393241:NKA393244 NTL393241:NTW393244 ODH393241:ODS393244 OND393241:ONO393244 OWZ393241:OXK393244 PGV393241:PHG393244 PQR393241:PRC393244 QAN393241:QAY393244 QKJ393241:QKU393244 QUF393241:QUQ393244 REB393241:REM393244 RNX393241:ROI393244 RXT393241:RYE393244 SHP393241:SIA393244 SRL393241:SRW393244 TBH393241:TBS393244 TLD393241:TLO393244 TUZ393241:TVK393244 UEV393241:UFG393244 UOR393241:UPC393244 UYN393241:UYY393244 VIJ393241:VIU393244 VSF393241:VSQ393244 WCB393241:WCM393244 WLX393241:WMI393244 WVT393241:WWE393244 JH458777:JS458780 TD458777:TO458780 ACZ458777:ADK458780 AMV458777:ANG458780 AWR458777:AXC458780 BGN458777:BGY458780 BQJ458777:BQU458780 CAF458777:CAQ458780 CKB458777:CKM458780 CTX458777:CUI458780 DDT458777:DEE458780 DNP458777:DOA458780 DXL458777:DXW458780 EHH458777:EHS458780 ERD458777:ERO458780 FAZ458777:FBK458780 FKV458777:FLG458780 FUR458777:FVC458780 GEN458777:GEY458780 GOJ458777:GOU458780 GYF458777:GYQ458780 HIB458777:HIM458780 HRX458777:HSI458780 IBT458777:ICE458780 ILP458777:IMA458780 IVL458777:IVW458780 JFH458777:JFS458780 JPD458777:JPO458780 JYZ458777:JZK458780 KIV458777:KJG458780 KSR458777:KTC458780 LCN458777:LCY458780 LMJ458777:LMU458780 LWF458777:LWQ458780 MGB458777:MGM458780 MPX458777:MQI458780 MZT458777:NAE458780 NJP458777:NKA458780 NTL458777:NTW458780 ODH458777:ODS458780 OND458777:ONO458780 OWZ458777:OXK458780 PGV458777:PHG458780 PQR458777:PRC458780 QAN458777:QAY458780 QKJ458777:QKU458780 QUF458777:QUQ458780 REB458777:REM458780 RNX458777:ROI458780 RXT458777:RYE458780 SHP458777:SIA458780 SRL458777:SRW458780 TBH458777:TBS458780 TLD458777:TLO458780 TUZ458777:TVK458780 UEV458777:UFG458780 UOR458777:UPC458780 UYN458777:UYY458780 VIJ458777:VIU458780 VSF458777:VSQ458780 WCB458777:WCM458780 WLX458777:WMI458780 WVT458777:WWE458780 JH524313:JS524316 TD524313:TO524316 ACZ524313:ADK524316 AMV524313:ANG524316 AWR524313:AXC524316 BGN524313:BGY524316 BQJ524313:BQU524316 CAF524313:CAQ524316 CKB524313:CKM524316 CTX524313:CUI524316 DDT524313:DEE524316 DNP524313:DOA524316 DXL524313:DXW524316 EHH524313:EHS524316 ERD524313:ERO524316 FAZ524313:FBK524316 FKV524313:FLG524316 FUR524313:FVC524316 GEN524313:GEY524316 GOJ524313:GOU524316 GYF524313:GYQ524316 HIB524313:HIM524316 HRX524313:HSI524316 IBT524313:ICE524316 ILP524313:IMA524316 IVL524313:IVW524316 JFH524313:JFS524316 JPD524313:JPO524316 JYZ524313:JZK524316 KIV524313:KJG524316 KSR524313:KTC524316 LCN524313:LCY524316 LMJ524313:LMU524316 LWF524313:LWQ524316 MGB524313:MGM524316 MPX524313:MQI524316 MZT524313:NAE524316 NJP524313:NKA524316 NTL524313:NTW524316 ODH524313:ODS524316 OND524313:ONO524316 OWZ524313:OXK524316 PGV524313:PHG524316 PQR524313:PRC524316 QAN524313:QAY524316 QKJ524313:QKU524316 QUF524313:QUQ524316 REB524313:REM524316 RNX524313:ROI524316 RXT524313:RYE524316 SHP524313:SIA524316 SRL524313:SRW524316 TBH524313:TBS524316 TLD524313:TLO524316 TUZ524313:TVK524316 UEV524313:UFG524316 UOR524313:UPC524316 UYN524313:UYY524316 VIJ524313:VIU524316 VSF524313:VSQ524316 WCB524313:WCM524316 WLX524313:WMI524316 WVT524313:WWE524316 JH589849:JS589852 TD589849:TO589852 ACZ589849:ADK589852 AMV589849:ANG589852 AWR589849:AXC589852 BGN589849:BGY589852 BQJ589849:BQU589852 CAF589849:CAQ589852 CKB589849:CKM589852 CTX589849:CUI589852 DDT589849:DEE589852 DNP589849:DOA589852 DXL589849:DXW589852 EHH589849:EHS589852 ERD589849:ERO589852 FAZ589849:FBK589852 FKV589849:FLG589852 FUR589849:FVC589852 GEN589849:GEY589852 GOJ589849:GOU589852 GYF589849:GYQ589852 HIB589849:HIM589852 HRX589849:HSI589852 IBT589849:ICE589852 ILP589849:IMA589852 IVL589849:IVW589852 JFH589849:JFS589852 JPD589849:JPO589852 JYZ589849:JZK589852 KIV589849:KJG589852 KSR589849:KTC589852 LCN589849:LCY589852 LMJ589849:LMU589852 LWF589849:LWQ589852 MGB589849:MGM589852 MPX589849:MQI589852 MZT589849:NAE589852 NJP589849:NKA589852 NTL589849:NTW589852 ODH589849:ODS589852 OND589849:ONO589852 OWZ589849:OXK589852 PGV589849:PHG589852 PQR589849:PRC589852 QAN589849:QAY589852 QKJ589849:QKU589852 QUF589849:QUQ589852 REB589849:REM589852 RNX589849:ROI589852 RXT589849:RYE589852 SHP589849:SIA589852 SRL589849:SRW589852 TBH589849:TBS589852 TLD589849:TLO589852 TUZ589849:TVK589852 UEV589849:UFG589852 UOR589849:UPC589852 UYN589849:UYY589852 VIJ589849:VIU589852 VSF589849:VSQ589852 WCB589849:WCM589852 WLX589849:WMI589852 WVT589849:WWE589852 JH655385:JS655388 TD655385:TO655388 ACZ655385:ADK655388 AMV655385:ANG655388 AWR655385:AXC655388 BGN655385:BGY655388 BQJ655385:BQU655388 CAF655385:CAQ655388 CKB655385:CKM655388 CTX655385:CUI655388 DDT655385:DEE655388 DNP655385:DOA655388 DXL655385:DXW655388 EHH655385:EHS655388 ERD655385:ERO655388 FAZ655385:FBK655388 FKV655385:FLG655388 FUR655385:FVC655388 GEN655385:GEY655388 GOJ655385:GOU655388 GYF655385:GYQ655388 HIB655385:HIM655388 HRX655385:HSI655388 IBT655385:ICE655388 ILP655385:IMA655388 IVL655385:IVW655388 JFH655385:JFS655388 JPD655385:JPO655388 JYZ655385:JZK655388 KIV655385:KJG655388 KSR655385:KTC655388 LCN655385:LCY655388 LMJ655385:LMU655388 LWF655385:LWQ655388 MGB655385:MGM655388 MPX655385:MQI655388 MZT655385:NAE655388 NJP655385:NKA655388 NTL655385:NTW655388 ODH655385:ODS655388 OND655385:ONO655388 OWZ655385:OXK655388 PGV655385:PHG655388 PQR655385:PRC655388 QAN655385:QAY655388 QKJ655385:QKU655388 QUF655385:QUQ655388 REB655385:REM655388 RNX655385:ROI655388 RXT655385:RYE655388 SHP655385:SIA655388 SRL655385:SRW655388 TBH655385:TBS655388 TLD655385:TLO655388 TUZ655385:TVK655388 UEV655385:UFG655388 UOR655385:UPC655388 UYN655385:UYY655388 VIJ655385:VIU655388 VSF655385:VSQ655388 WCB655385:WCM655388 WLX655385:WMI655388 WVT655385:WWE655388 JH720921:JS720924 TD720921:TO720924 ACZ720921:ADK720924 AMV720921:ANG720924 AWR720921:AXC720924 BGN720921:BGY720924 BQJ720921:BQU720924 CAF720921:CAQ720924 CKB720921:CKM720924 CTX720921:CUI720924 DDT720921:DEE720924 DNP720921:DOA720924 DXL720921:DXW720924 EHH720921:EHS720924 ERD720921:ERO720924 FAZ720921:FBK720924 FKV720921:FLG720924 FUR720921:FVC720924 GEN720921:GEY720924 GOJ720921:GOU720924 GYF720921:GYQ720924 HIB720921:HIM720924 HRX720921:HSI720924 IBT720921:ICE720924 ILP720921:IMA720924 IVL720921:IVW720924 JFH720921:JFS720924 JPD720921:JPO720924 JYZ720921:JZK720924 KIV720921:KJG720924 KSR720921:KTC720924 LCN720921:LCY720924 LMJ720921:LMU720924 LWF720921:LWQ720924 MGB720921:MGM720924 MPX720921:MQI720924 MZT720921:NAE720924 NJP720921:NKA720924 NTL720921:NTW720924 ODH720921:ODS720924 OND720921:ONO720924 OWZ720921:OXK720924 PGV720921:PHG720924 PQR720921:PRC720924 QAN720921:QAY720924 QKJ720921:QKU720924 QUF720921:QUQ720924 REB720921:REM720924 RNX720921:ROI720924 RXT720921:RYE720924 SHP720921:SIA720924 SRL720921:SRW720924 TBH720921:TBS720924 TLD720921:TLO720924 TUZ720921:TVK720924 UEV720921:UFG720924 UOR720921:UPC720924 UYN720921:UYY720924 VIJ720921:VIU720924 VSF720921:VSQ720924 WCB720921:WCM720924 WLX720921:WMI720924 WVT720921:WWE720924 JH786457:JS786460 TD786457:TO786460 ACZ786457:ADK786460 AMV786457:ANG786460 AWR786457:AXC786460 BGN786457:BGY786460 BQJ786457:BQU786460 CAF786457:CAQ786460 CKB786457:CKM786460 CTX786457:CUI786460 DDT786457:DEE786460 DNP786457:DOA786460 DXL786457:DXW786460 EHH786457:EHS786460 ERD786457:ERO786460 FAZ786457:FBK786460 FKV786457:FLG786460 FUR786457:FVC786460 GEN786457:GEY786460 GOJ786457:GOU786460 GYF786457:GYQ786460 HIB786457:HIM786460 HRX786457:HSI786460 IBT786457:ICE786460 ILP786457:IMA786460 IVL786457:IVW786460 JFH786457:JFS786460 JPD786457:JPO786460 JYZ786457:JZK786460 KIV786457:KJG786460 KSR786457:KTC786460 LCN786457:LCY786460 LMJ786457:LMU786460 LWF786457:LWQ786460 MGB786457:MGM786460 MPX786457:MQI786460 MZT786457:NAE786460 NJP786457:NKA786460 NTL786457:NTW786460 ODH786457:ODS786460 OND786457:ONO786460 OWZ786457:OXK786460 PGV786457:PHG786460 PQR786457:PRC786460 QAN786457:QAY786460 QKJ786457:QKU786460 QUF786457:QUQ786460 REB786457:REM786460 RNX786457:ROI786460 RXT786457:RYE786460 SHP786457:SIA786460 SRL786457:SRW786460 TBH786457:TBS786460 TLD786457:TLO786460 TUZ786457:TVK786460 UEV786457:UFG786460 UOR786457:UPC786460 UYN786457:UYY786460 VIJ786457:VIU786460 VSF786457:VSQ786460 WCB786457:WCM786460 WLX786457:WMI786460 WVT786457:WWE786460 JH851993:JS851996 TD851993:TO851996 ACZ851993:ADK851996 AMV851993:ANG851996 AWR851993:AXC851996 BGN851993:BGY851996 BQJ851993:BQU851996 CAF851993:CAQ851996 CKB851993:CKM851996 CTX851993:CUI851996 DDT851993:DEE851996 DNP851993:DOA851996 DXL851993:DXW851996 EHH851993:EHS851996 ERD851993:ERO851996 FAZ851993:FBK851996 FKV851993:FLG851996 FUR851993:FVC851996 GEN851993:GEY851996 GOJ851993:GOU851996 GYF851993:GYQ851996 HIB851993:HIM851996 HRX851993:HSI851996 IBT851993:ICE851996 ILP851993:IMA851996 IVL851993:IVW851996 JFH851993:JFS851996 JPD851993:JPO851996 JYZ851993:JZK851996 KIV851993:KJG851996 KSR851993:KTC851996 LCN851993:LCY851996 LMJ851993:LMU851996 LWF851993:LWQ851996 MGB851993:MGM851996 MPX851993:MQI851996 MZT851993:NAE851996 NJP851993:NKA851996 NTL851993:NTW851996 ODH851993:ODS851996 OND851993:ONO851996 OWZ851993:OXK851996 PGV851993:PHG851996 PQR851993:PRC851996 QAN851993:QAY851996 QKJ851993:QKU851996 QUF851993:QUQ851996 REB851993:REM851996 RNX851993:ROI851996 RXT851993:RYE851996 SHP851993:SIA851996 SRL851993:SRW851996 TBH851993:TBS851996 TLD851993:TLO851996 TUZ851993:TVK851996 UEV851993:UFG851996 UOR851993:UPC851996 UYN851993:UYY851996 VIJ851993:VIU851996 VSF851993:VSQ851996 WCB851993:WCM851996 WLX851993:WMI851996 WVT851993:WWE851996 JH917529:JS917532 TD917529:TO917532 ACZ917529:ADK917532 AMV917529:ANG917532 AWR917529:AXC917532 BGN917529:BGY917532 BQJ917529:BQU917532 CAF917529:CAQ917532 CKB917529:CKM917532 CTX917529:CUI917532 DDT917529:DEE917532 DNP917529:DOA917532 DXL917529:DXW917532 EHH917529:EHS917532 ERD917529:ERO917532 FAZ917529:FBK917532 FKV917529:FLG917532 FUR917529:FVC917532 GEN917529:GEY917532 GOJ917529:GOU917532 GYF917529:GYQ917532 HIB917529:HIM917532 HRX917529:HSI917532 IBT917529:ICE917532 ILP917529:IMA917532 IVL917529:IVW917532 JFH917529:JFS917532 JPD917529:JPO917532 JYZ917529:JZK917532 KIV917529:KJG917532 KSR917529:KTC917532 LCN917529:LCY917532 LMJ917529:LMU917532 LWF917529:LWQ917532 MGB917529:MGM917532 MPX917529:MQI917532 MZT917529:NAE917532 NJP917529:NKA917532 NTL917529:NTW917532 ODH917529:ODS917532 OND917529:ONO917532 OWZ917529:OXK917532 PGV917529:PHG917532 PQR917529:PRC917532 QAN917529:QAY917532 QKJ917529:QKU917532 QUF917529:QUQ917532 REB917529:REM917532 RNX917529:ROI917532 RXT917529:RYE917532 SHP917529:SIA917532 SRL917529:SRW917532 TBH917529:TBS917532 TLD917529:TLO917532 TUZ917529:TVK917532 UEV917529:UFG917532 UOR917529:UPC917532 UYN917529:UYY917532 VIJ917529:VIU917532 VSF917529:VSQ917532 WCB917529:WCM917532 WLX917529:WMI917532 WVT917529:WWE917532 JH983065:JS983068 TD983065:TO983068 ACZ983065:ADK983068 AMV983065:ANG983068 AWR983065:AXC983068 BGN983065:BGY983068 BQJ983065:BQU983068 CAF983065:CAQ983068 CKB983065:CKM983068 CTX983065:CUI983068 DDT983065:DEE983068 DNP983065:DOA983068 DXL983065:DXW983068 EHH983065:EHS983068 ERD983065:ERO983068 FAZ983065:FBK983068 FKV983065:FLG983068 FUR983065:FVC983068 GEN983065:GEY983068 GOJ983065:GOU983068 GYF983065:GYQ983068 HIB983065:HIM983068 HRX983065:HSI983068 IBT983065:ICE983068 ILP983065:IMA983068 IVL983065:IVW983068 JFH983065:JFS983068 JPD983065:JPO983068 JYZ983065:JZK983068 KIV983065:KJG983068 KSR983065:KTC983068 LCN983065:LCY983068 LMJ983065:LMU983068 LWF983065:LWQ983068 MGB983065:MGM983068 MPX983065:MQI983068 MZT983065:NAE983068 NJP983065:NKA983068 NTL983065:NTW983068 ODH983065:ODS983068 OND983065:ONO983068 OWZ983065:OXK983068 PGV983065:PHG983068 PQR983065:PRC983068 QAN983065:QAY983068 QKJ983065:QKU983068 QUF983065:QUQ983068 REB983065:REM983068 RNX983065:ROI983068 RXT983065:RYE983068 SHP983065:SIA983068 SRL983065:SRW983068 TBH983065:TBS983068 TLD983065:TLO983068 TUZ983065:TVK983068 UEV983065:UFG983068 UOR983065:UPC983068 UYN983065:UYY983068 VIJ983065:VIU983068 VSF983065:VSQ983068 WCB983065:WCM983068 WLX983065:WMI983068 WVT983065:WWE983068 WVT983062:WWE983062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58:JS65558 TD65558:TO65558 ACZ65558:ADK65558 AMV65558:ANG65558 AWR65558:AXC65558 BGN65558:BGY65558 BQJ65558:BQU65558 CAF65558:CAQ65558 CKB65558:CKM65558 CTX65558:CUI65558 DDT65558:DEE65558 DNP65558:DOA65558 DXL65558:DXW65558 EHH65558:EHS65558 ERD65558:ERO65558 FAZ65558:FBK65558 FKV65558:FLG65558 FUR65558:FVC65558 GEN65558:GEY65558 GOJ65558:GOU65558 GYF65558:GYQ65558 HIB65558:HIM65558 HRX65558:HSI65558 IBT65558:ICE65558 ILP65558:IMA65558 IVL65558:IVW65558 JFH65558:JFS65558 JPD65558:JPO65558 JYZ65558:JZK65558 KIV65558:KJG65558 KSR65558:KTC65558 LCN65558:LCY65558 LMJ65558:LMU65558 LWF65558:LWQ65558 MGB65558:MGM65558 MPX65558:MQI65558 MZT65558:NAE65558 NJP65558:NKA65558 NTL65558:NTW65558 ODH65558:ODS65558 OND65558:ONO65558 OWZ65558:OXK65558 PGV65558:PHG65558 PQR65558:PRC65558 QAN65558:QAY65558 QKJ65558:QKU65558 QUF65558:QUQ65558 REB65558:REM65558 RNX65558:ROI65558 RXT65558:RYE65558 SHP65558:SIA65558 SRL65558:SRW65558 TBH65558:TBS65558 TLD65558:TLO65558 TUZ65558:TVK65558 UEV65558:UFG65558 UOR65558:UPC65558 UYN65558:UYY65558 VIJ65558:VIU65558 VSF65558:VSQ65558 WCB65558:WCM65558 WLX65558:WMI65558 WVT65558:WWE65558 JH131094:JS131094 TD131094:TO131094 ACZ131094:ADK131094 AMV131094:ANG131094 AWR131094:AXC131094 BGN131094:BGY131094 BQJ131094:BQU131094 CAF131094:CAQ131094 CKB131094:CKM131094 CTX131094:CUI131094 DDT131094:DEE131094 DNP131094:DOA131094 DXL131094:DXW131094 EHH131094:EHS131094 ERD131094:ERO131094 FAZ131094:FBK131094 FKV131094:FLG131094 FUR131094:FVC131094 GEN131094:GEY131094 GOJ131094:GOU131094 GYF131094:GYQ131094 HIB131094:HIM131094 HRX131094:HSI131094 IBT131094:ICE131094 ILP131094:IMA131094 IVL131094:IVW131094 JFH131094:JFS131094 JPD131094:JPO131094 JYZ131094:JZK131094 KIV131094:KJG131094 KSR131094:KTC131094 LCN131094:LCY131094 LMJ131094:LMU131094 LWF131094:LWQ131094 MGB131094:MGM131094 MPX131094:MQI131094 MZT131094:NAE131094 NJP131094:NKA131094 NTL131094:NTW131094 ODH131094:ODS131094 OND131094:ONO131094 OWZ131094:OXK131094 PGV131094:PHG131094 PQR131094:PRC131094 QAN131094:QAY131094 QKJ131094:QKU131094 QUF131094:QUQ131094 REB131094:REM131094 RNX131094:ROI131094 RXT131094:RYE131094 SHP131094:SIA131094 SRL131094:SRW131094 TBH131094:TBS131094 TLD131094:TLO131094 TUZ131094:TVK131094 UEV131094:UFG131094 UOR131094:UPC131094 UYN131094:UYY131094 VIJ131094:VIU131094 VSF131094:VSQ131094 WCB131094:WCM131094 WLX131094:WMI131094 WVT131094:WWE131094 JH196630:JS196630 TD196630:TO196630 ACZ196630:ADK196630 AMV196630:ANG196630 AWR196630:AXC196630 BGN196630:BGY196630 BQJ196630:BQU196630 CAF196630:CAQ196630 CKB196630:CKM196630 CTX196630:CUI196630 DDT196630:DEE196630 DNP196630:DOA196630 DXL196630:DXW196630 EHH196630:EHS196630 ERD196630:ERO196630 FAZ196630:FBK196630 FKV196630:FLG196630 FUR196630:FVC196630 GEN196630:GEY196630 GOJ196630:GOU196630 GYF196630:GYQ196630 HIB196630:HIM196630 HRX196630:HSI196630 IBT196630:ICE196630 ILP196630:IMA196630 IVL196630:IVW196630 JFH196630:JFS196630 JPD196630:JPO196630 JYZ196630:JZK196630 KIV196630:KJG196630 KSR196630:KTC196630 LCN196630:LCY196630 LMJ196630:LMU196630 LWF196630:LWQ196630 MGB196630:MGM196630 MPX196630:MQI196630 MZT196630:NAE196630 NJP196630:NKA196630 NTL196630:NTW196630 ODH196630:ODS196630 OND196630:ONO196630 OWZ196630:OXK196630 PGV196630:PHG196630 PQR196630:PRC196630 QAN196630:QAY196630 QKJ196630:QKU196630 QUF196630:QUQ196630 REB196630:REM196630 RNX196630:ROI196630 RXT196630:RYE196630 SHP196630:SIA196630 SRL196630:SRW196630 TBH196630:TBS196630 TLD196630:TLO196630 TUZ196630:TVK196630 UEV196630:UFG196630 UOR196630:UPC196630 UYN196630:UYY196630 VIJ196630:VIU196630 VSF196630:VSQ196630 WCB196630:WCM196630 WLX196630:WMI196630 WVT196630:WWE196630 JH262166:JS262166 TD262166:TO262166 ACZ262166:ADK262166 AMV262166:ANG262166 AWR262166:AXC262166 BGN262166:BGY262166 BQJ262166:BQU262166 CAF262166:CAQ262166 CKB262166:CKM262166 CTX262166:CUI262166 DDT262166:DEE262166 DNP262166:DOA262166 DXL262166:DXW262166 EHH262166:EHS262166 ERD262166:ERO262166 FAZ262166:FBK262166 FKV262166:FLG262166 FUR262166:FVC262166 GEN262166:GEY262166 GOJ262166:GOU262166 GYF262166:GYQ262166 HIB262166:HIM262166 HRX262166:HSI262166 IBT262166:ICE262166 ILP262166:IMA262166 IVL262166:IVW262166 JFH262166:JFS262166 JPD262166:JPO262166 JYZ262166:JZK262166 KIV262166:KJG262166 KSR262166:KTC262166 LCN262166:LCY262166 LMJ262166:LMU262166 LWF262166:LWQ262166 MGB262166:MGM262166 MPX262166:MQI262166 MZT262166:NAE262166 NJP262166:NKA262166 NTL262166:NTW262166 ODH262166:ODS262166 OND262166:ONO262166 OWZ262166:OXK262166 PGV262166:PHG262166 PQR262166:PRC262166 QAN262166:QAY262166 QKJ262166:QKU262166 QUF262166:QUQ262166 REB262166:REM262166 RNX262166:ROI262166 RXT262166:RYE262166 SHP262166:SIA262166 SRL262166:SRW262166 TBH262166:TBS262166 TLD262166:TLO262166 TUZ262166:TVK262166 UEV262166:UFG262166 UOR262166:UPC262166 UYN262166:UYY262166 VIJ262166:VIU262166 VSF262166:VSQ262166 WCB262166:WCM262166 WLX262166:WMI262166 WVT262166:WWE262166 JH327702:JS327702 TD327702:TO327702 ACZ327702:ADK327702 AMV327702:ANG327702 AWR327702:AXC327702 BGN327702:BGY327702 BQJ327702:BQU327702 CAF327702:CAQ327702 CKB327702:CKM327702 CTX327702:CUI327702 DDT327702:DEE327702 DNP327702:DOA327702 DXL327702:DXW327702 EHH327702:EHS327702 ERD327702:ERO327702 FAZ327702:FBK327702 FKV327702:FLG327702 FUR327702:FVC327702 GEN327702:GEY327702 GOJ327702:GOU327702 GYF327702:GYQ327702 HIB327702:HIM327702 HRX327702:HSI327702 IBT327702:ICE327702 ILP327702:IMA327702 IVL327702:IVW327702 JFH327702:JFS327702 JPD327702:JPO327702 JYZ327702:JZK327702 KIV327702:KJG327702 KSR327702:KTC327702 LCN327702:LCY327702 LMJ327702:LMU327702 LWF327702:LWQ327702 MGB327702:MGM327702 MPX327702:MQI327702 MZT327702:NAE327702 NJP327702:NKA327702 NTL327702:NTW327702 ODH327702:ODS327702 OND327702:ONO327702 OWZ327702:OXK327702 PGV327702:PHG327702 PQR327702:PRC327702 QAN327702:QAY327702 QKJ327702:QKU327702 QUF327702:QUQ327702 REB327702:REM327702 RNX327702:ROI327702 RXT327702:RYE327702 SHP327702:SIA327702 SRL327702:SRW327702 TBH327702:TBS327702 TLD327702:TLO327702 TUZ327702:TVK327702 UEV327702:UFG327702 UOR327702:UPC327702 UYN327702:UYY327702 VIJ327702:VIU327702 VSF327702:VSQ327702 WCB327702:WCM327702 WLX327702:WMI327702 WVT327702:WWE327702 JH393238:JS393238 TD393238:TO393238 ACZ393238:ADK393238 AMV393238:ANG393238 AWR393238:AXC393238 BGN393238:BGY393238 BQJ393238:BQU393238 CAF393238:CAQ393238 CKB393238:CKM393238 CTX393238:CUI393238 DDT393238:DEE393238 DNP393238:DOA393238 DXL393238:DXW393238 EHH393238:EHS393238 ERD393238:ERO393238 FAZ393238:FBK393238 FKV393238:FLG393238 FUR393238:FVC393238 GEN393238:GEY393238 GOJ393238:GOU393238 GYF393238:GYQ393238 HIB393238:HIM393238 HRX393238:HSI393238 IBT393238:ICE393238 ILP393238:IMA393238 IVL393238:IVW393238 JFH393238:JFS393238 JPD393238:JPO393238 JYZ393238:JZK393238 KIV393238:KJG393238 KSR393238:KTC393238 LCN393238:LCY393238 LMJ393238:LMU393238 LWF393238:LWQ393238 MGB393238:MGM393238 MPX393238:MQI393238 MZT393238:NAE393238 NJP393238:NKA393238 NTL393238:NTW393238 ODH393238:ODS393238 OND393238:ONO393238 OWZ393238:OXK393238 PGV393238:PHG393238 PQR393238:PRC393238 QAN393238:QAY393238 QKJ393238:QKU393238 QUF393238:QUQ393238 REB393238:REM393238 RNX393238:ROI393238 RXT393238:RYE393238 SHP393238:SIA393238 SRL393238:SRW393238 TBH393238:TBS393238 TLD393238:TLO393238 TUZ393238:TVK393238 UEV393238:UFG393238 UOR393238:UPC393238 UYN393238:UYY393238 VIJ393238:VIU393238 VSF393238:VSQ393238 WCB393238:WCM393238 WLX393238:WMI393238 WVT393238:WWE393238 JH458774:JS458774 TD458774:TO458774 ACZ458774:ADK458774 AMV458774:ANG458774 AWR458774:AXC458774 BGN458774:BGY458774 BQJ458774:BQU458774 CAF458774:CAQ458774 CKB458774:CKM458774 CTX458774:CUI458774 DDT458774:DEE458774 DNP458774:DOA458774 DXL458774:DXW458774 EHH458774:EHS458774 ERD458774:ERO458774 FAZ458774:FBK458774 FKV458774:FLG458774 FUR458774:FVC458774 GEN458774:GEY458774 GOJ458774:GOU458774 GYF458774:GYQ458774 HIB458774:HIM458774 HRX458774:HSI458774 IBT458774:ICE458774 ILP458774:IMA458774 IVL458774:IVW458774 JFH458774:JFS458774 JPD458774:JPO458774 JYZ458774:JZK458774 KIV458774:KJG458774 KSR458774:KTC458774 LCN458774:LCY458774 LMJ458774:LMU458774 LWF458774:LWQ458774 MGB458774:MGM458774 MPX458774:MQI458774 MZT458774:NAE458774 NJP458774:NKA458774 NTL458774:NTW458774 ODH458774:ODS458774 OND458774:ONO458774 OWZ458774:OXK458774 PGV458774:PHG458774 PQR458774:PRC458774 QAN458774:QAY458774 QKJ458774:QKU458774 QUF458774:QUQ458774 REB458774:REM458774 RNX458774:ROI458774 RXT458774:RYE458774 SHP458774:SIA458774 SRL458774:SRW458774 TBH458774:TBS458774 TLD458774:TLO458774 TUZ458774:TVK458774 UEV458774:UFG458774 UOR458774:UPC458774 UYN458774:UYY458774 VIJ458774:VIU458774 VSF458774:VSQ458774 WCB458774:WCM458774 WLX458774:WMI458774 WVT458774:WWE458774 JH524310:JS524310 TD524310:TO524310 ACZ524310:ADK524310 AMV524310:ANG524310 AWR524310:AXC524310 BGN524310:BGY524310 BQJ524310:BQU524310 CAF524310:CAQ524310 CKB524310:CKM524310 CTX524310:CUI524310 DDT524310:DEE524310 DNP524310:DOA524310 DXL524310:DXW524310 EHH524310:EHS524310 ERD524310:ERO524310 FAZ524310:FBK524310 FKV524310:FLG524310 FUR524310:FVC524310 GEN524310:GEY524310 GOJ524310:GOU524310 GYF524310:GYQ524310 HIB524310:HIM524310 HRX524310:HSI524310 IBT524310:ICE524310 ILP524310:IMA524310 IVL524310:IVW524310 JFH524310:JFS524310 JPD524310:JPO524310 JYZ524310:JZK524310 KIV524310:KJG524310 KSR524310:KTC524310 LCN524310:LCY524310 LMJ524310:LMU524310 LWF524310:LWQ524310 MGB524310:MGM524310 MPX524310:MQI524310 MZT524310:NAE524310 NJP524310:NKA524310 NTL524310:NTW524310 ODH524310:ODS524310 OND524310:ONO524310 OWZ524310:OXK524310 PGV524310:PHG524310 PQR524310:PRC524310 QAN524310:QAY524310 QKJ524310:QKU524310 QUF524310:QUQ524310 REB524310:REM524310 RNX524310:ROI524310 RXT524310:RYE524310 SHP524310:SIA524310 SRL524310:SRW524310 TBH524310:TBS524310 TLD524310:TLO524310 TUZ524310:TVK524310 UEV524310:UFG524310 UOR524310:UPC524310 UYN524310:UYY524310 VIJ524310:VIU524310 VSF524310:VSQ524310 WCB524310:WCM524310 WLX524310:WMI524310 WVT524310:WWE524310 JH589846:JS589846 TD589846:TO589846 ACZ589846:ADK589846 AMV589846:ANG589846 AWR589846:AXC589846 BGN589846:BGY589846 BQJ589846:BQU589846 CAF589846:CAQ589846 CKB589846:CKM589846 CTX589846:CUI589846 DDT589846:DEE589846 DNP589846:DOA589846 DXL589846:DXW589846 EHH589846:EHS589846 ERD589846:ERO589846 FAZ589846:FBK589846 FKV589846:FLG589846 FUR589846:FVC589846 GEN589846:GEY589846 GOJ589846:GOU589846 GYF589846:GYQ589846 HIB589846:HIM589846 HRX589846:HSI589846 IBT589846:ICE589846 ILP589846:IMA589846 IVL589846:IVW589846 JFH589846:JFS589846 JPD589846:JPO589846 JYZ589846:JZK589846 KIV589846:KJG589846 KSR589846:KTC589846 LCN589846:LCY589846 LMJ589846:LMU589846 LWF589846:LWQ589846 MGB589846:MGM589846 MPX589846:MQI589846 MZT589846:NAE589846 NJP589846:NKA589846 NTL589846:NTW589846 ODH589846:ODS589846 OND589846:ONO589846 OWZ589846:OXK589846 PGV589846:PHG589846 PQR589846:PRC589846 QAN589846:QAY589846 QKJ589846:QKU589846 QUF589846:QUQ589846 REB589846:REM589846 RNX589846:ROI589846 RXT589846:RYE589846 SHP589846:SIA589846 SRL589846:SRW589846 TBH589846:TBS589846 TLD589846:TLO589846 TUZ589846:TVK589846 UEV589846:UFG589846 UOR589846:UPC589846 UYN589846:UYY589846 VIJ589846:VIU589846 VSF589846:VSQ589846 WCB589846:WCM589846 WLX589846:WMI589846 WVT589846:WWE589846 JH655382:JS655382 TD655382:TO655382 ACZ655382:ADK655382 AMV655382:ANG655382 AWR655382:AXC655382 BGN655382:BGY655382 BQJ655382:BQU655382 CAF655382:CAQ655382 CKB655382:CKM655382 CTX655382:CUI655382 DDT655382:DEE655382 DNP655382:DOA655382 DXL655382:DXW655382 EHH655382:EHS655382 ERD655382:ERO655382 FAZ655382:FBK655382 FKV655382:FLG655382 FUR655382:FVC655382 GEN655382:GEY655382 GOJ655382:GOU655382 GYF655382:GYQ655382 HIB655382:HIM655382 HRX655382:HSI655382 IBT655382:ICE655382 ILP655382:IMA655382 IVL655382:IVW655382 JFH655382:JFS655382 JPD655382:JPO655382 JYZ655382:JZK655382 KIV655382:KJG655382 KSR655382:KTC655382 LCN655382:LCY655382 LMJ655382:LMU655382 LWF655382:LWQ655382 MGB655382:MGM655382 MPX655382:MQI655382 MZT655382:NAE655382 NJP655382:NKA655382 NTL655382:NTW655382 ODH655382:ODS655382 OND655382:ONO655382 OWZ655382:OXK655382 PGV655382:PHG655382 PQR655382:PRC655382 QAN655382:QAY655382 QKJ655382:QKU655382 QUF655382:QUQ655382 REB655382:REM655382 RNX655382:ROI655382 RXT655382:RYE655382 SHP655382:SIA655382 SRL655382:SRW655382 TBH655382:TBS655382 TLD655382:TLO655382 TUZ655382:TVK655382 UEV655382:UFG655382 UOR655382:UPC655382 UYN655382:UYY655382 VIJ655382:VIU655382 VSF655382:VSQ655382 WCB655382:WCM655382 WLX655382:WMI655382 WVT655382:WWE655382 JH720918:JS720918 TD720918:TO720918 ACZ720918:ADK720918 AMV720918:ANG720918 AWR720918:AXC720918 BGN720918:BGY720918 BQJ720918:BQU720918 CAF720918:CAQ720918 CKB720918:CKM720918 CTX720918:CUI720918 DDT720918:DEE720918 DNP720918:DOA720918 DXL720918:DXW720918 EHH720918:EHS720918 ERD720918:ERO720918 FAZ720918:FBK720918 FKV720918:FLG720918 FUR720918:FVC720918 GEN720918:GEY720918 GOJ720918:GOU720918 GYF720918:GYQ720918 HIB720918:HIM720918 HRX720918:HSI720918 IBT720918:ICE720918 ILP720918:IMA720918 IVL720918:IVW720918 JFH720918:JFS720918 JPD720918:JPO720918 JYZ720918:JZK720918 KIV720918:KJG720918 KSR720918:KTC720918 LCN720918:LCY720918 LMJ720918:LMU720918 LWF720918:LWQ720918 MGB720918:MGM720918 MPX720918:MQI720918 MZT720918:NAE720918 NJP720918:NKA720918 NTL720918:NTW720918 ODH720918:ODS720918 OND720918:ONO720918 OWZ720918:OXK720918 PGV720918:PHG720918 PQR720918:PRC720918 QAN720918:QAY720918 QKJ720918:QKU720918 QUF720918:QUQ720918 REB720918:REM720918 RNX720918:ROI720918 RXT720918:RYE720918 SHP720918:SIA720918 SRL720918:SRW720918 TBH720918:TBS720918 TLD720918:TLO720918 TUZ720918:TVK720918 UEV720918:UFG720918 UOR720918:UPC720918 UYN720918:UYY720918 VIJ720918:VIU720918 VSF720918:VSQ720918 WCB720918:WCM720918 WLX720918:WMI720918 WVT720918:WWE720918 JH786454:JS786454 TD786454:TO786454 ACZ786454:ADK786454 AMV786454:ANG786454 AWR786454:AXC786454 BGN786454:BGY786454 BQJ786454:BQU786454 CAF786454:CAQ786454 CKB786454:CKM786454 CTX786454:CUI786454 DDT786454:DEE786454 DNP786454:DOA786454 DXL786454:DXW786454 EHH786454:EHS786454 ERD786454:ERO786454 FAZ786454:FBK786454 FKV786454:FLG786454 FUR786454:FVC786454 GEN786454:GEY786454 GOJ786454:GOU786454 GYF786454:GYQ786454 HIB786454:HIM786454 HRX786454:HSI786454 IBT786454:ICE786454 ILP786454:IMA786454 IVL786454:IVW786454 JFH786454:JFS786454 JPD786454:JPO786454 JYZ786454:JZK786454 KIV786454:KJG786454 KSR786454:KTC786454 LCN786454:LCY786454 LMJ786454:LMU786454 LWF786454:LWQ786454 MGB786454:MGM786454 MPX786454:MQI786454 MZT786454:NAE786454 NJP786454:NKA786454 NTL786454:NTW786454 ODH786454:ODS786454 OND786454:ONO786454 OWZ786454:OXK786454 PGV786454:PHG786454 PQR786454:PRC786454 QAN786454:QAY786454 QKJ786454:QKU786454 QUF786454:QUQ786454 REB786454:REM786454 RNX786454:ROI786454 RXT786454:RYE786454 SHP786454:SIA786454 SRL786454:SRW786454 TBH786454:TBS786454 TLD786454:TLO786454 TUZ786454:TVK786454 UEV786454:UFG786454 UOR786454:UPC786454 UYN786454:UYY786454 VIJ786454:VIU786454 VSF786454:VSQ786454 WCB786454:WCM786454 WLX786454:WMI786454 WVT786454:WWE786454 JH851990:JS851990 TD851990:TO851990 ACZ851990:ADK851990 AMV851990:ANG851990 AWR851990:AXC851990 BGN851990:BGY851990 BQJ851990:BQU851990 CAF851990:CAQ851990 CKB851990:CKM851990 CTX851990:CUI851990 DDT851990:DEE851990 DNP851990:DOA851990 DXL851990:DXW851990 EHH851990:EHS851990 ERD851990:ERO851990 FAZ851990:FBK851990 FKV851990:FLG851990 FUR851990:FVC851990 GEN851990:GEY851990 GOJ851990:GOU851990 GYF851990:GYQ851990 HIB851990:HIM851990 HRX851990:HSI851990 IBT851990:ICE851990 ILP851990:IMA851990 IVL851990:IVW851990 JFH851990:JFS851990 JPD851990:JPO851990 JYZ851990:JZK851990 KIV851990:KJG851990 KSR851990:KTC851990 LCN851990:LCY851990 LMJ851990:LMU851990 LWF851990:LWQ851990 MGB851990:MGM851990 MPX851990:MQI851990 MZT851990:NAE851990 NJP851990:NKA851990 NTL851990:NTW851990 ODH851990:ODS851990 OND851990:ONO851990 OWZ851990:OXK851990 PGV851990:PHG851990 PQR851990:PRC851990 QAN851990:QAY851990 QKJ851990:QKU851990 QUF851990:QUQ851990 REB851990:REM851990 RNX851990:ROI851990 RXT851990:RYE851990 SHP851990:SIA851990 SRL851990:SRW851990 TBH851990:TBS851990 TLD851990:TLO851990 TUZ851990:TVK851990 UEV851990:UFG851990 UOR851990:UPC851990 UYN851990:UYY851990 VIJ851990:VIU851990 VSF851990:VSQ851990 WCB851990:WCM851990 WLX851990:WMI851990 WVT851990:WWE851990 JH917526:JS917526 TD917526:TO917526 ACZ917526:ADK917526 AMV917526:ANG917526 AWR917526:AXC917526 BGN917526:BGY917526 BQJ917526:BQU917526 CAF917526:CAQ917526 CKB917526:CKM917526 CTX917526:CUI917526 DDT917526:DEE917526 DNP917526:DOA917526 DXL917526:DXW917526 EHH917526:EHS917526 ERD917526:ERO917526 FAZ917526:FBK917526 FKV917526:FLG917526 FUR917526:FVC917526 GEN917526:GEY917526 GOJ917526:GOU917526 GYF917526:GYQ917526 HIB917526:HIM917526 HRX917526:HSI917526 IBT917526:ICE917526 ILP917526:IMA917526 IVL917526:IVW917526 JFH917526:JFS917526 JPD917526:JPO917526 JYZ917526:JZK917526 KIV917526:KJG917526 KSR917526:KTC917526 LCN917526:LCY917526 LMJ917526:LMU917526 LWF917526:LWQ917526 MGB917526:MGM917526 MPX917526:MQI917526 MZT917526:NAE917526 NJP917526:NKA917526 NTL917526:NTW917526 ODH917526:ODS917526 OND917526:ONO917526 OWZ917526:OXK917526 PGV917526:PHG917526 PQR917526:PRC917526 QAN917526:QAY917526 QKJ917526:QKU917526 QUF917526:QUQ917526 REB917526:REM917526 RNX917526:ROI917526 RXT917526:RYE917526 SHP917526:SIA917526 SRL917526:SRW917526 TBH917526:TBS917526 TLD917526:TLO917526 TUZ917526:TVK917526 UEV917526:UFG917526 UOR917526:UPC917526 UYN917526:UYY917526 VIJ917526:VIU917526 VSF917526:VSQ917526 WCB917526:WCM917526 WLX917526:WMI917526 WVT917526:WWE917526 JH983062:JS983062 TD983062:TO983062 ACZ983062:ADK983062 AMV983062:ANG983062 AWR983062:AXC983062 BGN983062:BGY983062 BQJ983062:BQU983062 CAF983062:CAQ983062 CKB983062:CKM983062 CTX983062:CUI983062 DDT983062:DEE983062 DNP983062:DOA983062 DXL983062:DXW983062 EHH983062:EHS983062 ERD983062:ERO983062 FAZ983062:FBK983062 FKV983062:FLG983062 FUR983062:FVC983062 GEN983062:GEY983062 GOJ983062:GOU983062 GYF983062:GYQ983062 HIB983062:HIM983062 HRX983062:HSI983062 IBT983062:ICE983062 ILP983062:IMA983062 IVL983062:IVW983062 JFH983062:JFS983062 JPD983062:JPO983062 JYZ983062:JZK983062 KIV983062:KJG983062 KSR983062:KTC983062 LCN983062:LCY983062 LMJ983062:LMU983062 LWF983062:LWQ983062 MGB983062:MGM983062 MPX983062:MQI983062 MZT983062:NAE983062 NJP983062:NKA983062 NTL983062:NTW983062 ODH983062:ODS983062 OND983062:ONO983062 OWZ983062:OXK983062 PGV983062:PHG983062 PQR983062:PRC983062 QAN983062:QAY983062 QKJ983062:QKU983062 QUF983062:QUQ983062 REB983062:REM983062 RNX983062:ROI983062 RXT983062:RYE983062 SHP983062:SIA983062 SRL983062:SRW983062 TBH983062:TBS983062 TLD983062:TLO983062 TUZ983062:TVK983062 UEV983062:UFG983062 UOR983062:UPC983062 UYN983062:UYY983062 VIJ983062:VIU983062 VSF983062:VSQ983062 WCB983062:WCM983062 WLX983062:WMI983062 L131097:W131100 L196633:W196636 L262169:W262172 L327705:W327708 L393241:W393244 L458777:W458780 L524313:W524316 L589849:W589852 L655385:W655388 L720921:W720924 L786457:W786460 L851993:W851996 L917529:W917532 L983065:W983068 L65558:W65558 L131094:W131094 L196630:W196630 L262166:W262166 L327702:W327702 L393238:W393238 L458774:W458774 L524310:W524310 L589846:W589846 L655382:W655382 L720918:W720918 L786454:W786454 L851990:W851990 L917526:W917526 L983062:W983062 L65561:W65564"/>
    <dataValidation type="list" allowBlank="1" showInputMessage="1" errorTitle="Ошибка" error="Выберите значение из списка" prompt="Выберите значение из списка" sqref="WVW983059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formula1>kind_of_cons</formula1>
    </dataValidation>
    <dataValidation type="textLength" operator="lessThanOrEqual" allowBlank="1" showInputMessage="1" showErrorMessage="1" errorTitle="Ошибка" error="Допускается ввод не более 900 символов!" sqref="WWE983054:WWE983060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4:WMI983060 W65550:W65556 JS65550:JS65556 TO65550:TO65556 ADK65550:ADK65556 ANG65550:ANG65556 AXC65550:AXC65556 BGY65550:BGY65556 BQU65550:BQU65556 CAQ65550:CAQ65556 CKM65550:CKM65556 CUI65550:CUI65556 DEE65550:DEE65556 DOA65550:DOA65556 DXW65550:DXW65556 EHS65550:EHS65556 ERO65550:ERO65556 FBK65550:FBK65556 FLG65550:FLG65556 FVC65550:FVC65556 GEY65550:GEY65556 GOU65550:GOU65556 GYQ65550:GYQ65556 HIM65550:HIM65556 HSI65550:HSI65556 ICE65550:ICE65556 IMA65550:IMA65556 IVW65550:IVW65556 JFS65550:JFS65556 JPO65550:JPO65556 JZK65550:JZK65556 KJG65550:KJG65556 KTC65550:KTC65556 LCY65550:LCY65556 LMU65550:LMU65556 LWQ65550:LWQ65556 MGM65550:MGM65556 MQI65550:MQI65556 NAE65550:NAE65556 NKA65550:NKA65556 NTW65550:NTW65556 ODS65550:ODS65556 ONO65550:ONO65556 OXK65550:OXK65556 PHG65550:PHG65556 PRC65550:PRC65556 QAY65550:QAY65556 QKU65550:QKU65556 QUQ65550:QUQ65556 REM65550:REM65556 ROI65550:ROI65556 RYE65550:RYE65556 SIA65550:SIA65556 SRW65550:SRW65556 TBS65550:TBS65556 TLO65550:TLO65556 TVK65550:TVK65556 UFG65550:UFG65556 UPC65550:UPC65556 UYY65550:UYY65556 VIU65550:VIU65556 VSQ65550:VSQ65556 WCM65550:WCM65556 WMI65550:WMI65556 WWE65550:WWE65556 W131086:W131092 JS131086:JS131092 TO131086:TO131092 ADK131086:ADK131092 ANG131086:ANG131092 AXC131086:AXC131092 BGY131086:BGY131092 BQU131086:BQU131092 CAQ131086:CAQ131092 CKM131086:CKM131092 CUI131086:CUI131092 DEE131086:DEE131092 DOA131086:DOA131092 DXW131086:DXW131092 EHS131086:EHS131092 ERO131086:ERO131092 FBK131086:FBK131092 FLG131086:FLG131092 FVC131086:FVC131092 GEY131086:GEY131092 GOU131086:GOU131092 GYQ131086:GYQ131092 HIM131086:HIM131092 HSI131086:HSI131092 ICE131086:ICE131092 IMA131086:IMA131092 IVW131086:IVW131092 JFS131086:JFS131092 JPO131086:JPO131092 JZK131086:JZK131092 KJG131086:KJG131092 KTC131086:KTC131092 LCY131086:LCY131092 LMU131086:LMU131092 LWQ131086:LWQ131092 MGM131086:MGM131092 MQI131086:MQI131092 NAE131086:NAE131092 NKA131086:NKA131092 NTW131086:NTW131092 ODS131086:ODS131092 ONO131086:ONO131092 OXK131086:OXK131092 PHG131086:PHG131092 PRC131086:PRC131092 QAY131086:QAY131092 QKU131086:QKU131092 QUQ131086:QUQ131092 REM131086:REM131092 ROI131086:ROI131092 RYE131086:RYE131092 SIA131086:SIA131092 SRW131086:SRW131092 TBS131086:TBS131092 TLO131086:TLO131092 TVK131086:TVK131092 UFG131086:UFG131092 UPC131086:UPC131092 UYY131086:UYY131092 VIU131086:VIU131092 VSQ131086:VSQ131092 WCM131086:WCM131092 WMI131086:WMI131092 WWE131086:WWE131092 W196622:W196628 JS196622:JS196628 TO196622:TO196628 ADK196622:ADK196628 ANG196622:ANG196628 AXC196622:AXC196628 BGY196622:BGY196628 BQU196622:BQU196628 CAQ196622:CAQ196628 CKM196622:CKM196628 CUI196622:CUI196628 DEE196622:DEE196628 DOA196622:DOA196628 DXW196622:DXW196628 EHS196622:EHS196628 ERO196622:ERO196628 FBK196622:FBK196628 FLG196622:FLG196628 FVC196622:FVC196628 GEY196622:GEY196628 GOU196622:GOU196628 GYQ196622:GYQ196628 HIM196622:HIM196628 HSI196622:HSI196628 ICE196622:ICE196628 IMA196622:IMA196628 IVW196622:IVW196628 JFS196622:JFS196628 JPO196622:JPO196628 JZK196622:JZK196628 KJG196622:KJG196628 KTC196622:KTC196628 LCY196622:LCY196628 LMU196622:LMU196628 LWQ196622:LWQ196628 MGM196622:MGM196628 MQI196622:MQI196628 NAE196622:NAE196628 NKA196622:NKA196628 NTW196622:NTW196628 ODS196622:ODS196628 ONO196622:ONO196628 OXK196622:OXK196628 PHG196622:PHG196628 PRC196622:PRC196628 QAY196622:QAY196628 QKU196622:QKU196628 QUQ196622:QUQ196628 REM196622:REM196628 ROI196622:ROI196628 RYE196622:RYE196628 SIA196622:SIA196628 SRW196622:SRW196628 TBS196622:TBS196628 TLO196622:TLO196628 TVK196622:TVK196628 UFG196622:UFG196628 UPC196622:UPC196628 UYY196622:UYY196628 VIU196622:VIU196628 VSQ196622:VSQ196628 WCM196622:WCM196628 WMI196622:WMI196628 WWE196622:WWE196628 W262158:W262164 JS262158:JS262164 TO262158:TO262164 ADK262158:ADK262164 ANG262158:ANG262164 AXC262158:AXC262164 BGY262158:BGY262164 BQU262158:BQU262164 CAQ262158:CAQ262164 CKM262158:CKM262164 CUI262158:CUI262164 DEE262158:DEE262164 DOA262158:DOA262164 DXW262158:DXW262164 EHS262158:EHS262164 ERO262158:ERO262164 FBK262158:FBK262164 FLG262158:FLG262164 FVC262158:FVC262164 GEY262158:GEY262164 GOU262158:GOU262164 GYQ262158:GYQ262164 HIM262158:HIM262164 HSI262158:HSI262164 ICE262158:ICE262164 IMA262158:IMA262164 IVW262158:IVW262164 JFS262158:JFS262164 JPO262158:JPO262164 JZK262158:JZK262164 KJG262158:KJG262164 KTC262158:KTC262164 LCY262158:LCY262164 LMU262158:LMU262164 LWQ262158:LWQ262164 MGM262158:MGM262164 MQI262158:MQI262164 NAE262158:NAE262164 NKA262158:NKA262164 NTW262158:NTW262164 ODS262158:ODS262164 ONO262158:ONO262164 OXK262158:OXK262164 PHG262158:PHG262164 PRC262158:PRC262164 QAY262158:QAY262164 QKU262158:QKU262164 QUQ262158:QUQ262164 REM262158:REM262164 ROI262158:ROI262164 RYE262158:RYE262164 SIA262158:SIA262164 SRW262158:SRW262164 TBS262158:TBS262164 TLO262158:TLO262164 TVK262158:TVK262164 UFG262158:UFG262164 UPC262158:UPC262164 UYY262158:UYY262164 VIU262158:VIU262164 VSQ262158:VSQ262164 WCM262158:WCM262164 WMI262158:WMI262164 WWE262158:WWE262164 W327694:W327700 JS327694:JS327700 TO327694:TO327700 ADK327694:ADK327700 ANG327694:ANG327700 AXC327694:AXC327700 BGY327694:BGY327700 BQU327694:BQU327700 CAQ327694:CAQ327700 CKM327694:CKM327700 CUI327694:CUI327700 DEE327694:DEE327700 DOA327694:DOA327700 DXW327694:DXW327700 EHS327694:EHS327700 ERO327694:ERO327700 FBK327694:FBK327700 FLG327694:FLG327700 FVC327694:FVC327700 GEY327694:GEY327700 GOU327694:GOU327700 GYQ327694:GYQ327700 HIM327694:HIM327700 HSI327694:HSI327700 ICE327694:ICE327700 IMA327694:IMA327700 IVW327694:IVW327700 JFS327694:JFS327700 JPO327694:JPO327700 JZK327694:JZK327700 KJG327694:KJG327700 KTC327694:KTC327700 LCY327694:LCY327700 LMU327694:LMU327700 LWQ327694:LWQ327700 MGM327694:MGM327700 MQI327694:MQI327700 NAE327694:NAE327700 NKA327694:NKA327700 NTW327694:NTW327700 ODS327694:ODS327700 ONO327694:ONO327700 OXK327694:OXK327700 PHG327694:PHG327700 PRC327694:PRC327700 QAY327694:QAY327700 QKU327694:QKU327700 QUQ327694:QUQ327700 REM327694:REM327700 ROI327694:ROI327700 RYE327694:RYE327700 SIA327694:SIA327700 SRW327694:SRW327700 TBS327694:TBS327700 TLO327694:TLO327700 TVK327694:TVK327700 UFG327694:UFG327700 UPC327694:UPC327700 UYY327694:UYY327700 VIU327694:VIU327700 VSQ327694:VSQ327700 WCM327694:WCM327700 WMI327694:WMI327700 WWE327694:WWE327700 W393230:W393236 JS393230:JS393236 TO393230:TO393236 ADK393230:ADK393236 ANG393230:ANG393236 AXC393230:AXC393236 BGY393230:BGY393236 BQU393230:BQU393236 CAQ393230:CAQ393236 CKM393230:CKM393236 CUI393230:CUI393236 DEE393230:DEE393236 DOA393230:DOA393236 DXW393230:DXW393236 EHS393230:EHS393236 ERO393230:ERO393236 FBK393230:FBK393236 FLG393230:FLG393236 FVC393230:FVC393236 GEY393230:GEY393236 GOU393230:GOU393236 GYQ393230:GYQ393236 HIM393230:HIM393236 HSI393230:HSI393236 ICE393230:ICE393236 IMA393230:IMA393236 IVW393230:IVW393236 JFS393230:JFS393236 JPO393230:JPO393236 JZK393230:JZK393236 KJG393230:KJG393236 KTC393230:KTC393236 LCY393230:LCY393236 LMU393230:LMU393236 LWQ393230:LWQ393236 MGM393230:MGM393236 MQI393230:MQI393236 NAE393230:NAE393236 NKA393230:NKA393236 NTW393230:NTW393236 ODS393230:ODS393236 ONO393230:ONO393236 OXK393230:OXK393236 PHG393230:PHG393236 PRC393230:PRC393236 QAY393230:QAY393236 QKU393230:QKU393236 QUQ393230:QUQ393236 REM393230:REM393236 ROI393230:ROI393236 RYE393230:RYE393236 SIA393230:SIA393236 SRW393230:SRW393236 TBS393230:TBS393236 TLO393230:TLO393236 TVK393230:TVK393236 UFG393230:UFG393236 UPC393230:UPC393236 UYY393230:UYY393236 VIU393230:VIU393236 VSQ393230:VSQ393236 WCM393230:WCM393236 WMI393230:WMI393236 WWE393230:WWE393236 W458766:W458772 JS458766:JS458772 TO458766:TO458772 ADK458766:ADK458772 ANG458766:ANG458772 AXC458766:AXC458772 BGY458766:BGY458772 BQU458766:BQU458772 CAQ458766:CAQ458772 CKM458766:CKM458772 CUI458766:CUI458772 DEE458766:DEE458772 DOA458766:DOA458772 DXW458766:DXW458772 EHS458766:EHS458772 ERO458766:ERO458772 FBK458766:FBK458772 FLG458766:FLG458772 FVC458766:FVC458772 GEY458766:GEY458772 GOU458766:GOU458772 GYQ458766:GYQ458772 HIM458766:HIM458772 HSI458766:HSI458772 ICE458766:ICE458772 IMA458766:IMA458772 IVW458766:IVW458772 JFS458766:JFS458772 JPO458766:JPO458772 JZK458766:JZK458772 KJG458766:KJG458772 KTC458766:KTC458772 LCY458766:LCY458772 LMU458766:LMU458772 LWQ458766:LWQ458772 MGM458766:MGM458772 MQI458766:MQI458772 NAE458766:NAE458772 NKA458766:NKA458772 NTW458766:NTW458772 ODS458766:ODS458772 ONO458766:ONO458772 OXK458766:OXK458772 PHG458766:PHG458772 PRC458766:PRC458772 QAY458766:QAY458772 QKU458766:QKU458772 QUQ458766:QUQ458772 REM458766:REM458772 ROI458766:ROI458772 RYE458766:RYE458772 SIA458766:SIA458772 SRW458766:SRW458772 TBS458766:TBS458772 TLO458766:TLO458772 TVK458766:TVK458772 UFG458766:UFG458772 UPC458766:UPC458772 UYY458766:UYY458772 VIU458766:VIU458772 VSQ458766:VSQ458772 WCM458766:WCM458772 WMI458766:WMI458772 WWE458766:WWE458772 W524302:W524308 JS524302:JS524308 TO524302:TO524308 ADK524302:ADK524308 ANG524302:ANG524308 AXC524302:AXC524308 BGY524302:BGY524308 BQU524302:BQU524308 CAQ524302:CAQ524308 CKM524302:CKM524308 CUI524302:CUI524308 DEE524302:DEE524308 DOA524302:DOA524308 DXW524302:DXW524308 EHS524302:EHS524308 ERO524302:ERO524308 FBK524302:FBK524308 FLG524302:FLG524308 FVC524302:FVC524308 GEY524302:GEY524308 GOU524302:GOU524308 GYQ524302:GYQ524308 HIM524302:HIM524308 HSI524302:HSI524308 ICE524302:ICE524308 IMA524302:IMA524308 IVW524302:IVW524308 JFS524302:JFS524308 JPO524302:JPO524308 JZK524302:JZK524308 KJG524302:KJG524308 KTC524302:KTC524308 LCY524302:LCY524308 LMU524302:LMU524308 LWQ524302:LWQ524308 MGM524302:MGM524308 MQI524302:MQI524308 NAE524302:NAE524308 NKA524302:NKA524308 NTW524302:NTW524308 ODS524302:ODS524308 ONO524302:ONO524308 OXK524302:OXK524308 PHG524302:PHG524308 PRC524302:PRC524308 QAY524302:QAY524308 QKU524302:QKU524308 QUQ524302:QUQ524308 REM524302:REM524308 ROI524302:ROI524308 RYE524302:RYE524308 SIA524302:SIA524308 SRW524302:SRW524308 TBS524302:TBS524308 TLO524302:TLO524308 TVK524302:TVK524308 UFG524302:UFG524308 UPC524302:UPC524308 UYY524302:UYY524308 VIU524302:VIU524308 VSQ524302:VSQ524308 WCM524302:WCM524308 WMI524302:WMI524308 WWE524302:WWE524308 W589838:W589844 JS589838:JS589844 TO589838:TO589844 ADK589838:ADK589844 ANG589838:ANG589844 AXC589838:AXC589844 BGY589838:BGY589844 BQU589838:BQU589844 CAQ589838:CAQ589844 CKM589838:CKM589844 CUI589838:CUI589844 DEE589838:DEE589844 DOA589838:DOA589844 DXW589838:DXW589844 EHS589838:EHS589844 ERO589838:ERO589844 FBK589838:FBK589844 FLG589838:FLG589844 FVC589838:FVC589844 GEY589838:GEY589844 GOU589838:GOU589844 GYQ589838:GYQ589844 HIM589838:HIM589844 HSI589838:HSI589844 ICE589838:ICE589844 IMA589838:IMA589844 IVW589838:IVW589844 JFS589838:JFS589844 JPO589838:JPO589844 JZK589838:JZK589844 KJG589838:KJG589844 KTC589838:KTC589844 LCY589838:LCY589844 LMU589838:LMU589844 LWQ589838:LWQ589844 MGM589838:MGM589844 MQI589838:MQI589844 NAE589838:NAE589844 NKA589838:NKA589844 NTW589838:NTW589844 ODS589838:ODS589844 ONO589838:ONO589844 OXK589838:OXK589844 PHG589838:PHG589844 PRC589838:PRC589844 QAY589838:QAY589844 QKU589838:QKU589844 QUQ589838:QUQ589844 REM589838:REM589844 ROI589838:ROI589844 RYE589838:RYE589844 SIA589838:SIA589844 SRW589838:SRW589844 TBS589838:TBS589844 TLO589838:TLO589844 TVK589838:TVK589844 UFG589838:UFG589844 UPC589838:UPC589844 UYY589838:UYY589844 VIU589838:VIU589844 VSQ589838:VSQ589844 WCM589838:WCM589844 WMI589838:WMI589844 WWE589838:WWE589844 W655374:W655380 JS655374:JS655380 TO655374:TO655380 ADK655374:ADK655380 ANG655374:ANG655380 AXC655374:AXC655380 BGY655374:BGY655380 BQU655374:BQU655380 CAQ655374:CAQ655380 CKM655374:CKM655380 CUI655374:CUI655380 DEE655374:DEE655380 DOA655374:DOA655380 DXW655374:DXW655380 EHS655374:EHS655380 ERO655374:ERO655380 FBK655374:FBK655380 FLG655374:FLG655380 FVC655374:FVC655380 GEY655374:GEY655380 GOU655374:GOU655380 GYQ655374:GYQ655380 HIM655374:HIM655380 HSI655374:HSI655380 ICE655374:ICE655380 IMA655374:IMA655380 IVW655374:IVW655380 JFS655374:JFS655380 JPO655374:JPO655380 JZK655374:JZK655380 KJG655374:KJG655380 KTC655374:KTC655380 LCY655374:LCY655380 LMU655374:LMU655380 LWQ655374:LWQ655380 MGM655374:MGM655380 MQI655374:MQI655380 NAE655374:NAE655380 NKA655374:NKA655380 NTW655374:NTW655380 ODS655374:ODS655380 ONO655374:ONO655380 OXK655374:OXK655380 PHG655374:PHG655380 PRC655374:PRC655380 QAY655374:QAY655380 QKU655374:QKU655380 QUQ655374:QUQ655380 REM655374:REM655380 ROI655374:ROI655380 RYE655374:RYE655380 SIA655374:SIA655380 SRW655374:SRW655380 TBS655374:TBS655380 TLO655374:TLO655380 TVK655374:TVK655380 UFG655374:UFG655380 UPC655374:UPC655380 UYY655374:UYY655380 VIU655374:VIU655380 VSQ655374:VSQ655380 WCM655374:WCM655380 WMI655374:WMI655380 WWE655374:WWE655380 W720910:W720916 JS720910:JS720916 TO720910:TO720916 ADK720910:ADK720916 ANG720910:ANG720916 AXC720910:AXC720916 BGY720910:BGY720916 BQU720910:BQU720916 CAQ720910:CAQ720916 CKM720910:CKM720916 CUI720910:CUI720916 DEE720910:DEE720916 DOA720910:DOA720916 DXW720910:DXW720916 EHS720910:EHS720916 ERO720910:ERO720916 FBK720910:FBK720916 FLG720910:FLG720916 FVC720910:FVC720916 GEY720910:GEY720916 GOU720910:GOU720916 GYQ720910:GYQ720916 HIM720910:HIM720916 HSI720910:HSI720916 ICE720910:ICE720916 IMA720910:IMA720916 IVW720910:IVW720916 JFS720910:JFS720916 JPO720910:JPO720916 JZK720910:JZK720916 KJG720910:KJG720916 KTC720910:KTC720916 LCY720910:LCY720916 LMU720910:LMU720916 LWQ720910:LWQ720916 MGM720910:MGM720916 MQI720910:MQI720916 NAE720910:NAE720916 NKA720910:NKA720916 NTW720910:NTW720916 ODS720910:ODS720916 ONO720910:ONO720916 OXK720910:OXK720916 PHG720910:PHG720916 PRC720910:PRC720916 QAY720910:QAY720916 QKU720910:QKU720916 QUQ720910:QUQ720916 REM720910:REM720916 ROI720910:ROI720916 RYE720910:RYE720916 SIA720910:SIA720916 SRW720910:SRW720916 TBS720910:TBS720916 TLO720910:TLO720916 TVK720910:TVK720916 UFG720910:UFG720916 UPC720910:UPC720916 UYY720910:UYY720916 VIU720910:VIU720916 VSQ720910:VSQ720916 WCM720910:WCM720916 WMI720910:WMI720916 WWE720910:WWE720916 W786446:W786452 JS786446:JS786452 TO786446:TO786452 ADK786446:ADK786452 ANG786446:ANG786452 AXC786446:AXC786452 BGY786446:BGY786452 BQU786446:BQU786452 CAQ786446:CAQ786452 CKM786446:CKM786452 CUI786446:CUI786452 DEE786446:DEE786452 DOA786446:DOA786452 DXW786446:DXW786452 EHS786446:EHS786452 ERO786446:ERO786452 FBK786446:FBK786452 FLG786446:FLG786452 FVC786446:FVC786452 GEY786446:GEY786452 GOU786446:GOU786452 GYQ786446:GYQ786452 HIM786446:HIM786452 HSI786446:HSI786452 ICE786446:ICE786452 IMA786446:IMA786452 IVW786446:IVW786452 JFS786446:JFS786452 JPO786446:JPO786452 JZK786446:JZK786452 KJG786446:KJG786452 KTC786446:KTC786452 LCY786446:LCY786452 LMU786446:LMU786452 LWQ786446:LWQ786452 MGM786446:MGM786452 MQI786446:MQI786452 NAE786446:NAE786452 NKA786446:NKA786452 NTW786446:NTW786452 ODS786446:ODS786452 ONO786446:ONO786452 OXK786446:OXK786452 PHG786446:PHG786452 PRC786446:PRC786452 QAY786446:QAY786452 QKU786446:QKU786452 QUQ786446:QUQ786452 REM786446:REM786452 ROI786446:ROI786452 RYE786446:RYE786452 SIA786446:SIA786452 SRW786446:SRW786452 TBS786446:TBS786452 TLO786446:TLO786452 TVK786446:TVK786452 UFG786446:UFG786452 UPC786446:UPC786452 UYY786446:UYY786452 VIU786446:VIU786452 VSQ786446:VSQ786452 WCM786446:WCM786452 WMI786446:WMI786452 WWE786446:WWE786452 W851982:W851988 JS851982:JS851988 TO851982:TO851988 ADK851982:ADK851988 ANG851982:ANG851988 AXC851982:AXC851988 BGY851982:BGY851988 BQU851982:BQU851988 CAQ851982:CAQ851988 CKM851982:CKM851988 CUI851982:CUI851988 DEE851982:DEE851988 DOA851982:DOA851988 DXW851982:DXW851988 EHS851982:EHS851988 ERO851982:ERO851988 FBK851982:FBK851988 FLG851982:FLG851988 FVC851982:FVC851988 GEY851982:GEY851988 GOU851982:GOU851988 GYQ851982:GYQ851988 HIM851982:HIM851988 HSI851982:HSI851988 ICE851982:ICE851988 IMA851982:IMA851988 IVW851982:IVW851988 JFS851982:JFS851988 JPO851982:JPO851988 JZK851982:JZK851988 KJG851982:KJG851988 KTC851982:KTC851988 LCY851982:LCY851988 LMU851982:LMU851988 LWQ851982:LWQ851988 MGM851982:MGM851988 MQI851982:MQI851988 NAE851982:NAE851988 NKA851982:NKA851988 NTW851982:NTW851988 ODS851982:ODS851988 ONO851982:ONO851988 OXK851982:OXK851988 PHG851982:PHG851988 PRC851982:PRC851988 QAY851982:QAY851988 QKU851982:QKU851988 QUQ851982:QUQ851988 REM851982:REM851988 ROI851982:ROI851988 RYE851982:RYE851988 SIA851982:SIA851988 SRW851982:SRW851988 TBS851982:TBS851988 TLO851982:TLO851988 TVK851982:TVK851988 UFG851982:UFG851988 UPC851982:UPC851988 UYY851982:UYY851988 VIU851982:VIU851988 VSQ851982:VSQ851988 WCM851982:WCM851988 WMI851982:WMI851988 WWE851982:WWE851988 W917518:W917524 JS917518:JS917524 TO917518:TO917524 ADK917518:ADK917524 ANG917518:ANG917524 AXC917518:AXC917524 BGY917518:BGY917524 BQU917518:BQU917524 CAQ917518:CAQ917524 CKM917518:CKM917524 CUI917518:CUI917524 DEE917518:DEE917524 DOA917518:DOA917524 DXW917518:DXW917524 EHS917518:EHS917524 ERO917518:ERO917524 FBK917518:FBK917524 FLG917518:FLG917524 FVC917518:FVC917524 GEY917518:GEY917524 GOU917518:GOU917524 GYQ917518:GYQ917524 HIM917518:HIM917524 HSI917518:HSI917524 ICE917518:ICE917524 IMA917518:IMA917524 IVW917518:IVW917524 JFS917518:JFS917524 JPO917518:JPO917524 JZK917518:JZK917524 KJG917518:KJG917524 KTC917518:KTC917524 LCY917518:LCY917524 LMU917518:LMU917524 LWQ917518:LWQ917524 MGM917518:MGM917524 MQI917518:MQI917524 NAE917518:NAE917524 NKA917518:NKA917524 NTW917518:NTW917524 ODS917518:ODS917524 ONO917518:ONO917524 OXK917518:OXK917524 PHG917518:PHG917524 PRC917518:PRC917524 QAY917518:QAY917524 QKU917518:QKU917524 QUQ917518:QUQ917524 REM917518:REM917524 ROI917518:ROI917524 RYE917518:RYE917524 SIA917518:SIA917524 SRW917518:SRW917524 TBS917518:TBS917524 TLO917518:TLO917524 TVK917518:TVK917524 UFG917518:UFG917524 UPC917518:UPC917524 UYY917518:UYY917524 VIU917518:VIU917524 VSQ917518:VSQ917524 WCM917518:WCM917524 WMI917518:WMI917524 WWE917518:WWE917524 W983054:W983060 JS983054:JS983060 TO983054:TO983060 ADK983054:ADK983060 ANG983054:ANG983060 AXC983054:AXC983060 BGY983054:BGY983060 BQU983054:BQU983060 CAQ983054:CAQ983060 CKM983054:CKM983060 CUI983054:CUI983060 DEE983054:DEE983060 DOA983054:DOA983060 DXW983054:DXW983060 EHS983054:EHS983060 ERO983054:ERO983060 FBK983054:FBK983060 FLG983054:FLG983060 FVC983054:FVC983060 GEY983054:GEY983060 GOU983054:GOU983060 GYQ983054:GYQ983060 HIM983054:HIM983060 HSI983054:HSI983060 ICE983054:ICE983060 IMA983054:IMA983060 IVW983054:IVW983060 JFS983054:JFS983060 JPO983054:JPO983060 JZK983054:JZK983060 KJG983054:KJG983060 KTC983054:KTC983060 LCY983054:LCY983060 LMU983054:LMU983060 LWQ983054:LWQ983060 MGM983054:MGM983060 MQI983054:MQI983060 NAE983054:NAE983060 NKA983054:NKA983060 NTW983054:NTW983060 ODS983054:ODS983060 ONO983054:ONO983060 OXK983054:OXK983060 PHG983054:PHG983060 PRC983054:PRC983060 QAY983054:QAY983060 QKU983054:QKU983060 QUQ983054:QUQ983060 REM983054:REM983060 ROI983054:ROI983060 RYE983054:RYE983060 SIA983054:SIA983060 SRW983054:SRW983060 TBS983054:TBS983060 TLO983054:TLO983060 TVK983054:TVK983060 UFG983054:UFG983060 UPC983054:UPC983060 UYY983054:UYY983060 VIU983054:VIU983060 VSQ983054:VSQ983060 WCM983054:WCM983060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56:T65557 JP65556:JP65557 TL65556:TL65557 ADH65556:ADH65557 AND65556:AND65557 AWZ65556:AWZ65557 BGV65556:BGV65557 BQR65556:BQR65557 CAN65556:CAN65557 CKJ65556:CKJ65557 CUF65556:CUF65557 DEB65556:DEB65557 DNX65556:DNX65557 DXT65556:DXT65557 EHP65556:EHP65557 ERL65556:ERL65557 FBH65556:FBH65557 FLD65556:FLD65557 FUZ65556:FUZ65557 GEV65556:GEV65557 GOR65556:GOR65557 GYN65556:GYN65557 HIJ65556:HIJ65557 HSF65556:HSF65557 ICB65556:ICB65557 ILX65556:ILX65557 IVT65556:IVT65557 JFP65556:JFP65557 JPL65556:JPL65557 JZH65556:JZH65557 KJD65556:KJD65557 KSZ65556:KSZ65557 LCV65556:LCV65557 LMR65556:LMR65557 LWN65556:LWN65557 MGJ65556:MGJ65557 MQF65556:MQF65557 NAB65556:NAB65557 NJX65556:NJX65557 NTT65556:NTT65557 ODP65556:ODP65557 ONL65556:ONL65557 OXH65556:OXH65557 PHD65556:PHD65557 PQZ65556:PQZ65557 QAV65556:QAV65557 QKR65556:QKR65557 QUN65556:QUN65557 REJ65556:REJ65557 ROF65556:ROF65557 RYB65556:RYB65557 SHX65556:SHX65557 SRT65556:SRT65557 TBP65556:TBP65557 TLL65556:TLL65557 TVH65556:TVH65557 UFD65556:UFD65557 UOZ65556:UOZ65557 UYV65556:UYV65557 VIR65556:VIR65557 VSN65556:VSN65557 WCJ65556:WCJ65557 WMF65556:WMF65557 WWB65556:WWB65557 T131092:T131093 JP131092:JP131093 TL131092:TL131093 ADH131092:ADH131093 AND131092:AND131093 AWZ131092:AWZ131093 BGV131092:BGV131093 BQR131092:BQR131093 CAN131092:CAN131093 CKJ131092:CKJ131093 CUF131092:CUF131093 DEB131092:DEB131093 DNX131092:DNX131093 DXT131092:DXT131093 EHP131092:EHP131093 ERL131092:ERL131093 FBH131092:FBH131093 FLD131092:FLD131093 FUZ131092:FUZ131093 GEV131092:GEV131093 GOR131092:GOR131093 GYN131092:GYN131093 HIJ131092:HIJ131093 HSF131092:HSF131093 ICB131092:ICB131093 ILX131092:ILX131093 IVT131092:IVT131093 JFP131092:JFP131093 JPL131092:JPL131093 JZH131092:JZH131093 KJD131092:KJD131093 KSZ131092:KSZ131093 LCV131092:LCV131093 LMR131092:LMR131093 LWN131092:LWN131093 MGJ131092:MGJ131093 MQF131092:MQF131093 NAB131092:NAB131093 NJX131092:NJX131093 NTT131092:NTT131093 ODP131092:ODP131093 ONL131092:ONL131093 OXH131092:OXH131093 PHD131092:PHD131093 PQZ131092:PQZ131093 QAV131092:QAV131093 QKR131092:QKR131093 QUN131092:QUN131093 REJ131092:REJ131093 ROF131092:ROF131093 RYB131092:RYB131093 SHX131092:SHX131093 SRT131092:SRT131093 TBP131092:TBP131093 TLL131092:TLL131093 TVH131092:TVH131093 UFD131092:UFD131093 UOZ131092:UOZ131093 UYV131092:UYV131093 VIR131092:VIR131093 VSN131092:VSN131093 WCJ131092:WCJ131093 WMF131092:WMF131093 WWB131092:WWB131093 T196628:T196629 JP196628:JP196629 TL196628:TL196629 ADH196628:ADH196629 AND196628:AND196629 AWZ196628:AWZ196629 BGV196628:BGV196629 BQR196628:BQR196629 CAN196628:CAN196629 CKJ196628:CKJ196629 CUF196628:CUF196629 DEB196628:DEB196629 DNX196628:DNX196629 DXT196628:DXT196629 EHP196628:EHP196629 ERL196628:ERL196629 FBH196628:FBH196629 FLD196628:FLD196629 FUZ196628:FUZ196629 GEV196628:GEV196629 GOR196628:GOR196629 GYN196628:GYN196629 HIJ196628:HIJ196629 HSF196628:HSF196629 ICB196628:ICB196629 ILX196628:ILX196629 IVT196628:IVT196629 JFP196628:JFP196629 JPL196628:JPL196629 JZH196628:JZH196629 KJD196628:KJD196629 KSZ196628:KSZ196629 LCV196628:LCV196629 LMR196628:LMR196629 LWN196628:LWN196629 MGJ196628:MGJ196629 MQF196628:MQF196629 NAB196628:NAB196629 NJX196628:NJX196629 NTT196628:NTT196629 ODP196628:ODP196629 ONL196628:ONL196629 OXH196628:OXH196629 PHD196628:PHD196629 PQZ196628:PQZ196629 QAV196628:QAV196629 QKR196628:QKR196629 QUN196628:QUN196629 REJ196628:REJ196629 ROF196628:ROF196629 RYB196628:RYB196629 SHX196628:SHX196629 SRT196628:SRT196629 TBP196628:TBP196629 TLL196628:TLL196629 TVH196628:TVH196629 UFD196628:UFD196629 UOZ196628:UOZ196629 UYV196628:UYV196629 VIR196628:VIR196629 VSN196628:VSN196629 WCJ196628:WCJ196629 WMF196628:WMF196629 WWB196628:WWB196629 T262164:T262165 JP262164:JP262165 TL262164:TL262165 ADH262164:ADH262165 AND262164:AND262165 AWZ262164:AWZ262165 BGV262164:BGV262165 BQR262164:BQR262165 CAN262164:CAN262165 CKJ262164:CKJ262165 CUF262164:CUF262165 DEB262164:DEB262165 DNX262164:DNX262165 DXT262164:DXT262165 EHP262164:EHP262165 ERL262164:ERL262165 FBH262164:FBH262165 FLD262164:FLD262165 FUZ262164:FUZ262165 GEV262164:GEV262165 GOR262164:GOR262165 GYN262164:GYN262165 HIJ262164:HIJ262165 HSF262164:HSF262165 ICB262164:ICB262165 ILX262164:ILX262165 IVT262164:IVT262165 JFP262164:JFP262165 JPL262164:JPL262165 JZH262164:JZH262165 KJD262164:KJD262165 KSZ262164:KSZ262165 LCV262164:LCV262165 LMR262164:LMR262165 LWN262164:LWN262165 MGJ262164:MGJ262165 MQF262164:MQF262165 NAB262164:NAB262165 NJX262164:NJX262165 NTT262164:NTT262165 ODP262164:ODP262165 ONL262164:ONL262165 OXH262164:OXH262165 PHD262164:PHD262165 PQZ262164:PQZ262165 QAV262164:QAV262165 QKR262164:QKR262165 QUN262164:QUN262165 REJ262164:REJ262165 ROF262164:ROF262165 RYB262164:RYB262165 SHX262164:SHX262165 SRT262164:SRT262165 TBP262164:TBP262165 TLL262164:TLL262165 TVH262164:TVH262165 UFD262164:UFD262165 UOZ262164:UOZ262165 UYV262164:UYV262165 VIR262164:VIR262165 VSN262164:VSN262165 WCJ262164:WCJ262165 WMF262164:WMF262165 WWB262164:WWB262165 T327700:T327701 JP327700:JP327701 TL327700:TL327701 ADH327700:ADH327701 AND327700:AND327701 AWZ327700:AWZ327701 BGV327700:BGV327701 BQR327700:BQR327701 CAN327700:CAN327701 CKJ327700:CKJ327701 CUF327700:CUF327701 DEB327700:DEB327701 DNX327700:DNX327701 DXT327700:DXT327701 EHP327700:EHP327701 ERL327700:ERL327701 FBH327700:FBH327701 FLD327700:FLD327701 FUZ327700:FUZ327701 GEV327700:GEV327701 GOR327700:GOR327701 GYN327700:GYN327701 HIJ327700:HIJ327701 HSF327700:HSF327701 ICB327700:ICB327701 ILX327700:ILX327701 IVT327700:IVT327701 JFP327700:JFP327701 JPL327700:JPL327701 JZH327700:JZH327701 KJD327700:KJD327701 KSZ327700:KSZ327701 LCV327700:LCV327701 LMR327700:LMR327701 LWN327700:LWN327701 MGJ327700:MGJ327701 MQF327700:MQF327701 NAB327700:NAB327701 NJX327700:NJX327701 NTT327700:NTT327701 ODP327700:ODP327701 ONL327700:ONL327701 OXH327700:OXH327701 PHD327700:PHD327701 PQZ327700:PQZ327701 QAV327700:QAV327701 QKR327700:QKR327701 QUN327700:QUN327701 REJ327700:REJ327701 ROF327700:ROF327701 RYB327700:RYB327701 SHX327700:SHX327701 SRT327700:SRT327701 TBP327700:TBP327701 TLL327700:TLL327701 TVH327700:TVH327701 UFD327700:UFD327701 UOZ327700:UOZ327701 UYV327700:UYV327701 VIR327700:VIR327701 VSN327700:VSN327701 WCJ327700:WCJ327701 WMF327700:WMF327701 WWB327700:WWB327701 T393236:T393237 JP393236:JP393237 TL393236:TL393237 ADH393236:ADH393237 AND393236:AND393237 AWZ393236:AWZ393237 BGV393236:BGV393237 BQR393236:BQR393237 CAN393236:CAN393237 CKJ393236:CKJ393237 CUF393236:CUF393237 DEB393236:DEB393237 DNX393236:DNX393237 DXT393236:DXT393237 EHP393236:EHP393237 ERL393236:ERL393237 FBH393236:FBH393237 FLD393236:FLD393237 FUZ393236:FUZ393237 GEV393236:GEV393237 GOR393236:GOR393237 GYN393236:GYN393237 HIJ393236:HIJ393237 HSF393236:HSF393237 ICB393236:ICB393237 ILX393236:ILX393237 IVT393236:IVT393237 JFP393236:JFP393237 JPL393236:JPL393237 JZH393236:JZH393237 KJD393236:KJD393237 KSZ393236:KSZ393237 LCV393236:LCV393237 LMR393236:LMR393237 LWN393236:LWN393237 MGJ393236:MGJ393237 MQF393236:MQF393237 NAB393236:NAB393237 NJX393236:NJX393237 NTT393236:NTT393237 ODP393236:ODP393237 ONL393236:ONL393237 OXH393236:OXH393237 PHD393236:PHD393237 PQZ393236:PQZ393237 QAV393236:QAV393237 QKR393236:QKR393237 QUN393236:QUN393237 REJ393236:REJ393237 ROF393236:ROF393237 RYB393236:RYB393237 SHX393236:SHX393237 SRT393236:SRT393237 TBP393236:TBP393237 TLL393236:TLL393237 TVH393236:TVH393237 UFD393236:UFD393237 UOZ393236:UOZ393237 UYV393236:UYV393237 VIR393236:VIR393237 VSN393236:VSN393237 WCJ393236:WCJ393237 WMF393236:WMF393237 WWB393236:WWB393237 T458772:T458773 JP458772:JP458773 TL458772:TL458773 ADH458772:ADH458773 AND458772:AND458773 AWZ458772:AWZ458773 BGV458772:BGV458773 BQR458772:BQR458773 CAN458772:CAN458773 CKJ458772:CKJ458773 CUF458772:CUF458773 DEB458772:DEB458773 DNX458772:DNX458773 DXT458772:DXT458773 EHP458772:EHP458773 ERL458772:ERL458773 FBH458772:FBH458773 FLD458772:FLD458773 FUZ458772:FUZ458773 GEV458772:GEV458773 GOR458772:GOR458773 GYN458772:GYN458773 HIJ458772:HIJ458773 HSF458772:HSF458773 ICB458772:ICB458773 ILX458772:ILX458773 IVT458772:IVT458773 JFP458772:JFP458773 JPL458772:JPL458773 JZH458772:JZH458773 KJD458772:KJD458773 KSZ458772:KSZ458773 LCV458772:LCV458773 LMR458772:LMR458773 LWN458772:LWN458773 MGJ458772:MGJ458773 MQF458772:MQF458773 NAB458772:NAB458773 NJX458772:NJX458773 NTT458772:NTT458773 ODP458772:ODP458773 ONL458772:ONL458773 OXH458772:OXH458773 PHD458772:PHD458773 PQZ458772:PQZ458773 QAV458772:QAV458773 QKR458772:QKR458773 QUN458772:QUN458773 REJ458772:REJ458773 ROF458772:ROF458773 RYB458772:RYB458773 SHX458772:SHX458773 SRT458772:SRT458773 TBP458772:TBP458773 TLL458772:TLL458773 TVH458772:TVH458773 UFD458772:UFD458773 UOZ458772:UOZ458773 UYV458772:UYV458773 VIR458772:VIR458773 VSN458772:VSN458773 WCJ458772:WCJ458773 WMF458772:WMF458773 WWB458772:WWB458773 T524308:T524309 JP524308:JP524309 TL524308:TL524309 ADH524308:ADH524309 AND524308:AND524309 AWZ524308:AWZ524309 BGV524308:BGV524309 BQR524308:BQR524309 CAN524308:CAN524309 CKJ524308:CKJ524309 CUF524308:CUF524309 DEB524308:DEB524309 DNX524308:DNX524309 DXT524308:DXT524309 EHP524308:EHP524309 ERL524308:ERL524309 FBH524308:FBH524309 FLD524308:FLD524309 FUZ524308:FUZ524309 GEV524308:GEV524309 GOR524308:GOR524309 GYN524308:GYN524309 HIJ524308:HIJ524309 HSF524308:HSF524309 ICB524308:ICB524309 ILX524308:ILX524309 IVT524308:IVT524309 JFP524308:JFP524309 JPL524308:JPL524309 JZH524308:JZH524309 KJD524308:KJD524309 KSZ524308:KSZ524309 LCV524308:LCV524309 LMR524308:LMR524309 LWN524308:LWN524309 MGJ524308:MGJ524309 MQF524308:MQF524309 NAB524308:NAB524309 NJX524308:NJX524309 NTT524308:NTT524309 ODP524308:ODP524309 ONL524308:ONL524309 OXH524308:OXH524309 PHD524308:PHD524309 PQZ524308:PQZ524309 QAV524308:QAV524309 QKR524308:QKR524309 QUN524308:QUN524309 REJ524308:REJ524309 ROF524308:ROF524309 RYB524308:RYB524309 SHX524308:SHX524309 SRT524308:SRT524309 TBP524308:TBP524309 TLL524308:TLL524309 TVH524308:TVH524309 UFD524308:UFD524309 UOZ524308:UOZ524309 UYV524308:UYV524309 VIR524308:VIR524309 VSN524308:VSN524309 WCJ524308:WCJ524309 WMF524308:WMF524309 WWB524308:WWB524309 T589844:T589845 JP589844:JP589845 TL589844:TL589845 ADH589844:ADH589845 AND589844:AND589845 AWZ589844:AWZ589845 BGV589844:BGV589845 BQR589844:BQR589845 CAN589844:CAN589845 CKJ589844:CKJ589845 CUF589844:CUF589845 DEB589844:DEB589845 DNX589844:DNX589845 DXT589844:DXT589845 EHP589844:EHP589845 ERL589844:ERL589845 FBH589844:FBH589845 FLD589844:FLD589845 FUZ589844:FUZ589845 GEV589844:GEV589845 GOR589844:GOR589845 GYN589844:GYN589845 HIJ589844:HIJ589845 HSF589844:HSF589845 ICB589844:ICB589845 ILX589844:ILX589845 IVT589844:IVT589845 JFP589844:JFP589845 JPL589844:JPL589845 JZH589844:JZH589845 KJD589844:KJD589845 KSZ589844:KSZ589845 LCV589844:LCV589845 LMR589844:LMR589845 LWN589844:LWN589845 MGJ589844:MGJ589845 MQF589844:MQF589845 NAB589844:NAB589845 NJX589844:NJX589845 NTT589844:NTT589845 ODP589844:ODP589845 ONL589844:ONL589845 OXH589844:OXH589845 PHD589844:PHD589845 PQZ589844:PQZ589845 QAV589844:QAV589845 QKR589844:QKR589845 QUN589844:QUN589845 REJ589844:REJ589845 ROF589844:ROF589845 RYB589844:RYB589845 SHX589844:SHX589845 SRT589844:SRT589845 TBP589844:TBP589845 TLL589844:TLL589845 TVH589844:TVH589845 UFD589844:UFD589845 UOZ589844:UOZ589845 UYV589844:UYV589845 VIR589844:VIR589845 VSN589844:VSN589845 WCJ589844:WCJ589845 WMF589844:WMF589845 WWB589844:WWB589845 T655380:T655381 JP655380:JP655381 TL655380:TL655381 ADH655380:ADH655381 AND655380:AND655381 AWZ655380:AWZ655381 BGV655380:BGV655381 BQR655380:BQR655381 CAN655380:CAN655381 CKJ655380:CKJ655381 CUF655380:CUF655381 DEB655380:DEB655381 DNX655380:DNX655381 DXT655380:DXT655381 EHP655380:EHP655381 ERL655380:ERL655381 FBH655380:FBH655381 FLD655380:FLD655381 FUZ655380:FUZ655381 GEV655380:GEV655381 GOR655380:GOR655381 GYN655380:GYN655381 HIJ655380:HIJ655381 HSF655380:HSF655381 ICB655380:ICB655381 ILX655380:ILX655381 IVT655380:IVT655381 JFP655380:JFP655381 JPL655380:JPL655381 JZH655380:JZH655381 KJD655380:KJD655381 KSZ655380:KSZ655381 LCV655380:LCV655381 LMR655380:LMR655381 LWN655380:LWN655381 MGJ655380:MGJ655381 MQF655380:MQF655381 NAB655380:NAB655381 NJX655380:NJX655381 NTT655380:NTT655381 ODP655380:ODP655381 ONL655380:ONL655381 OXH655380:OXH655381 PHD655380:PHD655381 PQZ655380:PQZ655381 QAV655380:QAV655381 QKR655380:QKR655381 QUN655380:QUN655381 REJ655380:REJ655381 ROF655380:ROF655381 RYB655380:RYB655381 SHX655380:SHX655381 SRT655380:SRT655381 TBP655380:TBP655381 TLL655380:TLL655381 TVH655380:TVH655381 UFD655380:UFD655381 UOZ655380:UOZ655381 UYV655380:UYV655381 VIR655380:VIR655381 VSN655380:VSN655381 WCJ655380:WCJ655381 WMF655380:WMF655381 WWB655380:WWB655381 T720916:T720917 JP720916:JP720917 TL720916:TL720917 ADH720916:ADH720917 AND720916:AND720917 AWZ720916:AWZ720917 BGV720916:BGV720917 BQR720916:BQR720917 CAN720916:CAN720917 CKJ720916:CKJ720917 CUF720916:CUF720917 DEB720916:DEB720917 DNX720916:DNX720917 DXT720916:DXT720917 EHP720916:EHP720917 ERL720916:ERL720917 FBH720916:FBH720917 FLD720916:FLD720917 FUZ720916:FUZ720917 GEV720916:GEV720917 GOR720916:GOR720917 GYN720916:GYN720917 HIJ720916:HIJ720917 HSF720916:HSF720917 ICB720916:ICB720917 ILX720916:ILX720917 IVT720916:IVT720917 JFP720916:JFP720917 JPL720916:JPL720917 JZH720916:JZH720917 KJD720916:KJD720917 KSZ720916:KSZ720917 LCV720916:LCV720917 LMR720916:LMR720917 LWN720916:LWN720917 MGJ720916:MGJ720917 MQF720916:MQF720917 NAB720916:NAB720917 NJX720916:NJX720917 NTT720916:NTT720917 ODP720916:ODP720917 ONL720916:ONL720917 OXH720916:OXH720917 PHD720916:PHD720917 PQZ720916:PQZ720917 QAV720916:QAV720917 QKR720916:QKR720917 QUN720916:QUN720917 REJ720916:REJ720917 ROF720916:ROF720917 RYB720916:RYB720917 SHX720916:SHX720917 SRT720916:SRT720917 TBP720916:TBP720917 TLL720916:TLL720917 TVH720916:TVH720917 UFD720916:UFD720917 UOZ720916:UOZ720917 UYV720916:UYV720917 VIR720916:VIR720917 VSN720916:VSN720917 WCJ720916:WCJ720917 WMF720916:WMF720917 WWB720916:WWB720917 T786452:T786453 JP786452:JP786453 TL786452:TL786453 ADH786452:ADH786453 AND786452:AND786453 AWZ786452:AWZ786453 BGV786452:BGV786453 BQR786452:BQR786453 CAN786452:CAN786453 CKJ786452:CKJ786453 CUF786452:CUF786453 DEB786452:DEB786453 DNX786452:DNX786453 DXT786452:DXT786453 EHP786452:EHP786453 ERL786452:ERL786453 FBH786452:FBH786453 FLD786452:FLD786453 FUZ786452:FUZ786453 GEV786452:GEV786453 GOR786452:GOR786453 GYN786452:GYN786453 HIJ786452:HIJ786453 HSF786452:HSF786453 ICB786452:ICB786453 ILX786452:ILX786453 IVT786452:IVT786453 JFP786452:JFP786453 JPL786452:JPL786453 JZH786452:JZH786453 KJD786452:KJD786453 KSZ786452:KSZ786453 LCV786452:LCV786453 LMR786452:LMR786453 LWN786452:LWN786453 MGJ786452:MGJ786453 MQF786452:MQF786453 NAB786452:NAB786453 NJX786452:NJX786453 NTT786452:NTT786453 ODP786452:ODP786453 ONL786452:ONL786453 OXH786452:OXH786453 PHD786452:PHD786453 PQZ786452:PQZ786453 QAV786452:QAV786453 QKR786452:QKR786453 QUN786452:QUN786453 REJ786452:REJ786453 ROF786452:ROF786453 RYB786452:RYB786453 SHX786452:SHX786453 SRT786452:SRT786453 TBP786452:TBP786453 TLL786452:TLL786453 TVH786452:TVH786453 UFD786452:UFD786453 UOZ786452:UOZ786453 UYV786452:UYV786453 VIR786452:VIR786453 VSN786452:VSN786453 WCJ786452:WCJ786453 WMF786452:WMF786453 WWB786452:WWB786453 T851988:T851989 JP851988:JP851989 TL851988:TL851989 ADH851988:ADH851989 AND851988:AND851989 AWZ851988:AWZ851989 BGV851988:BGV851989 BQR851988:BQR851989 CAN851988:CAN851989 CKJ851988:CKJ851989 CUF851988:CUF851989 DEB851988:DEB851989 DNX851988:DNX851989 DXT851988:DXT851989 EHP851988:EHP851989 ERL851988:ERL851989 FBH851988:FBH851989 FLD851988:FLD851989 FUZ851988:FUZ851989 GEV851988:GEV851989 GOR851988:GOR851989 GYN851988:GYN851989 HIJ851988:HIJ851989 HSF851988:HSF851989 ICB851988:ICB851989 ILX851988:ILX851989 IVT851988:IVT851989 JFP851988:JFP851989 JPL851988:JPL851989 JZH851988:JZH851989 KJD851988:KJD851989 KSZ851988:KSZ851989 LCV851988:LCV851989 LMR851988:LMR851989 LWN851988:LWN851989 MGJ851988:MGJ851989 MQF851988:MQF851989 NAB851988:NAB851989 NJX851988:NJX851989 NTT851988:NTT851989 ODP851988:ODP851989 ONL851988:ONL851989 OXH851988:OXH851989 PHD851988:PHD851989 PQZ851988:PQZ851989 QAV851988:QAV851989 QKR851988:QKR851989 QUN851988:QUN851989 REJ851988:REJ851989 ROF851988:ROF851989 RYB851988:RYB851989 SHX851988:SHX851989 SRT851988:SRT851989 TBP851988:TBP851989 TLL851988:TLL851989 TVH851988:TVH851989 UFD851988:UFD851989 UOZ851988:UOZ851989 UYV851988:UYV851989 VIR851988:VIR851989 VSN851988:VSN851989 WCJ851988:WCJ851989 WMF851988:WMF851989 WWB851988:WWB851989 T917524:T917525 JP917524:JP917525 TL917524:TL917525 ADH917524:ADH917525 AND917524:AND917525 AWZ917524:AWZ917525 BGV917524:BGV917525 BQR917524:BQR917525 CAN917524:CAN917525 CKJ917524:CKJ917525 CUF917524:CUF917525 DEB917524:DEB917525 DNX917524:DNX917525 DXT917524:DXT917525 EHP917524:EHP917525 ERL917524:ERL917525 FBH917524:FBH917525 FLD917524:FLD917525 FUZ917524:FUZ917525 GEV917524:GEV917525 GOR917524:GOR917525 GYN917524:GYN917525 HIJ917524:HIJ917525 HSF917524:HSF917525 ICB917524:ICB917525 ILX917524:ILX917525 IVT917524:IVT917525 JFP917524:JFP917525 JPL917524:JPL917525 JZH917524:JZH917525 KJD917524:KJD917525 KSZ917524:KSZ917525 LCV917524:LCV917525 LMR917524:LMR917525 LWN917524:LWN917525 MGJ917524:MGJ917525 MQF917524:MQF917525 NAB917524:NAB917525 NJX917524:NJX917525 NTT917524:NTT917525 ODP917524:ODP917525 ONL917524:ONL917525 OXH917524:OXH917525 PHD917524:PHD917525 PQZ917524:PQZ917525 QAV917524:QAV917525 QKR917524:QKR917525 QUN917524:QUN917525 REJ917524:REJ917525 ROF917524:ROF917525 RYB917524:RYB917525 SHX917524:SHX917525 SRT917524:SRT917525 TBP917524:TBP917525 TLL917524:TLL917525 TVH917524:TVH917525 UFD917524:UFD917525 UOZ917524:UOZ917525 UYV917524:UYV917525 VIR917524:VIR917525 VSN917524:VSN917525 WCJ917524:WCJ917525 WMF917524:WMF917525 WWB917524:WWB917525 T983060:T983061 JP983060:JP983061 TL983060:TL983061 ADH983060:ADH983061 AND983060:AND983061 AWZ983060:AWZ983061 BGV983060:BGV983061 BQR983060:BQR983061 CAN983060:CAN983061 CKJ983060:CKJ983061 CUF983060:CUF983061 DEB983060:DEB983061 DNX983060:DNX983061 DXT983060:DXT983061 EHP983060:EHP983061 ERL983060:ERL983061 FBH983060:FBH983061 FLD983060:FLD983061 FUZ983060:FUZ983061 GEV983060:GEV983061 GOR983060:GOR983061 GYN983060:GYN983061 HIJ983060:HIJ983061 HSF983060:HSF983061 ICB983060:ICB983061 ILX983060:ILX983061 IVT983060:IVT983061 JFP983060:JFP983061 JPL983060:JPL983061 JZH983060:JZH983061 KJD983060:KJD983061 KSZ983060:KSZ983061 LCV983060:LCV983061 LMR983060:LMR983061 LWN983060:LWN983061 MGJ983060:MGJ983061 MQF983060:MQF983061 NAB983060:NAB983061 NJX983060:NJX983061 NTT983060:NTT983061 ODP983060:ODP983061 ONL983060:ONL983061 OXH983060:OXH983061 PHD983060:PHD983061 PQZ983060:PQZ983061 QAV983060:QAV983061 QKR983060:QKR983061 QUN983060:QUN983061 REJ983060:REJ983061 ROF983060:ROF983061 RYB983060:RYB983061 SHX983060:SHX983061 SRT983060:SRT983061 TBP983060:TBP983061 TLL983060:TLL983061 TVH983060:TVH983061 UFD983060:UFD983061 UOZ983060:UOZ983061 UYV983060:UYV983061 VIR983060:VIR983061 VSN983060:VSN983061 WCJ983060:WCJ983061 WMF983060:WMF983061 WWB983060:WWB983061 WVZ983060:WVZ983061 R65556:R65557 JN65556:JN65557 TJ65556:TJ65557 ADF65556:ADF65557 ANB65556:ANB65557 AWX65556:AWX65557 BGT65556:BGT65557 BQP65556:BQP65557 CAL65556:CAL65557 CKH65556:CKH65557 CUD65556:CUD65557 DDZ65556:DDZ65557 DNV65556:DNV65557 DXR65556:DXR65557 EHN65556:EHN65557 ERJ65556:ERJ65557 FBF65556:FBF65557 FLB65556:FLB65557 FUX65556:FUX65557 GET65556:GET65557 GOP65556:GOP65557 GYL65556:GYL65557 HIH65556:HIH65557 HSD65556:HSD65557 IBZ65556:IBZ65557 ILV65556:ILV65557 IVR65556:IVR65557 JFN65556:JFN65557 JPJ65556:JPJ65557 JZF65556:JZF65557 KJB65556:KJB65557 KSX65556:KSX65557 LCT65556:LCT65557 LMP65556:LMP65557 LWL65556:LWL65557 MGH65556:MGH65557 MQD65556:MQD65557 MZZ65556:MZZ65557 NJV65556:NJV65557 NTR65556:NTR65557 ODN65556:ODN65557 ONJ65556:ONJ65557 OXF65556:OXF65557 PHB65556:PHB65557 PQX65556:PQX65557 QAT65556:QAT65557 QKP65556:QKP65557 QUL65556:QUL65557 REH65556:REH65557 ROD65556:ROD65557 RXZ65556:RXZ65557 SHV65556:SHV65557 SRR65556:SRR65557 TBN65556:TBN65557 TLJ65556:TLJ65557 TVF65556:TVF65557 UFB65556:UFB65557 UOX65556:UOX65557 UYT65556:UYT65557 VIP65556:VIP65557 VSL65556:VSL65557 WCH65556:WCH65557 WMD65556:WMD65557 WVZ65556:WVZ65557 R131092:R131093 JN131092:JN131093 TJ131092:TJ131093 ADF131092:ADF131093 ANB131092:ANB131093 AWX131092:AWX131093 BGT131092:BGT131093 BQP131092:BQP131093 CAL131092:CAL131093 CKH131092:CKH131093 CUD131092:CUD131093 DDZ131092:DDZ131093 DNV131092:DNV131093 DXR131092:DXR131093 EHN131092:EHN131093 ERJ131092:ERJ131093 FBF131092:FBF131093 FLB131092:FLB131093 FUX131092:FUX131093 GET131092:GET131093 GOP131092:GOP131093 GYL131092:GYL131093 HIH131092:HIH131093 HSD131092:HSD131093 IBZ131092:IBZ131093 ILV131092:ILV131093 IVR131092:IVR131093 JFN131092:JFN131093 JPJ131092:JPJ131093 JZF131092:JZF131093 KJB131092:KJB131093 KSX131092:KSX131093 LCT131092:LCT131093 LMP131092:LMP131093 LWL131092:LWL131093 MGH131092:MGH131093 MQD131092:MQD131093 MZZ131092:MZZ131093 NJV131092:NJV131093 NTR131092:NTR131093 ODN131092:ODN131093 ONJ131092:ONJ131093 OXF131092:OXF131093 PHB131092:PHB131093 PQX131092:PQX131093 QAT131092:QAT131093 QKP131092:QKP131093 QUL131092:QUL131093 REH131092:REH131093 ROD131092:ROD131093 RXZ131092:RXZ131093 SHV131092:SHV131093 SRR131092:SRR131093 TBN131092:TBN131093 TLJ131092:TLJ131093 TVF131092:TVF131093 UFB131092:UFB131093 UOX131092:UOX131093 UYT131092:UYT131093 VIP131092:VIP131093 VSL131092:VSL131093 WCH131092:WCH131093 WMD131092:WMD131093 WVZ131092:WVZ131093 R196628:R196629 JN196628:JN196629 TJ196628:TJ196629 ADF196628:ADF196629 ANB196628:ANB196629 AWX196628:AWX196629 BGT196628:BGT196629 BQP196628:BQP196629 CAL196628:CAL196629 CKH196628:CKH196629 CUD196628:CUD196629 DDZ196628:DDZ196629 DNV196628:DNV196629 DXR196628:DXR196629 EHN196628:EHN196629 ERJ196628:ERJ196629 FBF196628:FBF196629 FLB196628:FLB196629 FUX196628:FUX196629 GET196628:GET196629 GOP196628:GOP196629 GYL196628:GYL196629 HIH196628:HIH196629 HSD196628:HSD196629 IBZ196628:IBZ196629 ILV196628:ILV196629 IVR196628:IVR196629 JFN196628:JFN196629 JPJ196628:JPJ196629 JZF196628:JZF196629 KJB196628:KJB196629 KSX196628:KSX196629 LCT196628:LCT196629 LMP196628:LMP196629 LWL196628:LWL196629 MGH196628:MGH196629 MQD196628:MQD196629 MZZ196628:MZZ196629 NJV196628:NJV196629 NTR196628:NTR196629 ODN196628:ODN196629 ONJ196628:ONJ196629 OXF196628:OXF196629 PHB196628:PHB196629 PQX196628:PQX196629 QAT196628:QAT196629 QKP196628:QKP196629 QUL196628:QUL196629 REH196628:REH196629 ROD196628:ROD196629 RXZ196628:RXZ196629 SHV196628:SHV196629 SRR196628:SRR196629 TBN196628:TBN196629 TLJ196628:TLJ196629 TVF196628:TVF196629 UFB196628:UFB196629 UOX196628:UOX196629 UYT196628:UYT196629 VIP196628:VIP196629 VSL196628:VSL196629 WCH196628:WCH196629 WMD196628:WMD196629 WVZ196628:WVZ196629 R262164:R262165 JN262164:JN262165 TJ262164:TJ262165 ADF262164:ADF262165 ANB262164:ANB262165 AWX262164:AWX262165 BGT262164:BGT262165 BQP262164:BQP262165 CAL262164:CAL262165 CKH262164:CKH262165 CUD262164:CUD262165 DDZ262164:DDZ262165 DNV262164:DNV262165 DXR262164:DXR262165 EHN262164:EHN262165 ERJ262164:ERJ262165 FBF262164:FBF262165 FLB262164:FLB262165 FUX262164:FUX262165 GET262164:GET262165 GOP262164:GOP262165 GYL262164:GYL262165 HIH262164:HIH262165 HSD262164:HSD262165 IBZ262164:IBZ262165 ILV262164:ILV262165 IVR262164:IVR262165 JFN262164:JFN262165 JPJ262164:JPJ262165 JZF262164:JZF262165 KJB262164:KJB262165 KSX262164:KSX262165 LCT262164:LCT262165 LMP262164:LMP262165 LWL262164:LWL262165 MGH262164:MGH262165 MQD262164:MQD262165 MZZ262164:MZZ262165 NJV262164:NJV262165 NTR262164:NTR262165 ODN262164:ODN262165 ONJ262164:ONJ262165 OXF262164:OXF262165 PHB262164:PHB262165 PQX262164:PQX262165 QAT262164:QAT262165 QKP262164:QKP262165 QUL262164:QUL262165 REH262164:REH262165 ROD262164:ROD262165 RXZ262164:RXZ262165 SHV262164:SHV262165 SRR262164:SRR262165 TBN262164:TBN262165 TLJ262164:TLJ262165 TVF262164:TVF262165 UFB262164:UFB262165 UOX262164:UOX262165 UYT262164:UYT262165 VIP262164:VIP262165 VSL262164:VSL262165 WCH262164:WCH262165 WMD262164:WMD262165 WVZ262164:WVZ262165 R327700:R327701 JN327700:JN327701 TJ327700:TJ327701 ADF327700:ADF327701 ANB327700:ANB327701 AWX327700:AWX327701 BGT327700:BGT327701 BQP327700:BQP327701 CAL327700:CAL327701 CKH327700:CKH327701 CUD327700:CUD327701 DDZ327700:DDZ327701 DNV327700:DNV327701 DXR327700:DXR327701 EHN327700:EHN327701 ERJ327700:ERJ327701 FBF327700:FBF327701 FLB327700:FLB327701 FUX327700:FUX327701 GET327700:GET327701 GOP327700:GOP327701 GYL327700:GYL327701 HIH327700:HIH327701 HSD327700:HSD327701 IBZ327700:IBZ327701 ILV327700:ILV327701 IVR327700:IVR327701 JFN327700:JFN327701 JPJ327700:JPJ327701 JZF327700:JZF327701 KJB327700:KJB327701 KSX327700:KSX327701 LCT327700:LCT327701 LMP327700:LMP327701 LWL327700:LWL327701 MGH327700:MGH327701 MQD327700:MQD327701 MZZ327700:MZZ327701 NJV327700:NJV327701 NTR327700:NTR327701 ODN327700:ODN327701 ONJ327700:ONJ327701 OXF327700:OXF327701 PHB327700:PHB327701 PQX327700:PQX327701 QAT327700:QAT327701 QKP327700:QKP327701 QUL327700:QUL327701 REH327700:REH327701 ROD327700:ROD327701 RXZ327700:RXZ327701 SHV327700:SHV327701 SRR327700:SRR327701 TBN327700:TBN327701 TLJ327700:TLJ327701 TVF327700:TVF327701 UFB327700:UFB327701 UOX327700:UOX327701 UYT327700:UYT327701 VIP327700:VIP327701 VSL327700:VSL327701 WCH327700:WCH327701 WMD327700:WMD327701 WVZ327700:WVZ327701 R393236:R393237 JN393236:JN393237 TJ393236:TJ393237 ADF393236:ADF393237 ANB393236:ANB393237 AWX393236:AWX393237 BGT393236:BGT393237 BQP393236:BQP393237 CAL393236:CAL393237 CKH393236:CKH393237 CUD393236:CUD393237 DDZ393236:DDZ393237 DNV393236:DNV393237 DXR393236:DXR393237 EHN393236:EHN393237 ERJ393236:ERJ393237 FBF393236:FBF393237 FLB393236:FLB393237 FUX393236:FUX393237 GET393236:GET393237 GOP393236:GOP393237 GYL393236:GYL393237 HIH393236:HIH393237 HSD393236:HSD393237 IBZ393236:IBZ393237 ILV393236:ILV393237 IVR393236:IVR393237 JFN393236:JFN393237 JPJ393236:JPJ393237 JZF393236:JZF393237 KJB393236:KJB393237 KSX393236:KSX393237 LCT393236:LCT393237 LMP393236:LMP393237 LWL393236:LWL393237 MGH393236:MGH393237 MQD393236:MQD393237 MZZ393236:MZZ393237 NJV393236:NJV393237 NTR393236:NTR393237 ODN393236:ODN393237 ONJ393236:ONJ393237 OXF393236:OXF393237 PHB393236:PHB393237 PQX393236:PQX393237 QAT393236:QAT393237 QKP393236:QKP393237 QUL393236:QUL393237 REH393236:REH393237 ROD393236:ROD393237 RXZ393236:RXZ393237 SHV393236:SHV393237 SRR393236:SRR393237 TBN393236:TBN393237 TLJ393236:TLJ393237 TVF393236:TVF393237 UFB393236:UFB393237 UOX393236:UOX393237 UYT393236:UYT393237 VIP393236:VIP393237 VSL393236:VSL393237 WCH393236:WCH393237 WMD393236:WMD393237 WVZ393236:WVZ393237 R458772:R458773 JN458772:JN458773 TJ458772:TJ458773 ADF458772:ADF458773 ANB458772:ANB458773 AWX458772:AWX458773 BGT458772:BGT458773 BQP458772:BQP458773 CAL458772:CAL458773 CKH458772:CKH458773 CUD458772:CUD458773 DDZ458772:DDZ458773 DNV458772:DNV458773 DXR458772:DXR458773 EHN458772:EHN458773 ERJ458772:ERJ458773 FBF458772:FBF458773 FLB458772:FLB458773 FUX458772:FUX458773 GET458772:GET458773 GOP458772:GOP458773 GYL458772:GYL458773 HIH458772:HIH458773 HSD458772:HSD458773 IBZ458772:IBZ458773 ILV458772:ILV458773 IVR458772:IVR458773 JFN458772:JFN458773 JPJ458772:JPJ458773 JZF458772:JZF458773 KJB458772:KJB458773 KSX458772:KSX458773 LCT458772:LCT458773 LMP458772:LMP458773 LWL458772:LWL458773 MGH458772:MGH458773 MQD458772:MQD458773 MZZ458772:MZZ458773 NJV458772:NJV458773 NTR458772:NTR458773 ODN458772:ODN458773 ONJ458772:ONJ458773 OXF458772:OXF458773 PHB458772:PHB458773 PQX458772:PQX458773 QAT458772:QAT458773 QKP458772:QKP458773 QUL458772:QUL458773 REH458772:REH458773 ROD458772:ROD458773 RXZ458772:RXZ458773 SHV458772:SHV458773 SRR458772:SRR458773 TBN458772:TBN458773 TLJ458772:TLJ458773 TVF458772:TVF458773 UFB458772:UFB458773 UOX458772:UOX458773 UYT458772:UYT458773 VIP458772:VIP458773 VSL458772:VSL458773 WCH458772:WCH458773 WMD458772:WMD458773 WVZ458772:WVZ458773 R524308:R524309 JN524308:JN524309 TJ524308:TJ524309 ADF524308:ADF524309 ANB524308:ANB524309 AWX524308:AWX524309 BGT524308:BGT524309 BQP524308:BQP524309 CAL524308:CAL524309 CKH524308:CKH524309 CUD524308:CUD524309 DDZ524308:DDZ524309 DNV524308:DNV524309 DXR524308:DXR524309 EHN524308:EHN524309 ERJ524308:ERJ524309 FBF524308:FBF524309 FLB524308:FLB524309 FUX524308:FUX524309 GET524308:GET524309 GOP524308:GOP524309 GYL524308:GYL524309 HIH524308:HIH524309 HSD524308:HSD524309 IBZ524308:IBZ524309 ILV524308:ILV524309 IVR524308:IVR524309 JFN524308:JFN524309 JPJ524308:JPJ524309 JZF524308:JZF524309 KJB524308:KJB524309 KSX524308:KSX524309 LCT524308:LCT524309 LMP524308:LMP524309 LWL524308:LWL524309 MGH524308:MGH524309 MQD524308:MQD524309 MZZ524308:MZZ524309 NJV524308:NJV524309 NTR524308:NTR524309 ODN524308:ODN524309 ONJ524308:ONJ524309 OXF524308:OXF524309 PHB524308:PHB524309 PQX524308:PQX524309 QAT524308:QAT524309 QKP524308:QKP524309 QUL524308:QUL524309 REH524308:REH524309 ROD524308:ROD524309 RXZ524308:RXZ524309 SHV524308:SHV524309 SRR524308:SRR524309 TBN524308:TBN524309 TLJ524308:TLJ524309 TVF524308:TVF524309 UFB524308:UFB524309 UOX524308:UOX524309 UYT524308:UYT524309 VIP524308:VIP524309 VSL524308:VSL524309 WCH524308:WCH524309 WMD524308:WMD524309 WVZ524308:WVZ524309 R589844:R589845 JN589844:JN589845 TJ589844:TJ589845 ADF589844:ADF589845 ANB589844:ANB589845 AWX589844:AWX589845 BGT589844:BGT589845 BQP589844:BQP589845 CAL589844:CAL589845 CKH589844:CKH589845 CUD589844:CUD589845 DDZ589844:DDZ589845 DNV589844:DNV589845 DXR589844:DXR589845 EHN589844:EHN589845 ERJ589844:ERJ589845 FBF589844:FBF589845 FLB589844:FLB589845 FUX589844:FUX589845 GET589844:GET589845 GOP589844:GOP589845 GYL589844:GYL589845 HIH589844:HIH589845 HSD589844:HSD589845 IBZ589844:IBZ589845 ILV589844:ILV589845 IVR589844:IVR589845 JFN589844:JFN589845 JPJ589844:JPJ589845 JZF589844:JZF589845 KJB589844:KJB589845 KSX589844:KSX589845 LCT589844:LCT589845 LMP589844:LMP589845 LWL589844:LWL589845 MGH589844:MGH589845 MQD589844:MQD589845 MZZ589844:MZZ589845 NJV589844:NJV589845 NTR589844:NTR589845 ODN589844:ODN589845 ONJ589844:ONJ589845 OXF589844:OXF589845 PHB589844:PHB589845 PQX589844:PQX589845 QAT589844:QAT589845 QKP589844:QKP589845 QUL589844:QUL589845 REH589844:REH589845 ROD589844:ROD589845 RXZ589844:RXZ589845 SHV589844:SHV589845 SRR589844:SRR589845 TBN589844:TBN589845 TLJ589844:TLJ589845 TVF589844:TVF589845 UFB589844:UFB589845 UOX589844:UOX589845 UYT589844:UYT589845 VIP589844:VIP589845 VSL589844:VSL589845 WCH589844:WCH589845 WMD589844:WMD589845 WVZ589844:WVZ589845 R655380:R655381 JN655380:JN655381 TJ655380:TJ655381 ADF655380:ADF655381 ANB655380:ANB655381 AWX655380:AWX655381 BGT655380:BGT655381 BQP655380:BQP655381 CAL655380:CAL655381 CKH655380:CKH655381 CUD655380:CUD655381 DDZ655380:DDZ655381 DNV655380:DNV655381 DXR655380:DXR655381 EHN655380:EHN655381 ERJ655380:ERJ655381 FBF655380:FBF655381 FLB655380:FLB655381 FUX655380:FUX655381 GET655380:GET655381 GOP655380:GOP655381 GYL655380:GYL655381 HIH655380:HIH655381 HSD655380:HSD655381 IBZ655380:IBZ655381 ILV655380:ILV655381 IVR655380:IVR655381 JFN655380:JFN655381 JPJ655380:JPJ655381 JZF655380:JZF655381 KJB655380:KJB655381 KSX655380:KSX655381 LCT655380:LCT655381 LMP655380:LMP655381 LWL655380:LWL655381 MGH655380:MGH655381 MQD655380:MQD655381 MZZ655380:MZZ655381 NJV655380:NJV655381 NTR655380:NTR655381 ODN655380:ODN655381 ONJ655380:ONJ655381 OXF655380:OXF655381 PHB655380:PHB655381 PQX655380:PQX655381 QAT655380:QAT655381 QKP655380:QKP655381 QUL655380:QUL655381 REH655380:REH655381 ROD655380:ROD655381 RXZ655380:RXZ655381 SHV655380:SHV655381 SRR655380:SRR655381 TBN655380:TBN655381 TLJ655380:TLJ655381 TVF655380:TVF655381 UFB655380:UFB655381 UOX655380:UOX655381 UYT655380:UYT655381 VIP655380:VIP655381 VSL655380:VSL655381 WCH655380:WCH655381 WMD655380:WMD655381 WVZ655380:WVZ655381 R720916:R720917 JN720916:JN720917 TJ720916:TJ720917 ADF720916:ADF720917 ANB720916:ANB720917 AWX720916:AWX720917 BGT720916:BGT720917 BQP720916:BQP720917 CAL720916:CAL720917 CKH720916:CKH720917 CUD720916:CUD720917 DDZ720916:DDZ720917 DNV720916:DNV720917 DXR720916:DXR720917 EHN720916:EHN720917 ERJ720916:ERJ720917 FBF720916:FBF720917 FLB720916:FLB720917 FUX720916:FUX720917 GET720916:GET720917 GOP720916:GOP720917 GYL720916:GYL720917 HIH720916:HIH720917 HSD720916:HSD720917 IBZ720916:IBZ720917 ILV720916:ILV720917 IVR720916:IVR720917 JFN720916:JFN720917 JPJ720916:JPJ720917 JZF720916:JZF720917 KJB720916:KJB720917 KSX720916:KSX720917 LCT720916:LCT720917 LMP720916:LMP720917 LWL720916:LWL720917 MGH720916:MGH720917 MQD720916:MQD720917 MZZ720916:MZZ720917 NJV720916:NJV720917 NTR720916:NTR720917 ODN720916:ODN720917 ONJ720916:ONJ720917 OXF720916:OXF720917 PHB720916:PHB720917 PQX720916:PQX720917 QAT720916:QAT720917 QKP720916:QKP720917 QUL720916:QUL720917 REH720916:REH720917 ROD720916:ROD720917 RXZ720916:RXZ720917 SHV720916:SHV720917 SRR720916:SRR720917 TBN720916:TBN720917 TLJ720916:TLJ720917 TVF720916:TVF720917 UFB720916:UFB720917 UOX720916:UOX720917 UYT720916:UYT720917 VIP720916:VIP720917 VSL720916:VSL720917 WCH720916:WCH720917 WMD720916:WMD720917 WVZ720916:WVZ720917 R786452:R786453 JN786452:JN786453 TJ786452:TJ786453 ADF786452:ADF786453 ANB786452:ANB786453 AWX786452:AWX786453 BGT786452:BGT786453 BQP786452:BQP786453 CAL786452:CAL786453 CKH786452:CKH786453 CUD786452:CUD786453 DDZ786452:DDZ786453 DNV786452:DNV786453 DXR786452:DXR786453 EHN786452:EHN786453 ERJ786452:ERJ786453 FBF786452:FBF786453 FLB786452:FLB786453 FUX786452:FUX786453 GET786452:GET786453 GOP786452:GOP786453 GYL786452:GYL786453 HIH786452:HIH786453 HSD786452:HSD786453 IBZ786452:IBZ786453 ILV786452:ILV786453 IVR786452:IVR786453 JFN786452:JFN786453 JPJ786452:JPJ786453 JZF786452:JZF786453 KJB786452:KJB786453 KSX786452:KSX786453 LCT786452:LCT786453 LMP786452:LMP786453 LWL786452:LWL786453 MGH786452:MGH786453 MQD786452:MQD786453 MZZ786452:MZZ786453 NJV786452:NJV786453 NTR786452:NTR786453 ODN786452:ODN786453 ONJ786452:ONJ786453 OXF786452:OXF786453 PHB786452:PHB786453 PQX786452:PQX786453 QAT786452:QAT786453 QKP786452:QKP786453 QUL786452:QUL786453 REH786452:REH786453 ROD786452:ROD786453 RXZ786452:RXZ786453 SHV786452:SHV786453 SRR786452:SRR786453 TBN786452:TBN786453 TLJ786452:TLJ786453 TVF786452:TVF786453 UFB786452:UFB786453 UOX786452:UOX786453 UYT786452:UYT786453 VIP786452:VIP786453 VSL786452:VSL786453 WCH786452:WCH786453 WMD786452:WMD786453 WVZ786452:WVZ786453 R851988:R851989 JN851988:JN851989 TJ851988:TJ851989 ADF851988:ADF851989 ANB851988:ANB851989 AWX851988:AWX851989 BGT851988:BGT851989 BQP851988:BQP851989 CAL851988:CAL851989 CKH851988:CKH851989 CUD851988:CUD851989 DDZ851988:DDZ851989 DNV851988:DNV851989 DXR851988:DXR851989 EHN851988:EHN851989 ERJ851988:ERJ851989 FBF851988:FBF851989 FLB851988:FLB851989 FUX851988:FUX851989 GET851988:GET851989 GOP851988:GOP851989 GYL851988:GYL851989 HIH851988:HIH851989 HSD851988:HSD851989 IBZ851988:IBZ851989 ILV851988:ILV851989 IVR851988:IVR851989 JFN851988:JFN851989 JPJ851988:JPJ851989 JZF851988:JZF851989 KJB851988:KJB851989 KSX851988:KSX851989 LCT851988:LCT851989 LMP851988:LMP851989 LWL851988:LWL851989 MGH851988:MGH851989 MQD851988:MQD851989 MZZ851988:MZZ851989 NJV851988:NJV851989 NTR851988:NTR851989 ODN851988:ODN851989 ONJ851988:ONJ851989 OXF851988:OXF851989 PHB851988:PHB851989 PQX851988:PQX851989 QAT851988:QAT851989 QKP851988:QKP851989 QUL851988:QUL851989 REH851988:REH851989 ROD851988:ROD851989 RXZ851988:RXZ851989 SHV851988:SHV851989 SRR851988:SRR851989 TBN851988:TBN851989 TLJ851988:TLJ851989 TVF851988:TVF851989 UFB851988:UFB851989 UOX851988:UOX851989 UYT851988:UYT851989 VIP851988:VIP851989 VSL851988:VSL851989 WCH851988:WCH851989 WMD851988:WMD851989 WVZ851988:WVZ851989 R917524:R917525 JN917524:JN917525 TJ917524:TJ917525 ADF917524:ADF917525 ANB917524:ANB917525 AWX917524:AWX917525 BGT917524:BGT917525 BQP917524:BQP917525 CAL917524:CAL917525 CKH917524:CKH917525 CUD917524:CUD917525 DDZ917524:DDZ917525 DNV917524:DNV917525 DXR917524:DXR917525 EHN917524:EHN917525 ERJ917524:ERJ917525 FBF917524:FBF917525 FLB917524:FLB917525 FUX917524:FUX917525 GET917524:GET917525 GOP917524:GOP917525 GYL917524:GYL917525 HIH917524:HIH917525 HSD917524:HSD917525 IBZ917524:IBZ917525 ILV917524:ILV917525 IVR917524:IVR917525 JFN917524:JFN917525 JPJ917524:JPJ917525 JZF917524:JZF917525 KJB917524:KJB917525 KSX917524:KSX917525 LCT917524:LCT917525 LMP917524:LMP917525 LWL917524:LWL917525 MGH917524:MGH917525 MQD917524:MQD917525 MZZ917524:MZZ917525 NJV917524:NJV917525 NTR917524:NTR917525 ODN917524:ODN917525 ONJ917524:ONJ917525 OXF917524:OXF917525 PHB917524:PHB917525 PQX917524:PQX917525 QAT917524:QAT917525 QKP917524:QKP917525 QUL917524:QUL917525 REH917524:REH917525 ROD917524:ROD917525 RXZ917524:RXZ917525 SHV917524:SHV917525 SRR917524:SRR917525 TBN917524:TBN917525 TLJ917524:TLJ917525 TVF917524:TVF917525 UFB917524:UFB917525 UOX917524:UOX917525 UYT917524:UYT917525 VIP917524:VIP917525 VSL917524:VSL917525 WCH917524:WCH917525 WMD917524:WMD917525 WVZ917524:WVZ917525 R983060:R983061 JN983060:JN983061 TJ983060:TJ983061 ADF983060:ADF983061 ANB983060:ANB983061 AWX983060:AWX983061 BGT983060:BGT983061 BQP983060:BQP983061 CAL983060:CAL983061 CKH983060:CKH983061 CUD983060:CUD983061 DDZ983060:DDZ983061 DNV983060:DNV983061 DXR983060:DXR983061 EHN983060:EHN983061 ERJ983060:ERJ983061 FBF983060:FBF983061 FLB983060:FLB983061 FUX983060:FUX983061 GET983060:GET983061 GOP983060:GOP983061 GYL983060:GYL983061 HIH983060:HIH983061 HSD983060:HSD983061 IBZ983060:IBZ983061 ILV983060:ILV983061 IVR983060:IVR983061 JFN983060:JFN983061 JPJ983060:JPJ983061 JZF983060:JZF983061 KJB983060:KJB983061 KSX983060:KSX983061 LCT983060:LCT983061 LMP983060:LMP983061 LWL983060:LWL983061 MGH983060:MGH983061 MQD983060:MQD983061 MZZ983060:MZZ983061 NJV983060:NJV983061 NTR983060:NTR983061 ODN983060:ODN983061 ONJ983060:ONJ983061 OXF983060:OXF983061 PHB983060:PHB983061 PQX983060:PQX983061 QAT983060:QAT983061 QKP983060:QKP983061 QUL983060:QUL983061 REH983060:REH983061 ROD983060:ROD983061 RXZ983060:RXZ983061 SHV983060:SHV983061 SRR983060:SRR983061 TBN983060:TBN983061 TLJ983060:TLJ983061 TVF983060:TVF983061 UFB983060:UFB983061 UOX983060:UOX983061 UYT983060:UYT983061 VIP983060:VIP983061 VSL983060:VSL983061 WCH983060:WCH983061 WMD983060:WMD983061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56:S65557 JO65556:JO65557 TK65556:TK65557 ADG65556:ADG65557 ANC65556:ANC65557 AWY65556:AWY65557 BGU65556:BGU65557 BQQ65556:BQQ65557 CAM65556:CAM65557 CKI65556:CKI65557 CUE65556:CUE65557 DEA65556:DEA65557 DNW65556:DNW65557 DXS65556:DXS65557 EHO65556:EHO65557 ERK65556:ERK65557 FBG65556:FBG65557 FLC65556:FLC65557 FUY65556:FUY65557 GEU65556:GEU65557 GOQ65556:GOQ65557 GYM65556:GYM65557 HII65556:HII65557 HSE65556:HSE65557 ICA65556:ICA65557 ILW65556:ILW65557 IVS65556:IVS65557 JFO65556:JFO65557 JPK65556:JPK65557 JZG65556:JZG65557 KJC65556:KJC65557 KSY65556:KSY65557 LCU65556:LCU65557 LMQ65556:LMQ65557 LWM65556:LWM65557 MGI65556:MGI65557 MQE65556:MQE65557 NAA65556:NAA65557 NJW65556:NJW65557 NTS65556:NTS65557 ODO65556:ODO65557 ONK65556:ONK65557 OXG65556:OXG65557 PHC65556:PHC65557 PQY65556:PQY65557 QAU65556:QAU65557 QKQ65556:QKQ65557 QUM65556:QUM65557 REI65556:REI65557 ROE65556:ROE65557 RYA65556:RYA65557 SHW65556:SHW65557 SRS65556:SRS65557 TBO65556:TBO65557 TLK65556:TLK65557 TVG65556:TVG65557 UFC65556:UFC65557 UOY65556:UOY65557 UYU65556:UYU65557 VIQ65556:VIQ65557 VSM65556:VSM65557 WCI65556:WCI65557 WME65556:WME65557 WWA65556:WWA65557 S131092:S131093 JO131092:JO131093 TK131092:TK131093 ADG131092:ADG131093 ANC131092:ANC131093 AWY131092:AWY131093 BGU131092:BGU131093 BQQ131092:BQQ131093 CAM131092:CAM131093 CKI131092:CKI131093 CUE131092:CUE131093 DEA131092:DEA131093 DNW131092:DNW131093 DXS131092:DXS131093 EHO131092:EHO131093 ERK131092:ERK131093 FBG131092:FBG131093 FLC131092:FLC131093 FUY131092:FUY131093 GEU131092:GEU131093 GOQ131092:GOQ131093 GYM131092:GYM131093 HII131092:HII131093 HSE131092:HSE131093 ICA131092:ICA131093 ILW131092:ILW131093 IVS131092:IVS131093 JFO131092:JFO131093 JPK131092:JPK131093 JZG131092:JZG131093 KJC131092:KJC131093 KSY131092:KSY131093 LCU131092:LCU131093 LMQ131092:LMQ131093 LWM131092:LWM131093 MGI131092:MGI131093 MQE131092:MQE131093 NAA131092:NAA131093 NJW131092:NJW131093 NTS131092:NTS131093 ODO131092:ODO131093 ONK131092:ONK131093 OXG131092:OXG131093 PHC131092:PHC131093 PQY131092:PQY131093 QAU131092:QAU131093 QKQ131092:QKQ131093 QUM131092:QUM131093 REI131092:REI131093 ROE131092:ROE131093 RYA131092:RYA131093 SHW131092:SHW131093 SRS131092:SRS131093 TBO131092:TBO131093 TLK131092:TLK131093 TVG131092:TVG131093 UFC131092:UFC131093 UOY131092:UOY131093 UYU131092:UYU131093 VIQ131092:VIQ131093 VSM131092:VSM131093 WCI131092:WCI131093 WME131092:WME131093 WWA131092:WWA131093 S196628:S196629 JO196628:JO196629 TK196628:TK196629 ADG196628:ADG196629 ANC196628:ANC196629 AWY196628:AWY196629 BGU196628:BGU196629 BQQ196628:BQQ196629 CAM196628:CAM196629 CKI196628:CKI196629 CUE196628:CUE196629 DEA196628:DEA196629 DNW196628:DNW196629 DXS196628:DXS196629 EHO196628:EHO196629 ERK196628:ERK196629 FBG196628:FBG196629 FLC196628:FLC196629 FUY196628:FUY196629 GEU196628:GEU196629 GOQ196628:GOQ196629 GYM196628:GYM196629 HII196628:HII196629 HSE196628:HSE196629 ICA196628:ICA196629 ILW196628:ILW196629 IVS196628:IVS196629 JFO196628:JFO196629 JPK196628:JPK196629 JZG196628:JZG196629 KJC196628:KJC196629 KSY196628:KSY196629 LCU196628:LCU196629 LMQ196628:LMQ196629 LWM196628:LWM196629 MGI196628:MGI196629 MQE196628:MQE196629 NAA196628:NAA196629 NJW196628:NJW196629 NTS196628:NTS196629 ODO196628:ODO196629 ONK196628:ONK196629 OXG196628:OXG196629 PHC196628:PHC196629 PQY196628:PQY196629 QAU196628:QAU196629 QKQ196628:QKQ196629 QUM196628:QUM196629 REI196628:REI196629 ROE196628:ROE196629 RYA196628:RYA196629 SHW196628:SHW196629 SRS196628:SRS196629 TBO196628:TBO196629 TLK196628:TLK196629 TVG196628:TVG196629 UFC196628:UFC196629 UOY196628:UOY196629 UYU196628:UYU196629 VIQ196628:VIQ196629 VSM196628:VSM196629 WCI196628:WCI196629 WME196628:WME196629 WWA196628:WWA196629 S262164:S262165 JO262164:JO262165 TK262164:TK262165 ADG262164:ADG262165 ANC262164:ANC262165 AWY262164:AWY262165 BGU262164:BGU262165 BQQ262164:BQQ262165 CAM262164:CAM262165 CKI262164:CKI262165 CUE262164:CUE262165 DEA262164:DEA262165 DNW262164:DNW262165 DXS262164:DXS262165 EHO262164:EHO262165 ERK262164:ERK262165 FBG262164:FBG262165 FLC262164:FLC262165 FUY262164:FUY262165 GEU262164:GEU262165 GOQ262164:GOQ262165 GYM262164:GYM262165 HII262164:HII262165 HSE262164:HSE262165 ICA262164:ICA262165 ILW262164:ILW262165 IVS262164:IVS262165 JFO262164:JFO262165 JPK262164:JPK262165 JZG262164:JZG262165 KJC262164:KJC262165 KSY262164:KSY262165 LCU262164:LCU262165 LMQ262164:LMQ262165 LWM262164:LWM262165 MGI262164:MGI262165 MQE262164:MQE262165 NAA262164:NAA262165 NJW262164:NJW262165 NTS262164:NTS262165 ODO262164:ODO262165 ONK262164:ONK262165 OXG262164:OXG262165 PHC262164:PHC262165 PQY262164:PQY262165 QAU262164:QAU262165 QKQ262164:QKQ262165 QUM262164:QUM262165 REI262164:REI262165 ROE262164:ROE262165 RYA262164:RYA262165 SHW262164:SHW262165 SRS262164:SRS262165 TBO262164:TBO262165 TLK262164:TLK262165 TVG262164:TVG262165 UFC262164:UFC262165 UOY262164:UOY262165 UYU262164:UYU262165 VIQ262164:VIQ262165 VSM262164:VSM262165 WCI262164:WCI262165 WME262164:WME262165 WWA262164:WWA262165 S327700:S327701 JO327700:JO327701 TK327700:TK327701 ADG327700:ADG327701 ANC327700:ANC327701 AWY327700:AWY327701 BGU327700:BGU327701 BQQ327700:BQQ327701 CAM327700:CAM327701 CKI327700:CKI327701 CUE327700:CUE327701 DEA327700:DEA327701 DNW327700:DNW327701 DXS327700:DXS327701 EHO327700:EHO327701 ERK327700:ERK327701 FBG327700:FBG327701 FLC327700:FLC327701 FUY327700:FUY327701 GEU327700:GEU327701 GOQ327700:GOQ327701 GYM327700:GYM327701 HII327700:HII327701 HSE327700:HSE327701 ICA327700:ICA327701 ILW327700:ILW327701 IVS327700:IVS327701 JFO327700:JFO327701 JPK327700:JPK327701 JZG327700:JZG327701 KJC327700:KJC327701 KSY327700:KSY327701 LCU327700:LCU327701 LMQ327700:LMQ327701 LWM327700:LWM327701 MGI327700:MGI327701 MQE327700:MQE327701 NAA327700:NAA327701 NJW327700:NJW327701 NTS327700:NTS327701 ODO327700:ODO327701 ONK327700:ONK327701 OXG327700:OXG327701 PHC327700:PHC327701 PQY327700:PQY327701 QAU327700:QAU327701 QKQ327700:QKQ327701 QUM327700:QUM327701 REI327700:REI327701 ROE327700:ROE327701 RYA327700:RYA327701 SHW327700:SHW327701 SRS327700:SRS327701 TBO327700:TBO327701 TLK327700:TLK327701 TVG327700:TVG327701 UFC327700:UFC327701 UOY327700:UOY327701 UYU327700:UYU327701 VIQ327700:VIQ327701 VSM327700:VSM327701 WCI327700:WCI327701 WME327700:WME327701 WWA327700:WWA327701 S393236:S393237 JO393236:JO393237 TK393236:TK393237 ADG393236:ADG393237 ANC393236:ANC393237 AWY393236:AWY393237 BGU393236:BGU393237 BQQ393236:BQQ393237 CAM393236:CAM393237 CKI393236:CKI393237 CUE393236:CUE393237 DEA393236:DEA393237 DNW393236:DNW393237 DXS393236:DXS393237 EHO393236:EHO393237 ERK393236:ERK393237 FBG393236:FBG393237 FLC393236:FLC393237 FUY393236:FUY393237 GEU393236:GEU393237 GOQ393236:GOQ393237 GYM393236:GYM393237 HII393236:HII393237 HSE393236:HSE393237 ICA393236:ICA393237 ILW393236:ILW393237 IVS393236:IVS393237 JFO393236:JFO393237 JPK393236:JPK393237 JZG393236:JZG393237 KJC393236:KJC393237 KSY393236:KSY393237 LCU393236:LCU393237 LMQ393236:LMQ393237 LWM393236:LWM393237 MGI393236:MGI393237 MQE393236:MQE393237 NAA393236:NAA393237 NJW393236:NJW393237 NTS393236:NTS393237 ODO393236:ODO393237 ONK393236:ONK393237 OXG393236:OXG393237 PHC393236:PHC393237 PQY393236:PQY393237 QAU393236:QAU393237 QKQ393236:QKQ393237 QUM393236:QUM393237 REI393236:REI393237 ROE393236:ROE393237 RYA393236:RYA393237 SHW393236:SHW393237 SRS393236:SRS393237 TBO393236:TBO393237 TLK393236:TLK393237 TVG393236:TVG393237 UFC393236:UFC393237 UOY393236:UOY393237 UYU393236:UYU393237 VIQ393236:VIQ393237 VSM393236:VSM393237 WCI393236:WCI393237 WME393236:WME393237 WWA393236:WWA393237 S458772:S458773 JO458772:JO458773 TK458772:TK458773 ADG458772:ADG458773 ANC458772:ANC458773 AWY458772:AWY458773 BGU458772:BGU458773 BQQ458772:BQQ458773 CAM458772:CAM458773 CKI458772:CKI458773 CUE458772:CUE458773 DEA458772:DEA458773 DNW458772:DNW458773 DXS458772:DXS458773 EHO458772:EHO458773 ERK458772:ERK458773 FBG458772:FBG458773 FLC458772:FLC458773 FUY458772:FUY458773 GEU458772:GEU458773 GOQ458772:GOQ458773 GYM458772:GYM458773 HII458772:HII458773 HSE458772:HSE458773 ICA458772:ICA458773 ILW458772:ILW458773 IVS458772:IVS458773 JFO458772:JFO458773 JPK458772:JPK458773 JZG458772:JZG458773 KJC458772:KJC458773 KSY458772:KSY458773 LCU458772:LCU458773 LMQ458772:LMQ458773 LWM458772:LWM458773 MGI458772:MGI458773 MQE458772:MQE458773 NAA458772:NAA458773 NJW458772:NJW458773 NTS458772:NTS458773 ODO458772:ODO458773 ONK458772:ONK458773 OXG458772:OXG458773 PHC458772:PHC458773 PQY458772:PQY458773 QAU458772:QAU458773 QKQ458772:QKQ458773 QUM458772:QUM458773 REI458772:REI458773 ROE458772:ROE458773 RYA458772:RYA458773 SHW458772:SHW458773 SRS458772:SRS458773 TBO458772:TBO458773 TLK458772:TLK458773 TVG458772:TVG458773 UFC458772:UFC458773 UOY458772:UOY458773 UYU458772:UYU458773 VIQ458772:VIQ458773 VSM458772:VSM458773 WCI458772:WCI458773 WME458772:WME458773 WWA458772:WWA458773 S524308:S524309 JO524308:JO524309 TK524308:TK524309 ADG524308:ADG524309 ANC524308:ANC524309 AWY524308:AWY524309 BGU524308:BGU524309 BQQ524308:BQQ524309 CAM524308:CAM524309 CKI524308:CKI524309 CUE524308:CUE524309 DEA524308:DEA524309 DNW524308:DNW524309 DXS524308:DXS524309 EHO524308:EHO524309 ERK524308:ERK524309 FBG524308:FBG524309 FLC524308:FLC524309 FUY524308:FUY524309 GEU524308:GEU524309 GOQ524308:GOQ524309 GYM524308:GYM524309 HII524308:HII524309 HSE524308:HSE524309 ICA524308:ICA524309 ILW524308:ILW524309 IVS524308:IVS524309 JFO524308:JFO524309 JPK524308:JPK524309 JZG524308:JZG524309 KJC524308:KJC524309 KSY524308:KSY524309 LCU524308:LCU524309 LMQ524308:LMQ524309 LWM524308:LWM524309 MGI524308:MGI524309 MQE524308:MQE524309 NAA524308:NAA524309 NJW524308:NJW524309 NTS524308:NTS524309 ODO524308:ODO524309 ONK524308:ONK524309 OXG524308:OXG524309 PHC524308:PHC524309 PQY524308:PQY524309 QAU524308:QAU524309 QKQ524308:QKQ524309 QUM524308:QUM524309 REI524308:REI524309 ROE524308:ROE524309 RYA524308:RYA524309 SHW524308:SHW524309 SRS524308:SRS524309 TBO524308:TBO524309 TLK524308:TLK524309 TVG524308:TVG524309 UFC524308:UFC524309 UOY524308:UOY524309 UYU524308:UYU524309 VIQ524308:VIQ524309 VSM524308:VSM524309 WCI524308:WCI524309 WME524308:WME524309 WWA524308:WWA524309 S589844:S589845 JO589844:JO589845 TK589844:TK589845 ADG589844:ADG589845 ANC589844:ANC589845 AWY589844:AWY589845 BGU589844:BGU589845 BQQ589844:BQQ589845 CAM589844:CAM589845 CKI589844:CKI589845 CUE589844:CUE589845 DEA589844:DEA589845 DNW589844:DNW589845 DXS589844:DXS589845 EHO589844:EHO589845 ERK589844:ERK589845 FBG589844:FBG589845 FLC589844:FLC589845 FUY589844:FUY589845 GEU589844:GEU589845 GOQ589844:GOQ589845 GYM589844:GYM589845 HII589844:HII589845 HSE589844:HSE589845 ICA589844:ICA589845 ILW589844:ILW589845 IVS589844:IVS589845 JFO589844:JFO589845 JPK589844:JPK589845 JZG589844:JZG589845 KJC589844:KJC589845 KSY589844:KSY589845 LCU589844:LCU589845 LMQ589844:LMQ589845 LWM589844:LWM589845 MGI589844:MGI589845 MQE589844:MQE589845 NAA589844:NAA589845 NJW589844:NJW589845 NTS589844:NTS589845 ODO589844:ODO589845 ONK589844:ONK589845 OXG589844:OXG589845 PHC589844:PHC589845 PQY589844:PQY589845 QAU589844:QAU589845 QKQ589844:QKQ589845 QUM589844:QUM589845 REI589844:REI589845 ROE589844:ROE589845 RYA589844:RYA589845 SHW589844:SHW589845 SRS589844:SRS589845 TBO589844:TBO589845 TLK589844:TLK589845 TVG589844:TVG589845 UFC589844:UFC589845 UOY589844:UOY589845 UYU589844:UYU589845 VIQ589844:VIQ589845 VSM589844:VSM589845 WCI589844:WCI589845 WME589844:WME589845 WWA589844:WWA589845 S655380:S655381 JO655380:JO655381 TK655380:TK655381 ADG655380:ADG655381 ANC655380:ANC655381 AWY655380:AWY655381 BGU655380:BGU655381 BQQ655380:BQQ655381 CAM655380:CAM655381 CKI655380:CKI655381 CUE655380:CUE655381 DEA655380:DEA655381 DNW655380:DNW655381 DXS655380:DXS655381 EHO655380:EHO655381 ERK655380:ERK655381 FBG655380:FBG655381 FLC655380:FLC655381 FUY655380:FUY655381 GEU655380:GEU655381 GOQ655380:GOQ655381 GYM655380:GYM655381 HII655380:HII655381 HSE655380:HSE655381 ICA655380:ICA655381 ILW655380:ILW655381 IVS655380:IVS655381 JFO655380:JFO655381 JPK655380:JPK655381 JZG655380:JZG655381 KJC655380:KJC655381 KSY655380:KSY655381 LCU655380:LCU655381 LMQ655380:LMQ655381 LWM655380:LWM655381 MGI655380:MGI655381 MQE655380:MQE655381 NAA655380:NAA655381 NJW655380:NJW655381 NTS655380:NTS655381 ODO655380:ODO655381 ONK655380:ONK655381 OXG655380:OXG655381 PHC655380:PHC655381 PQY655380:PQY655381 QAU655380:QAU655381 QKQ655380:QKQ655381 QUM655380:QUM655381 REI655380:REI655381 ROE655380:ROE655381 RYA655380:RYA655381 SHW655380:SHW655381 SRS655380:SRS655381 TBO655380:TBO655381 TLK655380:TLK655381 TVG655380:TVG655381 UFC655380:UFC655381 UOY655380:UOY655381 UYU655380:UYU655381 VIQ655380:VIQ655381 VSM655380:VSM655381 WCI655380:WCI655381 WME655380:WME655381 WWA655380:WWA655381 S720916:S720917 JO720916:JO720917 TK720916:TK720917 ADG720916:ADG720917 ANC720916:ANC720917 AWY720916:AWY720917 BGU720916:BGU720917 BQQ720916:BQQ720917 CAM720916:CAM720917 CKI720916:CKI720917 CUE720916:CUE720917 DEA720916:DEA720917 DNW720916:DNW720917 DXS720916:DXS720917 EHO720916:EHO720917 ERK720916:ERK720917 FBG720916:FBG720917 FLC720916:FLC720917 FUY720916:FUY720917 GEU720916:GEU720917 GOQ720916:GOQ720917 GYM720916:GYM720917 HII720916:HII720917 HSE720916:HSE720917 ICA720916:ICA720917 ILW720916:ILW720917 IVS720916:IVS720917 JFO720916:JFO720917 JPK720916:JPK720917 JZG720916:JZG720917 KJC720916:KJC720917 KSY720916:KSY720917 LCU720916:LCU720917 LMQ720916:LMQ720917 LWM720916:LWM720917 MGI720916:MGI720917 MQE720916:MQE720917 NAA720916:NAA720917 NJW720916:NJW720917 NTS720916:NTS720917 ODO720916:ODO720917 ONK720916:ONK720917 OXG720916:OXG720917 PHC720916:PHC720917 PQY720916:PQY720917 QAU720916:QAU720917 QKQ720916:QKQ720917 QUM720916:QUM720917 REI720916:REI720917 ROE720916:ROE720917 RYA720916:RYA720917 SHW720916:SHW720917 SRS720916:SRS720917 TBO720916:TBO720917 TLK720916:TLK720917 TVG720916:TVG720917 UFC720916:UFC720917 UOY720916:UOY720917 UYU720916:UYU720917 VIQ720916:VIQ720917 VSM720916:VSM720917 WCI720916:WCI720917 WME720916:WME720917 WWA720916:WWA720917 S786452:S786453 JO786452:JO786453 TK786452:TK786453 ADG786452:ADG786453 ANC786452:ANC786453 AWY786452:AWY786453 BGU786452:BGU786453 BQQ786452:BQQ786453 CAM786452:CAM786453 CKI786452:CKI786453 CUE786452:CUE786453 DEA786452:DEA786453 DNW786452:DNW786453 DXS786452:DXS786453 EHO786452:EHO786453 ERK786452:ERK786453 FBG786452:FBG786453 FLC786452:FLC786453 FUY786452:FUY786453 GEU786452:GEU786453 GOQ786452:GOQ786453 GYM786452:GYM786453 HII786452:HII786453 HSE786452:HSE786453 ICA786452:ICA786453 ILW786452:ILW786453 IVS786452:IVS786453 JFO786452:JFO786453 JPK786452:JPK786453 JZG786452:JZG786453 KJC786452:KJC786453 KSY786452:KSY786453 LCU786452:LCU786453 LMQ786452:LMQ786453 LWM786452:LWM786453 MGI786452:MGI786453 MQE786452:MQE786453 NAA786452:NAA786453 NJW786452:NJW786453 NTS786452:NTS786453 ODO786452:ODO786453 ONK786452:ONK786453 OXG786452:OXG786453 PHC786452:PHC786453 PQY786452:PQY786453 QAU786452:QAU786453 QKQ786452:QKQ786453 QUM786452:QUM786453 REI786452:REI786453 ROE786452:ROE786453 RYA786452:RYA786453 SHW786452:SHW786453 SRS786452:SRS786453 TBO786452:TBO786453 TLK786452:TLK786453 TVG786452:TVG786453 UFC786452:UFC786453 UOY786452:UOY786453 UYU786452:UYU786453 VIQ786452:VIQ786453 VSM786452:VSM786453 WCI786452:WCI786453 WME786452:WME786453 WWA786452:WWA786453 S851988:S851989 JO851988:JO851989 TK851988:TK851989 ADG851988:ADG851989 ANC851988:ANC851989 AWY851988:AWY851989 BGU851988:BGU851989 BQQ851988:BQQ851989 CAM851988:CAM851989 CKI851988:CKI851989 CUE851988:CUE851989 DEA851988:DEA851989 DNW851988:DNW851989 DXS851988:DXS851989 EHO851988:EHO851989 ERK851988:ERK851989 FBG851988:FBG851989 FLC851988:FLC851989 FUY851988:FUY851989 GEU851988:GEU851989 GOQ851988:GOQ851989 GYM851988:GYM851989 HII851988:HII851989 HSE851988:HSE851989 ICA851988:ICA851989 ILW851988:ILW851989 IVS851988:IVS851989 JFO851988:JFO851989 JPK851988:JPK851989 JZG851988:JZG851989 KJC851988:KJC851989 KSY851988:KSY851989 LCU851988:LCU851989 LMQ851988:LMQ851989 LWM851988:LWM851989 MGI851988:MGI851989 MQE851988:MQE851989 NAA851988:NAA851989 NJW851988:NJW851989 NTS851988:NTS851989 ODO851988:ODO851989 ONK851988:ONK851989 OXG851988:OXG851989 PHC851988:PHC851989 PQY851988:PQY851989 QAU851988:QAU851989 QKQ851988:QKQ851989 QUM851988:QUM851989 REI851988:REI851989 ROE851988:ROE851989 RYA851988:RYA851989 SHW851988:SHW851989 SRS851988:SRS851989 TBO851988:TBO851989 TLK851988:TLK851989 TVG851988:TVG851989 UFC851988:UFC851989 UOY851988:UOY851989 UYU851988:UYU851989 VIQ851988:VIQ851989 VSM851988:VSM851989 WCI851988:WCI851989 WME851988:WME851989 WWA851988:WWA851989 S917524:S917525 JO917524:JO917525 TK917524:TK917525 ADG917524:ADG917525 ANC917524:ANC917525 AWY917524:AWY917525 BGU917524:BGU917525 BQQ917524:BQQ917525 CAM917524:CAM917525 CKI917524:CKI917525 CUE917524:CUE917525 DEA917524:DEA917525 DNW917524:DNW917525 DXS917524:DXS917525 EHO917524:EHO917525 ERK917524:ERK917525 FBG917524:FBG917525 FLC917524:FLC917525 FUY917524:FUY917525 GEU917524:GEU917525 GOQ917524:GOQ917525 GYM917524:GYM917525 HII917524:HII917525 HSE917524:HSE917525 ICA917524:ICA917525 ILW917524:ILW917525 IVS917524:IVS917525 JFO917524:JFO917525 JPK917524:JPK917525 JZG917524:JZG917525 KJC917524:KJC917525 KSY917524:KSY917525 LCU917524:LCU917525 LMQ917524:LMQ917525 LWM917524:LWM917525 MGI917524:MGI917525 MQE917524:MQE917525 NAA917524:NAA917525 NJW917524:NJW917525 NTS917524:NTS917525 ODO917524:ODO917525 ONK917524:ONK917525 OXG917524:OXG917525 PHC917524:PHC917525 PQY917524:PQY917525 QAU917524:QAU917525 QKQ917524:QKQ917525 QUM917524:QUM917525 REI917524:REI917525 ROE917524:ROE917525 RYA917524:RYA917525 SHW917524:SHW917525 SRS917524:SRS917525 TBO917524:TBO917525 TLK917524:TLK917525 TVG917524:TVG917525 UFC917524:UFC917525 UOY917524:UOY917525 UYU917524:UYU917525 VIQ917524:VIQ917525 VSM917524:VSM917525 WCI917524:WCI917525 WME917524:WME917525 WWA917524:WWA917525 S983060:S983061 JO983060:JO983061 TK983060:TK983061 ADG983060:ADG983061 ANC983060:ANC983061 AWY983060:AWY983061 BGU983060:BGU983061 BQQ983060:BQQ983061 CAM983060:CAM983061 CKI983060:CKI983061 CUE983060:CUE983061 DEA983060:DEA983061 DNW983060:DNW983061 DXS983060:DXS983061 EHO983060:EHO983061 ERK983060:ERK983061 FBG983060:FBG983061 FLC983060:FLC983061 FUY983060:FUY983061 GEU983060:GEU983061 GOQ983060:GOQ983061 GYM983060:GYM983061 HII983060:HII983061 HSE983060:HSE983061 ICA983060:ICA983061 ILW983060:ILW983061 IVS983060:IVS983061 JFO983060:JFO983061 JPK983060:JPK983061 JZG983060:JZG983061 KJC983060:KJC983061 KSY983060:KSY983061 LCU983060:LCU983061 LMQ983060:LMQ983061 LWM983060:LWM983061 MGI983060:MGI983061 MQE983060:MQE983061 NAA983060:NAA983061 NJW983060:NJW983061 NTS983060:NTS983061 ODO983060:ODO983061 ONK983060:ONK983061 OXG983060:OXG983061 PHC983060:PHC983061 PQY983060:PQY983061 QAU983060:QAU983061 QKQ983060:QKQ983061 QUM983060:QUM983061 REI983060:REI983061 ROE983060:ROE983061 RYA983060:RYA983061 SHW983060:SHW983061 SRS983060:SRS983061 TBO983060:TBO983061 TLK983060:TLK983061 TVG983060:TVG983061 UFC983060:UFC983061 UOY983060:UOY983061 UYU983060:UYU983061 VIQ983060:VIQ983061 VSM983060:VSM983061 WCI983060:WCI983061 WME983060:WME983061 WWA983060:WWA983061 U327700:U327701 U393236:U393237 JQ65556:JQ65557 TM65556:TM65557 ADI65556:ADI65557 ANE65556:ANE65557 AXA65556:AXA65557 BGW65556:BGW65557 BQS65556:BQS65557 CAO65556:CAO65557 CKK65556:CKK65557 CUG65556:CUG65557 DEC65556:DEC65557 DNY65556:DNY65557 DXU65556:DXU65557 EHQ65556:EHQ65557 ERM65556:ERM65557 FBI65556:FBI65557 FLE65556:FLE65557 FVA65556:FVA65557 GEW65556:GEW65557 GOS65556:GOS65557 GYO65556:GYO65557 HIK65556:HIK65557 HSG65556:HSG65557 ICC65556:ICC65557 ILY65556:ILY65557 IVU65556:IVU65557 JFQ65556:JFQ65557 JPM65556:JPM65557 JZI65556:JZI65557 KJE65556:KJE65557 KTA65556:KTA65557 LCW65556:LCW65557 LMS65556:LMS65557 LWO65556:LWO65557 MGK65556:MGK65557 MQG65556:MQG65557 NAC65556:NAC65557 NJY65556:NJY65557 NTU65556:NTU65557 ODQ65556:ODQ65557 ONM65556:ONM65557 OXI65556:OXI65557 PHE65556:PHE65557 PRA65556:PRA65557 QAW65556:QAW65557 QKS65556:QKS65557 QUO65556:QUO65557 REK65556:REK65557 ROG65556:ROG65557 RYC65556:RYC65557 SHY65556:SHY65557 SRU65556:SRU65557 TBQ65556:TBQ65557 TLM65556:TLM65557 TVI65556:TVI65557 UFE65556:UFE65557 UPA65556:UPA65557 UYW65556:UYW65557 VIS65556:VIS65557 VSO65556:VSO65557 WCK65556:WCK65557 WMG65556:WMG65557 WWC65556:WWC65557 U458772:U458773 JQ131092:JQ131093 TM131092:TM131093 ADI131092:ADI131093 ANE131092:ANE131093 AXA131092:AXA131093 BGW131092:BGW131093 BQS131092:BQS131093 CAO131092:CAO131093 CKK131092:CKK131093 CUG131092:CUG131093 DEC131092:DEC131093 DNY131092:DNY131093 DXU131092:DXU131093 EHQ131092:EHQ131093 ERM131092:ERM131093 FBI131092:FBI131093 FLE131092:FLE131093 FVA131092:FVA131093 GEW131092:GEW131093 GOS131092:GOS131093 GYO131092:GYO131093 HIK131092:HIK131093 HSG131092:HSG131093 ICC131092:ICC131093 ILY131092:ILY131093 IVU131092:IVU131093 JFQ131092:JFQ131093 JPM131092:JPM131093 JZI131092:JZI131093 KJE131092:KJE131093 KTA131092:KTA131093 LCW131092:LCW131093 LMS131092:LMS131093 LWO131092:LWO131093 MGK131092:MGK131093 MQG131092:MQG131093 NAC131092:NAC131093 NJY131092:NJY131093 NTU131092:NTU131093 ODQ131092:ODQ131093 ONM131092:ONM131093 OXI131092:OXI131093 PHE131092:PHE131093 PRA131092:PRA131093 QAW131092:QAW131093 QKS131092:QKS131093 QUO131092:QUO131093 REK131092:REK131093 ROG131092:ROG131093 RYC131092:RYC131093 SHY131092:SHY131093 SRU131092:SRU131093 TBQ131092:TBQ131093 TLM131092:TLM131093 TVI131092:TVI131093 UFE131092:UFE131093 UPA131092:UPA131093 UYW131092:UYW131093 VIS131092:VIS131093 VSO131092:VSO131093 WCK131092:WCK131093 WMG131092:WMG131093 WWC131092:WWC131093 U524308:U524309 JQ196628:JQ196629 TM196628:TM196629 ADI196628:ADI196629 ANE196628:ANE196629 AXA196628:AXA196629 BGW196628:BGW196629 BQS196628:BQS196629 CAO196628:CAO196629 CKK196628:CKK196629 CUG196628:CUG196629 DEC196628:DEC196629 DNY196628:DNY196629 DXU196628:DXU196629 EHQ196628:EHQ196629 ERM196628:ERM196629 FBI196628:FBI196629 FLE196628:FLE196629 FVA196628:FVA196629 GEW196628:GEW196629 GOS196628:GOS196629 GYO196628:GYO196629 HIK196628:HIK196629 HSG196628:HSG196629 ICC196628:ICC196629 ILY196628:ILY196629 IVU196628:IVU196629 JFQ196628:JFQ196629 JPM196628:JPM196629 JZI196628:JZI196629 KJE196628:KJE196629 KTA196628:KTA196629 LCW196628:LCW196629 LMS196628:LMS196629 LWO196628:LWO196629 MGK196628:MGK196629 MQG196628:MQG196629 NAC196628:NAC196629 NJY196628:NJY196629 NTU196628:NTU196629 ODQ196628:ODQ196629 ONM196628:ONM196629 OXI196628:OXI196629 PHE196628:PHE196629 PRA196628:PRA196629 QAW196628:QAW196629 QKS196628:QKS196629 QUO196628:QUO196629 REK196628:REK196629 ROG196628:ROG196629 RYC196628:RYC196629 SHY196628:SHY196629 SRU196628:SRU196629 TBQ196628:TBQ196629 TLM196628:TLM196629 TVI196628:TVI196629 UFE196628:UFE196629 UPA196628:UPA196629 UYW196628:UYW196629 VIS196628:VIS196629 VSO196628:VSO196629 WCK196628:WCK196629 WMG196628:WMG196629 WWC196628:WWC196629 U589844:U589845 JQ262164:JQ262165 TM262164:TM262165 ADI262164:ADI262165 ANE262164:ANE262165 AXA262164:AXA262165 BGW262164:BGW262165 BQS262164:BQS262165 CAO262164:CAO262165 CKK262164:CKK262165 CUG262164:CUG262165 DEC262164:DEC262165 DNY262164:DNY262165 DXU262164:DXU262165 EHQ262164:EHQ262165 ERM262164:ERM262165 FBI262164:FBI262165 FLE262164:FLE262165 FVA262164:FVA262165 GEW262164:GEW262165 GOS262164:GOS262165 GYO262164:GYO262165 HIK262164:HIK262165 HSG262164:HSG262165 ICC262164:ICC262165 ILY262164:ILY262165 IVU262164:IVU262165 JFQ262164:JFQ262165 JPM262164:JPM262165 JZI262164:JZI262165 KJE262164:KJE262165 KTA262164:KTA262165 LCW262164:LCW262165 LMS262164:LMS262165 LWO262164:LWO262165 MGK262164:MGK262165 MQG262164:MQG262165 NAC262164:NAC262165 NJY262164:NJY262165 NTU262164:NTU262165 ODQ262164:ODQ262165 ONM262164:ONM262165 OXI262164:OXI262165 PHE262164:PHE262165 PRA262164:PRA262165 QAW262164:QAW262165 QKS262164:QKS262165 QUO262164:QUO262165 REK262164:REK262165 ROG262164:ROG262165 RYC262164:RYC262165 SHY262164:SHY262165 SRU262164:SRU262165 TBQ262164:TBQ262165 TLM262164:TLM262165 TVI262164:TVI262165 UFE262164:UFE262165 UPA262164:UPA262165 UYW262164:UYW262165 VIS262164:VIS262165 VSO262164:VSO262165 WCK262164:WCK262165 WMG262164:WMG262165 WWC262164:WWC262165 U655380:U655381 JQ327700:JQ327701 TM327700:TM327701 ADI327700:ADI327701 ANE327700:ANE327701 AXA327700:AXA327701 BGW327700:BGW327701 BQS327700:BQS327701 CAO327700:CAO327701 CKK327700:CKK327701 CUG327700:CUG327701 DEC327700:DEC327701 DNY327700:DNY327701 DXU327700:DXU327701 EHQ327700:EHQ327701 ERM327700:ERM327701 FBI327700:FBI327701 FLE327700:FLE327701 FVA327700:FVA327701 GEW327700:GEW327701 GOS327700:GOS327701 GYO327700:GYO327701 HIK327700:HIK327701 HSG327700:HSG327701 ICC327700:ICC327701 ILY327700:ILY327701 IVU327700:IVU327701 JFQ327700:JFQ327701 JPM327700:JPM327701 JZI327700:JZI327701 KJE327700:KJE327701 KTA327700:KTA327701 LCW327700:LCW327701 LMS327700:LMS327701 LWO327700:LWO327701 MGK327700:MGK327701 MQG327700:MQG327701 NAC327700:NAC327701 NJY327700:NJY327701 NTU327700:NTU327701 ODQ327700:ODQ327701 ONM327700:ONM327701 OXI327700:OXI327701 PHE327700:PHE327701 PRA327700:PRA327701 QAW327700:QAW327701 QKS327700:QKS327701 QUO327700:QUO327701 REK327700:REK327701 ROG327700:ROG327701 RYC327700:RYC327701 SHY327700:SHY327701 SRU327700:SRU327701 TBQ327700:TBQ327701 TLM327700:TLM327701 TVI327700:TVI327701 UFE327700:UFE327701 UPA327700:UPA327701 UYW327700:UYW327701 VIS327700:VIS327701 VSO327700:VSO327701 WCK327700:WCK327701 WMG327700:WMG327701 WWC327700:WWC327701 U720916:U720917 JQ393236:JQ393237 TM393236:TM393237 ADI393236:ADI393237 ANE393236:ANE393237 AXA393236:AXA393237 BGW393236:BGW393237 BQS393236:BQS393237 CAO393236:CAO393237 CKK393236:CKK393237 CUG393236:CUG393237 DEC393236:DEC393237 DNY393236:DNY393237 DXU393236:DXU393237 EHQ393236:EHQ393237 ERM393236:ERM393237 FBI393236:FBI393237 FLE393236:FLE393237 FVA393236:FVA393237 GEW393236:GEW393237 GOS393236:GOS393237 GYO393236:GYO393237 HIK393236:HIK393237 HSG393236:HSG393237 ICC393236:ICC393237 ILY393236:ILY393237 IVU393236:IVU393237 JFQ393236:JFQ393237 JPM393236:JPM393237 JZI393236:JZI393237 KJE393236:KJE393237 KTA393236:KTA393237 LCW393236:LCW393237 LMS393236:LMS393237 LWO393236:LWO393237 MGK393236:MGK393237 MQG393236:MQG393237 NAC393236:NAC393237 NJY393236:NJY393237 NTU393236:NTU393237 ODQ393236:ODQ393237 ONM393236:ONM393237 OXI393236:OXI393237 PHE393236:PHE393237 PRA393236:PRA393237 QAW393236:QAW393237 QKS393236:QKS393237 QUO393236:QUO393237 REK393236:REK393237 ROG393236:ROG393237 RYC393236:RYC393237 SHY393236:SHY393237 SRU393236:SRU393237 TBQ393236:TBQ393237 TLM393236:TLM393237 TVI393236:TVI393237 UFE393236:UFE393237 UPA393236:UPA393237 UYW393236:UYW393237 VIS393236:VIS393237 VSO393236:VSO393237 WCK393236:WCK393237 WMG393236:WMG393237 WWC393236:WWC393237 U786452:U786453 JQ458772:JQ458773 TM458772:TM458773 ADI458772:ADI458773 ANE458772:ANE458773 AXA458772:AXA458773 BGW458772:BGW458773 BQS458772:BQS458773 CAO458772:CAO458773 CKK458772:CKK458773 CUG458772:CUG458773 DEC458772:DEC458773 DNY458772:DNY458773 DXU458772:DXU458773 EHQ458772:EHQ458773 ERM458772:ERM458773 FBI458772:FBI458773 FLE458772:FLE458773 FVA458772:FVA458773 GEW458772:GEW458773 GOS458772:GOS458773 GYO458772:GYO458773 HIK458772:HIK458773 HSG458772:HSG458773 ICC458772:ICC458773 ILY458772:ILY458773 IVU458772:IVU458773 JFQ458772:JFQ458773 JPM458772:JPM458773 JZI458772:JZI458773 KJE458772:KJE458773 KTA458772:KTA458773 LCW458772:LCW458773 LMS458772:LMS458773 LWO458772:LWO458773 MGK458772:MGK458773 MQG458772:MQG458773 NAC458772:NAC458773 NJY458772:NJY458773 NTU458772:NTU458773 ODQ458772:ODQ458773 ONM458772:ONM458773 OXI458772:OXI458773 PHE458772:PHE458773 PRA458772:PRA458773 QAW458772:QAW458773 QKS458772:QKS458773 QUO458772:QUO458773 REK458772:REK458773 ROG458772:ROG458773 RYC458772:RYC458773 SHY458772:SHY458773 SRU458772:SRU458773 TBQ458772:TBQ458773 TLM458772:TLM458773 TVI458772:TVI458773 UFE458772:UFE458773 UPA458772:UPA458773 UYW458772:UYW458773 VIS458772:VIS458773 VSO458772:VSO458773 WCK458772:WCK458773 WMG458772:WMG458773 WWC458772:WWC458773 U851988:U851989 JQ524308:JQ524309 TM524308:TM524309 ADI524308:ADI524309 ANE524308:ANE524309 AXA524308:AXA524309 BGW524308:BGW524309 BQS524308:BQS524309 CAO524308:CAO524309 CKK524308:CKK524309 CUG524308:CUG524309 DEC524308:DEC524309 DNY524308:DNY524309 DXU524308:DXU524309 EHQ524308:EHQ524309 ERM524308:ERM524309 FBI524308:FBI524309 FLE524308:FLE524309 FVA524308:FVA524309 GEW524308:GEW524309 GOS524308:GOS524309 GYO524308:GYO524309 HIK524308:HIK524309 HSG524308:HSG524309 ICC524308:ICC524309 ILY524308:ILY524309 IVU524308:IVU524309 JFQ524308:JFQ524309 JPM524308:JPM524309 JZI524308:JZI524309 KJE524308:KJE524309 KTA524308:KTA524309 LCW524308:LCW524309 LMS524308:LMS524309 LWO524308:LWO524309 MGK524308:MGK524309 MQG524308:MQG524309 NAC524308:NAC524309 NJY524308:NJY524309 NTU524308:NTU524309 ODQ524308:ODQ524309 ONM524308:ONM524309 OXI524308:OXI524309 PHE524308:PHE524309 PRA524308:PRA524309 QAW524308:QAW524309 QKS524308:QKS524309 QUO524308:QUO524309 REK524308:REK524309 ROG524308:ROG524309 RYC524308:RYC524309 SHY524308:SHY524309 SRU524308:SRU524309 TBQ524308:TBQ524309 TLM524308:TLM524309 TVI524308:TVI524309 UFE524308:UFE524309 UPA524308:UPA524309 UYW524308:UYW524309 VIS524308:VIS524309 VSO524308:VSO524309 WCK524308:WCK524309 WMG524308:WMG524309 WWC524308:WWC524309 U917524:U917525 JQ589844:JQ589845 TM589844:TM589845 ADI589844:ADI589845 ANE589844:ANE589845 AXA589844:AXA589845 BGW589844:BGW589845 BQS589844:BQS589845 CAO589844:CAO589845 CKK589844:CKK589845 CUG589844:CUG589845 DEC589844:DEC589845 DNY589844:DNY589845 DXU589844:DXU589845 EHQ589844:EHQ589845 ERM589844:ERM589845 FBI589844:FBI589845 FLE589844:FLE589845 FVA589844:FVA589845 GEW589844:GEW589845 GOS589844:GOS589845 GYO589844:GYO589845 HIK589844:HIK589845 HSG589844:HSG589845 ICC589844:ICC589845 ILY589844:ILY589845 IVU589844:IVU589845 JFQ589844:JFQ589845 JPM589844:JPM589845 JZI589844:JZI589845 KJE589844:KJE589845 KTA589844:KTA589845 LCW589844:LCW589845 LMS589844:LMS589845 LWO589844:LWO589845 MGK589844:MGK589845 MQG589844:MQG589845 NAC589844:NAC589845 NJY589844:NJY589845 NTU589844:NTU589845 ODQ589844:ODQ589845 ONM589844:ONM589845 OXI589844:OXI589845 PHE589844:PHE589845 PRA589844:PRA589845 QAW589844:QAW589845 QKS589844:QKS589845 QUO589844:QUO589845 REK589844:REK589845 ROG589844:ROG589845 RYC589844:RYC589845 SHY589844:SHY589845 SRU589844:SRU589845 TBQ589844:TBQ589845 TLM589844:TLM589845 TVI589844:TVI589845 UFE589844:UFE589845 UPA589844:UPA589845 UYW589844:UYW589845 VIS589844:VIS589845 VSO589844:VSO589845 WCK589844:WCK589845 WMG589844:WMG589845 WWC589844:WWC589845 U983060:U983061 JQ655380:JQ655381 TM655380:TM655381 ADI655380:ADI655381 ANE655380:ANE655381 AXA655380:AXA655381 BGW655380:BGW655381 BQS655380:BQS655381 CAO655380:CAO655381 CKK655380:CKK655381 CUG655380:CUG655381 DEC655380:DEC655381 DNY655380:DNY655381 DXU655380:DXU655381 EHQ655380:EHQ655381 ERM655380:ERM655381 FBI655380:FBI655381 FLE655380:FLE655381 FVA655380:FVA655381 GEW655380:GEW655381 GOS655380:GOS655381 GYO655380:GYO655381 HIK655380:HIK655381 HSG655380:HSG655381 ICC655380:ICC655381 ILY655380:ILY655381 IVU655380:IVU655381 JFQ655380:JFQ655381 JPM655380:JPM655381 JZI655380:JZI655381 KJE655380:KJE655381 KTA655380:KTA655381 LCW655380:LCW655381 LMS655380:LMS655381 LWO655380:LWO655381 MGK655380:MGK655381 MQG655380:MQG655381 NAC655380:NAC655381 NJY655380:NJY655381 NTU655380:NTU655381 ODQ655380:ODQ655381 ONM655380:ONM655381 OXI655380:OXI655381 PHE655380:PHE655381 PRA655380:PRA655381 QAW655380:QAW655381 QKS655380:QKS655381 QUO655380:QUO655381 REK655380:REK655381 ROG655380:ROG655381 RYC655380:RYC655381 SHY655380:SHY655381 SRU655380:SRU655381 TBQ655380:TBQ655381 TLM655380:TLM655381 TVI655380:TVI655381 UFE655380:UFE655381 UPA655380:UPA655381 UYW655380:UYW655381 VIS655380:VIS655381 VSO655380:VSO655381 WCK655380:WCK655381 WMG655380:WMG655381 WWC655380:WWC655381 U65556:U65557 JQ720916:JQ720917 TM720916:TM720917 ADI720916:ADI720917 ANE720916:ANE720917 AXA720916:AXA720917 BGW720916:BGW720917 BQS720916:BQS720917 CAO720916:CAO720917 CKK720916:CKK720917 CUG720916:CUG720917 DEC720916:DEC720917 DNY720916:DNY720917 DXU720916:DXU720917 EHQ720916:EHQ720917 ERM720916:ERM720917 FBI720916:FBI720917 FLE720916:FLE720917 FVA720916:FVA720917 GEW720916:GEW720917 GOS720916:GOS720917 GYO720916:GYO720917 HIK720916:HIK720917 HSG720916:HSG720917 ICC720916:ICC720917 ILY720916:ILY720917 IVU720916:IVU720917 JFQ720916:JFQ720917 JPM720916:JPM720917 JZI720916:JZI720917 KJE720916:KJE720917 KTA720916:KTA720917 LCW720916:LCW720917 LMS720916:LMS720917 LWO720916:LWO720917 MGK720916:MGK720917 MQG720916:MQG720917 NAC720916:NAC720917 NJY720916:NJY720917 NTU720916:NTU720917 ODQ720916:ODQ720917 ONM720916:ONM720917 OXI720916:OXI720917 PHE720916:PHE720917 PRA720916:PRA720917 QAW720916:QAW720917 QKS720916:QKS720917 QUO720916:QUO720917 REK720916:REK720917 ROG720916:ROG720917 RYC720916:RYC720917 SHY720916:SHY720917 SRU720916:SRU720917 TBQ720916:TBQ720917 TLM720916:TLM720917 TVI720916:TVI720917 UFE720916:UFE720917 UPA720916:UPA720917 UYW720916:UYW720917 VIS720916:VIS720917 VSO720916:VSO720917 WCK720916:WCK720917 WMG720916:WMG720917 WWC720916:WWC720917 U131092:U131093 JQ786452:JQ786453 TM786452:TM786453 ADI786452:ADI786453 ANE786452:ANE786453 AXA786452:AXA786453 BGW786452:BGW786453 BQS786452:BQS786453 CAO786452:CAO786453 CKK786452:CKK786453 CUG786452:CUG786453 DEC786452:DEC786453 DNY786452:DNY786453 DXU786452:DXU786453 EHQ786452:EHQ786453 ERM786452:ERM786453 FBI786452:FBI786453 FLE786452:FLE786453 FVA786452:FVA786453 GEW786452:GEW786453 GOS786452:GOS786453 GYO786452:GYO786453 HIK786452:HIK786453 HSG786452:HSG786453 ICC786452:ICC786453 ILY786452:ILY786453 IVU786452:IVU786453 JFQ786452:JFQ786453 JPM786452:JPM786453 JZI786452:JZI786453 KJE786452:KJE786453 KTA786452:KTA786453 LCW786452:LCW786453 LMS786452:LMS786453 LWO786452:LWO786453 MGK786452:MGK786453 MQG786452:MQG786453 NAC786452:NAC786453 NJY786452:NJY786453 NTU786452:NTU786453 ODQ786452:ODQ786453 ONM786452:ONM786453 OXI786452:OXI786453 PHE786452:PHE786453 PRA786452:PRA786453 QAW786452:QAW786453 QKS786452:QKS786453 QUO786452:QUO786453 REK786452:REK786453 ROG786452:ROG786453 RYC786452:RYC786453 SHY786452:SHY786453 SRU786452:SRU786453 TBQ786452:TBQ786453 TLM786452:TLM786453 TVI786452:TVI786453 UFE786452:UFE786453 UPA786452:UPA786453 UYW786452:UYW786453 VIS786452:VIS786453 VSO786452:VSO786453 WCK786452:WCK786453 WMG786452:WMG786453 WWC786452:WWC786453 U196628:U196629 JQ851988:JQ851989 TM851988:TM851989 ADI851988:ADI851989 ANE851988:ANE851989 AXA851988:AXA851989 BGW851988:BGW851989 BQS851988:BQS851989 CAO851988:CAO851989 CKK851988:CKK851989 CUG851988:CUG851989 DEC851988:DEC851989 DNY851988:DNY851989 DXU851988:DXU851989 EHQ851988:EHQ851989 ERM851988:ERM851989 FBI851988:FBI851989 FLE851988:FLE851989 FVA851988:FVA851989 GEW851988:GEW851989 GOS851988:GOS851989 GYO851988:GYO851989 HIK851988:HIK851989 HSG851988:HSG851989 ICC851988:ICC851989 ILY851988:ILY851989 IVU851988:IVU851989 JFQ851988:JFQ851989 JPM851988:JPM851989 JZI851988:JZI851989 KJE851988:KJE851989 KTA851988:KTA851989 LCW851988:LCW851989 LMS851988:LMS851989 LWO851988:LWO851989 MGK851988:MGK851989 MQG851988:MQG851989 NAC851988:NAC851989 NJY851988:NJY851989 NTU851988:NTU851989 ODQ851988:ODQ851989 ONM851988:ONM851989 OXI851988:OXI851989 PHE851988:PHE851989 PRA851988:PRA851989 QAW851988:QAW851989 QKS851988:QKS851989 QUO851988:QUO851989 REK851988:REK851989 ROG851988:ROG851989 RYC851988:RYC851989 SHY851988:SHY851989 SRU851988:SRU851989 TBQ851988:TBQ851989 TLM851988:TLM851989 TVI851988:TVI851989 UFE851988:UFE851989 UPA851988:UPA851989 UYW851988:UYW851989 VIS851988:VIS851989 VSO851988:VSO851989 WCK851988:WCK851989 WMG851988:WMG851989 WWC851988:WWC851989 JQ917524:JQ917525 TM917524:TM917525 ADI917524:ADI917525 ANE917524:ANE917525 AXA917524:AXA917525 BGW917524:BGW917525 BQS917524:BQS917525 CAO917524:CAO917525 CKK917524:CKK917525 CUG917524:CUG917525 DEC917524:DEC917525 DNY917524:DNY917525 DXU917524:DXU917525 EHQ917524:EHQ917525 ERM917524:ERM917525 FBI917524:FBI917525 FLE917524:FLE917525 FVA917524:FVA917525 GEW917524:GEW917525 GOS917524:GOS917525 GYO917524:GYO917525 HIK917524:HIK917525 HSG917524:HSG917525 ICC917524:ICC917525 ILY917524:ILY917525 IVU917524:IVU917525 JFQ917524:JFQ917525 JPM917524:JPM917525 JZI917524:JZI917525 KJE917524:KJE917525 KTA917524:KTA917525 LCW917524:LCW917525 LMS917524:LMS917525 LWO917524:LWO917525 MGK917524:MGK917525 MQG917524:MQG917525 NAC917524:NAC917525 NJY917524:NJY917525 NTU917524:NTU917525 ODQ917524:ODQ917525 ONM917524:ONM917525 OXI917524:OXI917525 PHE917524:PHE917525 PRA917524:PRA917525 QAW917524:QAW917525 QKS917524:QKS917525 QUO917524:QUO917525 REK917524:REK917525 ROG917524:ROG917525 RYC917524:RYC917525 SHY917524:SHY917525 SRU917524:SRU917525 TBQ917524:TBQ917525 TLM917524:TLM917525 TVI917524:TVI917525 UFE917524:UFE917525 UPA917524:UPA917525 UYW917524:UYW917525 VIS917524:VIS917525 VSO917524:VSO917525 WCK917524:WCK917525 WMG917524:WMG917525 WWC917524:WWC917525 WWC983060:WWC983061 JQ983060:JQ983061 TM983060:TM983061 ADI983060:ADI983061 ANE983060:ANE983061 AXA983060:AXA983061 BGW983060:BGW983061 BQS983060:BQS983061 CAO983060:CAO983061 CKK983060:CKK983061 CUG983060:CUG983061 DEC983060:DEC983061 DNY983060:DNY983061 DXU983060:DXU983061 EHQ983060:EHQ983061 ERM983060:ERM983061 FBI983060:FBI983061 FLE983060:FLE983061 FVA983060:FVA983061 GEW983060:GEW983061 GOS983060:GOS983061 GYO983060:GYO983061 HIK983060:HIK983061 HSG983060:HSG983061 ICC983060:ICC983061 ILY983060:ILY983061 IVU983060:IVU983061 JFQ983060:JFQ983061 JPM983060:JPM983061 JZI983060:JZI983061 KJE983060:KJE983061 KTA983060:KTA983061 LCW983060:LCW983061 LMS983060:LMS983061 LWO983060:LWO983061 MGK983060:MGK983061 MQG983060:MQG983061 NAC983060:NAC983061 NJY983060:NJY983061 NTU983060:NTU983061 ODQ983060:ODQ983061 ONM983060:ONM983061 OXI983060:OXI983061 PHE983060:PHE983061 PRA983060:PRA983061 QAW983060:QAW983061 QKS983060:QKS983061 QUO983060:QUO983061 REK983060:REK983061 ROG983060:ROG983061 RYC983060:RYC983061 SHY983060:SHY983061 SRU983060:SRU983061 TBQ983060:TBQ983061 TLM983060:TLM983061 TVI983060:TVI983061 UFE983060:UFE983061 UPA983060:UPA983061 UYW983060:UYW983061 VIS983060:VIS983061 VSO983060:VSO983061 WCK983060:WCK983061 WMG983060:WMG983061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4:U26216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68</v>
      </c>
    </row>
    <row r="2" spans="1:20" ht="22.5">
      <c r="F2" s="1201" t="s">
        <v>490</v>
      </c>
      <c r="G2" s="1202"/>
      <c r="H2" s="1203"/>
      <c r="I2" s="639"/>
    </row>
    <row r="3" spans="1:20" ht="3" customHeight="1"/>
    <row r="4" spans="1:20" s="569" customFormat="1" ht="11.25">
      <c r="A4" s="589"/>
      <c r="B4" s="589"/>
      <c r="C4" s="589"/>
      <c r="D4" s="589"/>
      <c r="F4" s="1153" t="s">
        <v>453</v>
      </c>
      <c r="G4" s="1153"/>
      <c r="H4" s="1153"/>
      <c r="I4" s="1204"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4"/>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24.11.2022</v>
      </c>
      <c r="I7" s="580" t="s">
        <v>492</v>
      </c>
      <c r="J7" s="614"/>
      <c r="K7" s="589"/>
      <c r="L7" s="589"/>
      <c r="M7" s="589"/>
      <c r="N7" s="589"/>
      <c r="O7" s="589"/>
      <c r="P7" s="589"/>
      <c r="Q7" s="589"/>
      <c r="R7" s="589"/>
      <c r="S7" s="589"/>
      <c r="T7" s="589"/>
    </row>
    <row r="8" spans="1:20" s="569" customFormat="1" ht="45">
      <c r="A8" s="1205">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05"/>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05"/>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05"/>
      <c r="B12" s="1205"/>
      <c r="C12" s="1205">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5"/>
      <c r="B13" s="1205"/>
      <c r="C13" s="1205"/>
      <c r="D13" s="622">
        <v>1</v>
      </c>
      <c r="F13" s="615" t="str">
        <f>"4."&amp;mergeValue(A13) &amp;"."&amp;mergeValue(B13)&amp;"."&amp;mergeValue(C13)&amp;"."&amp;mergeValue(D13)</f>
        <v>4.1.1.1.1</v>
      </c>
      <c r="G13" s="632" t="s">
        <v>497</v>
      </c>
      <c r="H13" s="603"/>
      <c r="I13" s="1206" t="s">
        <v>589</v>
      </c>
      <c r="J13" s="614"/>
      <c r="K13" s="589"/>
      <c r="L13" s="589"/>
      <c r="M13" s="589"/>
      <c r="N13" s="589"/>
      <c r="O13" s="589"/>
      <c r="P13" s="589"/>
      <c r="Q13" s="589"/>
      <c r="R13" s="589"/>
      <c r="S13" s="589"/>
      <c r="T13" s="589"/>
    </row>
    <row r="14" spans="1:20" s="569" customFormat="1" ht="18.75">
      <c r="A14" s="1205"/>
      <c r="B14" s="1205"/>
      <c r="C14" s="1205"/>
      <c r="D14" s="622"/>
      <c r="F14" s="618"/>
      <c r="G14" s="549" t="s">
        <v>4</v>
      </c>
      <c r="H14" s="623"/>
      <c r="I14" s="1206"/>
      <c r="J14" s="614"/>
      <c r="K14" s="589"/>
      <c r="L14" s="589"/>
      <c r="M14" s="589"/>
      <c r="N14" s="589"/>
      <c r="O14" s="589"/>
      <c r="P14" s="589"/>
      <c r="Q14" s="589"/>
      <c r="R14" s="589"/>
      <c r="S14" s="589"/>
      <c r="T14" s="589"/>
    </row>
    <row r="15" spans="1:20" s="569" customFormat="1" ht="18.75">
      <c r="A15" s="1205"/>
      <c r="B15" s="1205"/>
      <c r="C15" s="622"/>
      <c r="D15" s="622"/>
      <c r="F15" s="633"/>
      <c r="G15" s="576" t="s">
        <v>402</v>
      </c>
      <c r="H15" s="634"/>
      <c r="I15" s="635"/>
      <c r="J15" s="614"/>
      <c r="K15" s="589"/>
      <c r="L15" s="589"/>
      <c r="M15" s="589"/>
      <c r="N15" s="589"/>
      <c r="O15" s="589"/>
      <c r="P15" s="589"/>
      <c r="Q15" s="589"/>
      <c r="R15" s="589"/>
      <c r="S15" s="589"/>
      <c r="T15" s="589"/>
    </row>
    <row r="16" spans="1:20" s="569" customFormat="1" ht="18.75">
      <c r="A16" s="1205"/>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00" t="s">
        <v>591</v>
      </c>
      <c r="H19" s="1200"/>
      <c r="I19" s="593"/>
      <c r="J19" s="613"/>
      <c r="K19" s="613"/>
      <c r="L19" s="613"/>
      <c r="M19" s="613"/>
      <c r="N19" s="613"/>
      <c r="O19" s="613"/>
      <c r="P19" s="613"/>
      <c r="Q19" s="613"/>
      <c r="R19" s="613"/>
      <c r="S19" s="613"/>
      <c r="T19" s="613"/>
    </row>
  </sheetData>
  <sheetProtection algorithmName="SHA-512" hashValue="rgMejfO524R8i+qc0nOs3SXDFfNpDSBfmSUv2jN/uUCvbKbPP8twin5mPWcSY505wEGuN67w9XGgTMz5D/+wqA==" saltValue="7BP3Js0/43JTfRhtUw59fQ=="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499"/>
    <col min="27" max="27" width="10.140625" style="499" customWidth="1"/>
    <col min="28"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33" t="s">
        <v>655</v>
      </c>
      <c r="M5" s="1233"/>
      <c r="N5" s="1233"/>
      <c r="O5" s="1233"/>
      <c r="P5" s="1233"/>
      <c r="Q5" s="1233"/>
      <c r="R5" s="1233"/>
      <c r="S5" s="1233"/>
      <c r="T5" s="1233"/>
      <c r="U5" s="496"/>
    </row>
    <row r="6" spans="7:34" ht="3" customHeight="1">
      <c r="J6" s="481"/>
      <c r="K6" s="481"/>
      <c r="L6" s="477"/>
      <c r="M6" s="477"/>
      <c r="N6" s="477"/>
      <c r="O6" s="480"/>
      <c r="P6" s="480"/>
      <c r="Q6" s="480"/>
      <c r="R6" s="480"/>
      <c r="S6" s="480"/>
      <c r="T6" s="480"/>
      <c r="U6" s="477"/>
    </row>
    <row r="7" spans="7:34" s="522" customFormat="1" ht="22.5">
      <c r="G7" s="530"/>
      <c r="H7" s="530"/>
      <c r="I7" s="530"/>
      <c r="J7" s="528"/>
      <c r="K7" s="528"/>
      <c r="L7" s="523"/>
      <c r="M7" s="616" t="s">
        <v>501</v>
      </c>
      <c r="N7" s="665"/>
      <c r="O7" s="1255" t="str">
        <f>IF(NameOrPr_ch="",IF(NameOrPr="","",NameOrPr),NameOrPr_ch)</f>
        <v>Департамент регулирования тарифов Ярославской области</v>
      </c>
      <c r="P7" s="1256"/>
      <c r="Q7" s="1256"/>
      <c r="R7" s="1256"/>
      <c r="S7" s="1256"/>
      <c r="T7" s="1257"/>
      <c r="U7" s="668"/>
      <c r="X7" s="584"/>
      <c r="Y7" s="584"/>
      <c r="Z7" s="584"/>
      <c r="AA7" s="584"/>
      <c r="AB7" s="584"/>
      <c r="AC7" s="584"/>
      <c r="AD7" s="584"/>
      <c r="AE7" s="584"/>
      <c r="AF7" s="584"/>
      <c r="AG7" s="584"/>
      <c r="AH7" s="584"/>
    </row>
    <row r="8" spans="7:34" s="491" customFormat="1" ht="18.75">
      <c r="G8" s="490"/>
      <c r="H8" s="490"/>
      <c r="L8" s="498"/>
      <c r="M8" s="616" t="s">
        <v>594</v>
      </c>
      <c r="N8" s="665"/>
      <c r="O8" s="1255" t="str">
        <f>IF(datePr_ch="",IF(datePr="","",datePr),datePr_ch)</f>
        <v>18.11.2022</v>
      </c>
      <c r="P8" s="1256"/>
      <c r="Q8" s="1256"/>
      <c r="R8" s="1256"/>
      <c r="S8" s="1256"/>
      <c r="T8" s="1257"/>
      <c r="U8" s="666"/>
      <c r="X8" s="504"/>
      <c r="Y8" s="504"/>
      <c r="Z8" s="504"/>
      <c r="AA8" s="504"/>
      <c r="AB8" s="504"/>
      <c r="AC8" s="504"/>
      <c r="AD8" s="504"/>
      <c r="AE8" s="504"/>
      <c r="AF8" s="504"/>
      <c r="AG8" s="504"/>
      <c r="AH8" s="504"/>
    </row>
    <row r="9" spans="7:34" s="491" customFormat="1" ht="18.75">
      <c r="G9" s="490"/>
      <c r="H9" s="490"/>
      <c r="L9" s="551"/>
      <c r="M9" s="616" t="s">
        <v>593</v>
      </c>
      <c r="N9" s="665"/>
      <c r="O9" s="1255" t="str">
        <f>IF(numberPr_ch="",IF(numberPr="","",numberPr),numberPr_ch)</f>
        <v>№247-ви, №276-ви, № 235-ви</v>
      </c>
      <c r="P9" s="1256"/>
      <c r="Q9" s="1256"/>
      <c r="R9" s="1256"/>
      <c r="S9" s="1256"/>
      <c r="T9" s="1257"/>
      <c r="U9" s="666"/>
      <c r="X9" s="504"/>
      <c r="Y9" s="504"/>
      <c r="Z9" s="504"/>
      <c r="AA9" s="504"/>
      <c r="AB9" s="504"/>
      <c r="AC9" s="504"/>
      <c r="AD9" s="504"/>
      <c r="AE9" s="504"/>
      <c r="AF9" s="504"/>
      <c r="AG9" s="504"/>
      <c r="AH9" s="504"/>
    </row>
    <row r="10" spans="7:34" s="491" customFormat="1" ht="18.75">
      <c r="G10" s="490"/>
      <c r="H10" s="490"/>
      <c r="L10" s="551"/>
      <c r="M10" s="616" t="s">
        <v>500</v>
      </c>
      <c r="N10" s="665"/>
      <c r="O10" s="1255" t="str">
        <f>IF(IstPub_ch="",IF(IstPub="","",IstPub),IstPub_ch)</f>
        <v>печатное издание "Документ Регион"</v>
      </c>
      <c r="P10" s="1256"/>
      <c r="Q10" s="1256"/>
      <c r="R10" s="1256"/>
      <c r="S10" s="1256"/>
      <c r="T10" s="1257"/>
      <c r="U10" s="666"/>
      <c r="X10" s="504"/>
      <c r="Y10" s="504"/>
      <c r="Z10" s="504"/>
      <c r="AA10" s="504"/>
      <c r="AB10" s="504"/>
      <c r="AC10" s="504"/>
      <c r="AD10" s="504"/>
      <c r="AE10" s="504"/>
      <c r="AF10" s="504"/>
      <c r="AG10" s="504"/>
      <c r="AH10" s="504"/>
    </row>
    <row r="11" spans="7:34" s="491" customFormat="1" ht="11.25" hidden="1">
      <c r="G11" s="490"/>
      <c r="H11" s="490"/>
      <c r="L11" s="1234"/>
      <c r="M11" s="1234"/>
      <c r="N11" s="488"/>
      <c r="O11" s="1260"/>
      <c r="P11" s="1260"/>
      <c r="Q11" s="1260"/>
      <c r="R11" s="1260"/>
      <c r="S11" s="1260"/>
      <c r="T11" s="1260"/>
      <c r="U11" s="502" t="s">
        <v>372</v>
      </c>
      <c r="X11" s="504"/>
      <c r="Y11" s="504"/>
      <c r="Z11" s="504"/>
      <c r="AA11" s="504"/>
      <c r="AB11" s="504"/>
      <c r="AC11" s="504"/>
      <c r="AD11" s="504"/>
      <c r="AE11" s="504"/>
      <c r="AF11" s="504"/>
      <c r="AG11" s="504"/>
      <c r="AH11" s="504"/>
    </row>
    <row r="12" spans="7:34">
      <c r="J12" s="481"/>
      <c r="K12" s="481"/>
      <c r="L12" s="477"/>
      <c r="M12" s="477"/>
      <c r="N12" s="477"/>
      <c r="O12" s="1259"/>
      <c r="P12" s="1259"/>
      <c r="Q12" s="1259"/>
      <c r="R12" s="1259"/>
      <c r="S12" s="1259"/>
      <c r="T12" s="1259"/>
      <c r="U12" s="1259"/>
    </row>
    <row r="13" spans="7:34">
      <c r="J13" s="481"/>
      <c r="K13" s="481"/>
      <c r="L13" s="1153" t="s">
        <v>453</v>
      </c>
      <c r="M13" s="1153"/>
      <c r="N13" s="1153"/>
      <c r="O13" s="1153"/>
      <c r="P13" s="1153"/>
      <c r="Q13" s="1153"/>
      <c r="R13" s="1153"/>
      <c r="S13" s="1153"/>
      <c r="T13" s="1153"/>
      <c r="U13" s="1153"/>
      <c r="V13" s="1153"/>
      <c r="W13" s="1153" t="s">
        <v>454</v>
      </c>
    </row>
    <row r="14" spans="7:34" ht="14.25" customHeight="1">
      <c r="J14" s="481"/>
      <c r="K14" s="481"/>
      <c r="L14" s="1217" t="s">
        <v>91</v>
      </c>
      <c r="M14" s="1217" t="s">
        <v>637</v>
      </c>
      <c r="N14" s="520"/>
      <c r="O14" s="1218" t="s">
        <v>639</v>
      </c>
      <c r="P14" s="1219"/>
      <c r="Q14" s="1219"/>
      <c r="R14" s="1219"/>
      <c r="S14" s="1219"/>
      <c r="T14" s="1220"/>
      <c r="U14" s="1228" t="s">
        <v>340</v>
      </c>
      <c r="V14" s="1214" t="s">
        <v>274</v>
      </c>
      <c r="W14" s="1153"/>
    </row>
    <row r="15" spans="7:34" s="522" customFormat="1" ht="14.25" customHeight="1">
      <c r="G15" s="530"/>
      <c r="H15" s="530"/>
      <c r="I15" s="530"/>
      <c r="J15" s="528"/>
      <c r="K15" s="528"/>
      <c r="L15" s="1217"/>
      <c r="M15" s="1217"/>
      <c r="N15" s="520"/>
      <c r="O15" s="1223" t="s">
        <v>603</v>
      </c>
      <c r="P15" s="1221" t="s">
        <v>270</v>
      </c>
      <c r="Q15" s="1222"/>
      <c r="R15" s="1226" t="s">
        <v>652</v>
      </c>
      <c r="S15" s="1226"/>
      <c r="T15" s="1227"/>
      <c r="U15" s="1229"/>
      <c r="V15" s="1215"/>
      <c r="W15" s="1153"/>
      <c r="X15" s="584"/>
      <c r="Y15" s="584"/>
      <c r="Z15" s="584"/>
      <c r="AA15" s="584"/>
      <c r="AB15" s="584"/>
      <c r="AC15" s="584"/>
      <c r="AD15" s="584"/>
      <c r="AE15" s="584"/>
      <c r="AF15" s="584"/>
      <c r="AG15" s="584"/>
      <c r="AH15" s="584"/>
    </row>
    <row r="16" spans="7:34" ht="33.75">
      <c r="J16" s="481"/>
      <c r="K16" s="481"/>
      <c r="L16" s="1217"/>
      <c r="M16" s="1217"/>
      <c r="N16" s="519"/>
      <c r="O16" s="1224"/>
      <c r="P16" s="534" t="s">
        <v>762</v>
      </c>
      <c r="Q16" s="534" t="s">
        <v>763</v>
      </c>
      <c r="R16" s="535" t="s">
        <v>273</v>
      </c>
      <c r="S16" s="1212" t="s">
        <v>272</v>
      </c>
      <c r="T16" s="1213"/>
      <c r="U16" s="1230"/>
      <c r="V16" s="1216"/>
      <c r="W16" s="1153"/>
    </row>
    <row r="17" spans="1:34">
      <c r="J17" s="481"/>
      <c r="K17" s="489">
        <v>1</v>
      </c>
      <c r="L17" s="478" t="s">
        <v>92</v>
      </c>
      <c r="M17" s="478" t="s">
        <v>48</v>
      </c>
      <c r="N17" s="495" t="s">
        <v>48</v>
      </c>
      <c r="O17" s="487">
        <f ca="1">OFFSET(O17,0,-1)+1</f>
        <v>3</v>
      </c>
      <c r="P17" s="487">
        <f ca="1">OFFSET(P17,0,-1)+1</f>
        <v>4</v>
      </c>
      <c r="Q17" s="487">
        <f ca="1">OFFSET(Q17,0,-1)+1</f>
        <v>5</v>
      </c>
      <c r="R17" s="487">
        <f ca="1">OFFSET(R17,0,-1)+1</f>
        <v>6</v>
      </c>
      <c r="S17" s="1235">
        <f ca="1">OFFSET(S17,0,-1)+1</f>
        <v>7</v>
      </c>
      <c r="T17" s="1235"/>
      <c r="U17" s="487">
        <f ca="1">OFFSET(U17,0,-2)+1</f>
        <v>8</v>
      </c>
      <c r="V17" s="494">
        <f ca="1">OFFSET(V17,0,-1)</f>
        <v>8</v>
      </c>
      <c r="W17" s="487">
        <f ca="1">OFFSET(W17,0,-1)+1</f>
        <v>9</v>
      </c>
    </row>
    <row r="18" spans="1:34" ht="22.5">
      <c r="A18" s="1236">
        <v>1</v>
      </c>
      <c r="B18" s="939"/>
      <c r="C18" s="939"/>
      <c r="D18" s="939"/>
      <c r="E18" s="940"/>
      <c r="F18" s="941"/>
      <c r="G18" s="941"/>
      <c r="H18" s="941"/>
      <c r="I18" s="942"/>
      <c r="J18" s="937"/>
      <c r="K18" s="944"/>
      <c r="L18" s="592">
        <f>mergeValue(A18)</f>
        <v>1</v>
      </c>
      <c r="M18" s="640" t="s">
        <v>20</v>
      </c>
      <c r="N18" s="579"/>
      <c r="O18" s="1252"/>
      <c r="P18" s="1252"/>
      <c r="Q18" s="1252"/>
      <c r="R18" s="1252"/>
      <c r="S18" s="1252"/>
      <c r="T18" s="1252"/>
      <c r="U18" s="1252"/>
      <c r="V18" s="1252"/>
      <c r="W18" s="629" t="s">
        <v>656</v>
      </c>
    </row>
    <row r="19" spans="1:34" ht="22.5">
      <c r="A19" s="1236"/>
      <c r="B19" s="1236">
        <v>1</v>
      </c>
      <c r="C19" s="939"/>
      <c r="D19" s="939"/>
      <c r="E19" s="941"/>
      <c r="F19" s="941"/>
      <c r="G19" s="941"/>
      <c r="H19" s="941"/>
      <c r="I19" s="936"/>
      <c r="J19" s="935"/>
      <c r="K19" s="938"/>
      <c r="L19" s="592" t="str">
        <f>mergeValue(A19) &amp;"."&amp; mergeValue(B19)</f>
        <v>1.1</v>
      </c>
      <c r="M19" s="545" t="s">
        <v>16</v>
      </c>
      <c r="N19" s="579"/>
      <c r="O19" s="1252"/>
      <c r="P19" s="1252"/>
      <c r="Q19" s="1252"/>
      <c r="R19" s="1252"/>
      <c r="S19" s="1252"/>
      <c r="T19" s="1252"/>
      <c r="U19" s="1252"/>
      <c r="V19" s="1252"/>
      <c r="W19" s="629" t="s">
        <v>476</v>
      </c>
    </row>
    <row r="20" spans="1:34" ht="22.5">
      <c r="A20" s="1236"/>
      <c r="B20" s="1236"/>
      <c r="C20" s="1236">
        <v>1</v>
      </c>
      <c r="D20" s="939"/>
      <c r="E20" s="941"/>
      <c r="F20" s="941"/>
      <c r="G20" s="941"/>
      <c r="H20" s="941"/>
      <c r="I20" s="943"/>
      <c r="J20" s="935"/>
      <c r="K20" s="938"/>
      <c r="L20" s="592" t="str">
        <f>mergeValue(A20) &amp;"."&amp; mergeValue(B20)&amp;"."&amp; mergeValue(C20)</f>
        <v>1.1.1</v>
      </c>
      <c r="M20" s="546" t="s">
        <v>7</v>
      </c>
      <c r="N20" s="579"/>
      <c r="O20" s="1252"/>
      <c r="P20" s="1252"/>
      <c r="Q20" s="1252"/>
      <c r="R20" s="1252"/>
      <c r="S20" s="1252"/>
      <c r="T20" s="1252"/>
      <c r="U20" s="1252"/>
      <c r="V20" s="1252"/>
      <c r="W20" s="629" t="s">
        <v>631</v>
      </c>
    </row>
    <row r="21" spans="1:34" ht="22.5">
      <c r="A21" s="1236"/>
      <c r="B21" s="1236"/>
      <c r="C21" s="1236"/>
      <c r="D21" s="1236">
        <v>1</v>
      </c>
      <c r="E21" s="941"/>
      <c r="F21" s="941"/>
      <c r="G21" s="941"/>
      <c r="H21" s="941"/>
      <c r="I21" s="943"/>
      <c r="J21" s="935"/>
      <c r="K21" s="938"/>
      <c r="L21" s="592" t="str">
        <f>mergeValue(A21) &amp;"."&amp; mergeValue(B21)&amp;"."&amp; mergeValue(C21)&amp;"."&amp; mergeValue(D21)</f>
        <v>1.1.1.1</v>
      </c>
      <c r="M21" s="547" t="s">
        <v>22</v>
      </c>
      <c r="N21" s="579"/>
      <c r="O21" s="1252"/>
      <c r="P21" s="1252"/>
      <c r="Q21" s="1252"/>
      <c r="R21" s="1252"/>
      <c r="S21" s="1252"/>
      <c r="T21" s="1252"/>
      <c r="U21" s="1252"/>
      <c r="V21" s="1252"/>
      <c r="W21" s="629" t="s">
        <v>632</v>
      </c>
    </row>
    <row r="22" spans="1:34" ht="11.25" hidden="1" customHeight="1">
      <c r="A22" s="1236"/>
      <c r="B22" s="1236"/>
      <c r="C22" s="1236"/>
      <c r="D22" s="1236"/>
      <c r="E22" s="1236">
        <v>1</v>
      </c>
      <c r="F22" s="941"/>
      <c r="G22" s="941"/>
      <c r="H22" s="939">
        <v>1</v>
      </c>
      <c r="I22" s="1236">
        <v>1</v>
      </c>
      <c r="J22" s="941"/>
      <c r="K22" s="946"/>
      <c r="L22" s="592"/>
      <c r="M22" s="553"/>
      <c r="N22" s="580"/>
      <c r="O22" s="630"/>
      <c r="P22" s="630"/>
      <c r="Q22" s="630"/>
      <c r="R22" s="630"/>
      <c r="S22" s="630"/>
      <c r="T22" s="630"/>
      <c r="U22" s="630"/>
      <c r="V22" s="507"/>
      <c r="W22" s="558"/>
    </row>
    <row r="23" spans="1:34" ht="90">
      <c r="A23" s="1236"/>
      <c r="B23" s="1236"/>
      <c r="C23" s="1236"/>
      <c r="D23" s="1236"/>
      <c r="E23" s="1236"/>
      <c r="F23" s="1236">
        <v>1</v>
      </c>
      <c r="G23" s="939"/>
      <c r="H23" s="939"/>
      <c r="I23" s="1236"/>
      <c r="J23" s="1236">
        <v>1</v>
      </c>
      <c r="K23" s="947"/>
      <c r="L23" s="592" t="str">
        <f>mergeValue(A23) &amp;"."&amp; mergeValue(B23)&amp;"."&amp; mergeValue(C23)&amp;"."&amp; mergeValue(D23)&amp;"."&amp;  mergeValue(F23)</f>
        <v>1.1.1.1.1</v>
      </c>
      <c r="M23" s="554" t="s">
        <v>10</v>
      </c>
      <c r="N23" s="580"/>
      <c r="O23" s="1238"/>
      <c r="P23" s="1238"/>
      <c r="Q23" s="1238"/>
      <c r="R23" s="1238"/>
      <c r="S23" s="1238"/>
      <c r="T23" s="1238"/>
      <c r="U23" s="1238"/>
      <c r="V23" s="1238"/>
      <c r="W23" s="629" t="s">
        <v>633</v>
      </c>
      <c r="Y23" s="503" t="str">
        <f>strCheckUnique(Z23:Z26)</f>
        <v/>
      </c>
      <c r="AA23" s="503"/>
    </row>
    <row r="24" spans="1:34" ht="189" customHeight="1">
      <c r="A24" s="1236"/>
      <c r="B24" s="1236"/>
      <c r="C24" s="1236"/>
      <c r="D24" s="1236"/>
      <c r="E24" s="1236"/>
      <c r="F24" s="1236"/>
      <c r="G24" s="939">
        <v>1</v>
      </c>
      <c r="H24" s="939"/>
      <c r="I24" s="1236"/>
      <c r="J24" s="1236"/>
      <c r="K24" s="947">
        <v>1</v>
      </c>
      <c r="L24" s="592" t="str">
        <f>mergeValue(A24) &amp;"."&amp; mergeValue(B24)&amp;"."&amp; mergeValue(C24)&amp;"."&amp; mergeValue(D24)&amp;"."&amp; mergeValue(F24)&amp;"."&amp; mergeValue(G24)</f>
        <v>1.1.1.1.1.1</v>
      </c>
      <c r="M24" s="1063"/>
      <c r="N24" s="585"/>
      <c r="O24" s="561"/>
      <c r="P24" s="561"/>
      <c r="Q24" s="1088"/>
      <c r="R24" s="1242"/>
      <c r="S24" s="1232" t="s">
        <v>83</v>
      </c>
      <c r="T24" s="1242"/>
      <c r="U24" s="1232" t="s">
        <v>84</v>
      </c>
      <c r="V24" s="577"/>
      <c r="W24" s="1207" t="s">
        <v>657</v>
      </c>
      <c r="X24" s="499" t="str">
        <f>strCheckDate(O25:V25)</f>
        <v/>
      </c>
      <c r="Y24" s="503"/>
      <c r="Z24" s="503" t="str">
        <f>IF(M24="","",M24 )</f>
        <v/>
      </c>
      <c r="AA24" s="503"/>
      <c r="AB24" s="503"/>
      <c r="AC24" s="503"/>
    </row>
    <row r="25" spans="1:34" ht="11.25" hidden="1">
      <c r="A25" s="1236"/>
      <c r="B25" s="1236"/>
      <c r="C25" s="1236"/>
      <c r="D25" s="1236"/>
      <c r="E25" s="1236"/>
      <c r="F25" s="1236"/>
      <c r="G25" s="939"/>
      <c r="H25" s="939"/>
      <c r="I25" s="1236"/>
      <c r="J25" s="1236"/>
      <c r="K25" s="947"/>
      <c r="L25" s="599"/>
      <c r="M25" s="645"/>
      <c r="N25" s="585"/>
      <c r="O25" s="561"/>
      <c r="P25" s="561"/>
      <c r="Q25" s="583" t="str">
        <f>R24 &amp; "-" &amp; T24</f>
        <v>-</v>
      </c>
      <c r="R25" s="1231"/>
      <c r="S25" s="1232"/>
      <c r="T25" s="1231"/>
      <c r="U25" s="1232"/>
      <c r="V25" s="577"/>
      <c r="W25" s="1208"/>
    </row>
    <row r="26" spans="1:34" s="475" customFormat="1" ht="15" customHeight="1">
      <c r="A26" s="1236"/>
      <c r="B26" s="1236"/>
      <c r="C26" s="1236"/>
      <c r="D26" s="1236"/>
      <c r="E26" s="1236"/>
      <c r="F26" s="1236"/>
      <c r="G26" s="941"/>
      <c r="H26" s="939"/>
      <c r="I26" s="1236"/>
      <c r="J26" s="1236"/>
      <c r="K26" s="946"/>
      <c r="L26" s="537"/>
      <c r="M26" s="555" t="s">
        <v>25</v>
      </c>
      <c r="N26" s="550"/>
      <c r="O26" s="544"/>
      <c r="P26" s="544"/>
      <c r="Q26" s="544"/>
      <c r="R26" s="572"/>
      <c r="S26" s="563"/>
      <c r="T26" s="562"/>
      <c r="U26" s="550"/>
      <c r="V26" s="559"/>
      <c r="W26" s="1209"/>
      <c r="X26" s="500"/>
      <c r="Y26" s="500"/>
      <c r="Z26" s="500"/>
      <c r="AA26" s="500"/>
      <c r="AB26" s="500"/>
      <c r="AC26" s="500"/>
      <c r="AD26" s="500"/>
      <c r="AE26" s="500"/>
      <c r="AF26" s="500"/>
      <c r="AG26" s="500"/>
      <c r="AH26" s="500"/>
    </row>
    <row r="27" spans="1:34" s="475" customFormat="1" ht="15" customHeight="1">
      <c r="A27" s="1236"/>
      <c r="B27" s="1236"/>
      <c r="C27" s="1236"/>
      <c r="D27" s="1236"/>
      <c r="E27" s="1236"/>
      <c r="F27" s="941"/>
      <c r="G27" s="941"/>
      <c r="H27" s="939"/>
      <c r="I27" s="1236"/>
      <c r="J27" s="941"/>
      <c r="K27" s="946"/>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4" s="475" customFormat="1" ht="0.2" customHeight="1">
      <c r="A28" s="1236"/>
      <c r="B28" s="1236"/>
      <c r="C28" s="1236"/>
      <c r="D28" s="1236"/>
      <c r="E28" s="945"/>
      <c r="F28" s="941"/>
      <c r="G28" s="941"/>
      <c r="H28" s="941"/>
      <c r="I28" s="937"/>
      <c r="J28" s="934"/>
      <c r="K28" s="944"/>
      <c r="L28" s="537"/>
      <c r="M28" s="550"/>
      <c r="N28" s="548"/>
      <c r="O28" s="544"/>
      <c r="P28" s="544"/>
      <c r="Q28" s="544"/>
      <c r="R28" s="572"/>
      <c r="S28" s="563"/>
      <c r="T28" s="562"/>
      <c r="U28" s="548"/>
      <c r="V28" s="563"/>
      <c r="W28" s="559"/>
      <c r="X28" s="500"/>
      <c r="Y28" s="500"/>
      <c r="Z28" s="500"/>
      <c r="AA28" s="500"/>
      <c r="AB28" s="500"/>
      <c r="AC28" s="500"/>
      <c r="AD28" s="500"/>
      <c r="AE28" s="500"/>
      <c r="AF28" s="500"/>
      <c r="AG28" s="500"/>
      <c r="AH28" s="500"/>
    </row>
    <row r="29" spans="1:34" s="475" customFormat="1" ht="15" customHeight="1">
      <c r="A29" s="1236"/>
      <c r="B29" s="1236"/>
      <c r="C29" s="1236"/>
      <c r="D29" s="945"/>
      <c r="E29" s="945"/>
      <c r="F29" s="941"/>
      <c r="G29" s="941"/>
      <c r="H29" s="941"/>
      <c r="I29" s="937"/>
      <c r="J29" s="934"/>
      <c r="K29" s="944"/>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4" s="475" customFormat="1" ht="15" customHeight="1">
      <c r="A30" s="1236"/>
      <c r="B30" s="1236"/>
      <c r="C30" s="945"/>
      <c r="D30" s="945"/>
      <c r="E30" s="945"/>
      <c r="F30" s="945"/>
      <c r="G30" s="950"/>
      <c r="H30" s="937"/>
      <c r="I30" s="948"/>
      <c r="J30" s="934"/>
      <c r="K30" s="949"/>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4" s="475" customFormat="1" ht="15" customHeight="1">
      <c r="A31" s="1236"/>
      <c r="B31" s="945"/>
      <c r="C31" s="945"/>
      <c r="D31" s="945"/>
      <c r="E31" s="945"/>
      <c r="F31" s="945"/>
      <c r="G31" s="950"/>
      <c r="H31" s="937"/>
      <c r="I31" s="937"/>
      <c r="J31" s="934"/>
      <c r="K31" s="944"/>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4" s="475" customFormat="1" ht="15" customHeight="1">
      <c r="A32" s="933"/>
      <c r="B32" s="933"/>
      <c r="C32" s="933"/>
      <c r="D32" s="933"/>
      <c r="E32" s="933"/>
      <c r="F32" s="933"/>
      <c r="G32" s="933"/>
      <c r="H32" s="933"/>
      <c r="I32" s="933"/>
      <c r="J32" s="933"/>
      <c r="K32" s="933"/>
      <c r="L32" s="492"/>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23.75" customHeight="1">
      <c r="L34" s="1">
        <v>1</v>
      </c>
      <c r="M34" s="1200" t="s">
        <v>658</v>
      </c>
      <c r="N34" s="1200"/>
      <c r="O34" s="1200"/>
      <c r="P34" s="1200"/>
      <c r="Q34" s="1200"/>
      <c r="R34" s="1200"/>
      <c r="S34" s="1200"/>
      <c r="T34" s="1200"/>
      <c r="U34" s="1200"/>
      <c r="V34" s="1200"/>
      <c r="W34" s="1200"/>
    </row>
  </sheetData>
  <sheetProtection algorithmName="SHA-512" hashValue="RG6Bjx0u6hgRMTbMinDUirEv+abWSG+vlGRuNbCMc7bjQsOvgLT+gXUf3wJ/XwbMOFLcKVGVLXka5DMbCxKaig==" saltValue="wRNby5uuFjiyklqGKz1AgA==" spinCount="100000"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20" width="10.5703125" style="584"/>
    <col min="21" max="16384" width="10.5703125" style="522"/>
  </cols>
  <sheetData>
    <row r="1" spans="1:20" ht="3" customHeight="1">
      <c r="A1" s="590" t="s">
        <v>182</v>
      </c>
    </row>
    <row r="2" spans="1:20" ht="22.5">
      <c r="F2" s="1201" t="s">
        <v>490</v>
      </c>
      <c r="G2" s="1202"/>
      <c r="H2" s="1203"/>
      <c r="I2" s="639"/>
    </row>
    <row r="3" spans="1:20" ht="3" customHeight="1"/>
    <row r="4" spans="1:20" s="569" customFormat="1" ht="11.25">
      <c r="A4" s="589"/>
      <c r="B4" s="589"/>
      <c r="C4" s="589"/>
      <c r="D4" s="589"/>
      <c r="F4" s="1153" t="s">
        <v>453</v>
      </c>
      <c r="G4" s="1153"/>
      <c r="H4" s="1153"/>
      <c r="I4" s="1204" t="s">
        <v>454</v>
      </c>
      <c r="J4" s="589"/>
      <c r="K4" s="589"/>
      <c r="L4" s="589"/>
      <c r="M4" s="589"/>
      <c r="N4" s="589"/>
      <c r="O4" s="589"/>
      <c r="P4" s="589"/>
      <c r="Q4" s="589"/>
      <c r="R4" s="589"/>
      <c r="S4" s="589"/>
      <c r="T4" s="589"/>
    </row>
    <row r="5" spans="1:20" s="569" customFormat="1" ht="11.25" customHeight="1">
      <c r="A5" s="589"/>
      <c r="B5" s="589"/>
      <c r="C5" s="589"/>
      <c r="D5" s="589"/>
      <c r="F5" s="605" t="s">
        <v>91</v>
      </c>
      <c r="G5" s="617" t="s">
        <v>456</v>
      </c>
      <c r="H5" s="604" t="s">
        <v>441</v>
      </c>
      <c r="I5" s="1204"/>
      <c r="J5" s="589"/>
      <c r="K5" s="589"/>
      <c r="L5" s="589"/>
      <c r="M5" s="589"/>
      <c r="N5" s="589"/>
      <c r="O5" s="589"/>
      <c r="P5" s="589"/>
      <c r="Q5" s="589"/>
      <c r="R5" s="589"/>
      <c r="S5" s="589"/>
      <c r="T5" s="589"/>
    </row>
    <row r="6" spans="1:20" s="569" customFormat="1" ht="12" customHeight="1">
      <c r="A6" s="589"/>
      <c r="B6" s="589"/>
      <c r="C6" s="589"/>
      <c r="D6" s="589"/>
      <c r="F6" s="606" t="s">
        <v>92</v>
      </c>
      <c r="G6" s="608">
        <v>2</v>
      </c>
      <c r="H6" s="609">
        <v>3</v>
      </c>
      <c r="I6" s="607">
        <v>4</v>
      </c>
      <c r="J6" s="589">
        <v>4</v>
      </c>
      <c r="K6" s="589"/>
      <c r="L6" s="589"/>
      <c r="M6" s="589"/>
      <c r="N6" s="589"/>
      <c r="O6" s="589"/>
      <c r="P6" s="589"/>
      <c r="Q6" s="589"/>
      <c r="R6" s="589"/>
      <c r="S6" s="589"/>
      <c r="T6" s="589"/>
    </row>
    <row r="7" spans="1:20" s="569" customFormat="1" ht="18.75">
      <c r="A7" s="589"/>
      <c r="B7" s="589"/>
      <c r="C7" s="589"/>
      <c r="D7" s="589"/>
      <c r="F7" s="615">
        <v>1</v>
      </c>
      <c r="G7" s="631" t="s">
        <v>491</v>
      </c>
      <c r="H7" s="603" t="str">
        <f>IF(dateCh="","",dateCh)</f>
        <v>24.11.2022</v>
      </c>
      <c r="I7" s="580" t="s">
        <v>492</v>
      </c>
      <c r="J7" s="614"/>
      <c r="K7" s="589"/>
      <c r="L7" s="589"/>
      <c r="M7" s="589"/>
      <c r="N7" s="589"/>
      <c r="O7" s="589"/>
      <c r="P7" s="589"/>
      <c r="Q7" s="589"/>
      <c r="R7" s="589"/>
      <c r="S7" s="589"/>
      <c r="T7" s="589"/>
    </row>
    <row r="8" spans="1:20" s="569" customFormat="1" ht="45">
      <c r="A8" s="1205">
        <v>1</v>
      </c>
      <c r="B8" s="589"/>
      <c r="C8" s="589"/>
      <c r="D8" s="589"/>
      <c r="F8" s="615" t="str">
        <f>"2." &amp;mergeValue(A8)</f>
        <v>2.1</v>
      </c>
      <c r="G8" s="631" t="s">
        <v>493</v>
      </c>
      <c r="H8" s="603"/>
      <c r="I8" s="580" t="s">
        <v>588</v>
      </c>
      <c r="J8" s="614"/>
      <c r="K8" s="589"/>
      <c r="L8" s="589"/>
      <c r="M8" s="589"/>
      <c r="N8" s="589"/>
      <c r="O8" s="589"/>
      <c r="P8" s="589"/>
      <c r="Q8" s="589"/>
      <c r="R8" s="589"/>
      <c r="S8" s="589"/>
      <c r="T8" s="589"/>
    </row>
    <row r="9" spans="1:20" s="569" customFormat="1" ht="22.5">
      <c r="A9" s="1205"/>
      <c r="B9" s="589"/>
      <c r="C9" s="589"/>
      <c r="D9" s="589"/>
      <c r="F9" s="615" t="str">
        <f>"3." &amp;mergeValue(A9)</f>
        <v>3.1</v>
      </c>
      <c r="G9" s="631" t="s">
        <v>494</v>
      </c>
      <c r="H9" s="603"/>
      <c r="I9" s="580" t="s">
        <v>586</v>
      </c>
      <c r="J9" s="614"/>
      <c r="K9" s="589"/>
      <c r="L9" s="589"/>
      <c r="M9" s="589"/>
      <c r="N9" s="589"/>
      <c r="O9" s="589"/>
      <c r="P9" s="589"/>
      <c r="Q9" s="589"/>
      <c r="R9" s="589"/>
      <c r="S9" s="589"/>
      <c r="T9" s="589"/>
    </row>
    <row r="10" spans="1:20" s="569" customFormat="1" ht="22.5">
      <c r="A10" s="1205"/>
      <c r="B10" s="589"/>
      <c r="C10" s="589"/>
      <c r="D10" s="589"/>
      <c r="F10" s="615" t="str">
        <f>"4."&amp;mergeValue(A10)</f>
        <v>4.1</v>
      </c>
      <c r="G10" s="631" t="s">
        <v>495</v>
      </c>
      <c r="H10" s="604" t="s">
        <v>457</v>
      </c>
      <c r="I10" s="580"/>
      <c r="J10" s="614"/>
      <c r="K10" s="589"/>
      <c r="L10" s="589"/>
      <c r="M10" s="589"/>
      <c r="N10" s="589"/>
      <c r="O10" s="589"/>
      <c r="P10" s="589"/>
      <c r="Q10" s="589"/>
      <c r="R10" s="589"/>
      <c r="S10" s="589"/>
      <c r="T10" s="589"/>
    </row>
    <row r="11" spans="1:20"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c r="O11" s="589"/>
      <c r="P11" s="589"/>
      <c r="Q11" s="589"/>
      <c r="R11" s="589"/>
      <c r="S11" s="589"/>
      <c r="T11" s="589"/>
    </row>
    <row r="12" spans="1:20" s="569" customFormat="1" ht="22.5">
      <c r="A12" s="1205"/>
      <c r="B12" s="1205"/>
      <c r="C12" s="1205">
        <v>1</v>
      </c>
      <c r="D12" s="622"/>
      <c r="F12" s="615" t="str">
        <f>"4."&amp;mergeValue(A12) &amp;"."&amp;mergeValue(B12)&amp;"."&amp;mergeValue(C12)</f>
        <v>4.1.1.1</v>
      </c>
      <c r="G12" s="621" t="s">
        <v>496</v>
      </c>
      <c r="H12" s="603"/>
      <c r="I12" s="580" t="s">
        <v>499</v>
      </c>
      <c r="J12" s="614"/>
      <c r="K12" s="589"/>
      <c r="L12" s="589"/>
      <c r="M12" s="589"/>
      <c r="N12" s="589"/>
      <c r="O12" s="589"/>
      <c r="P12" s="589"/>
      <c r="Q12" s="589"/>
      <c r="R12" s="589"/>
      <c r="S12" s="589"/>
      <c r="T12" s="589"/>
    </row>
    <row r="13" spans="1:20" s="569" customFormat="1" ht="39" customHeight="1">
      <c r="A13" s="1205"/>
      <c r="B13" s="1205"/>
      <c r="C13" s="1205"/>
      <c r="D13" s="622">
        <v>1</v>
      </c>
      <c r="F13" s="615" t="str">
        <f>"4."&amp;mergeValue(A13) &amp;"."&amp;mergeValue(B13)&amp;"."&amp;mergeValue(C13)&amp;"."&amp;mergeValue(D13)</f>
        <v>4.1.1.1.1</v>
      </c>
      <c r="G13" s="632" t="s">
        <v>497</v>
      </c>
      <c r="H13" s="603"/>
      <c r="I13" s="1206" t="s">
        <v>589</v>
      </c>
      <c r="J13" s="614"/>
      <c r="K13" s="589"/>
      <c r="L13" s="589"/>
      <c r="M13" s="589"/>
      <c r="N13" s="589"/>
      <c r="O13" s="589"/>
      <c r="P13" s="589"/>
      <c r="Q13" s="589"/>
      <c r="R13" s="589"/>
      <c r="S13" s="589"/>
      <c r="T13" s="589"/>
    </row>
    <row r="14" spans="1:20" s="569" customFormat="1" ht="18.75">
      <c r="A14" s="1205"/>
      <c r="B14" s="1205"/>
      <c r="C14" s="1205"/>
      <c r="D14" s="622"/>
      <c r="F14" s="618"/>
      <c r="G14" s="549" t="s">
        <v>4</v>
      </c>
      <c r="H14" s="623"/>
      <c r="I14" s="1206"/>
      <c r="J14" s="614"/>
      <c r="K14" s="589"/>
      <c r="L14" s="589"/>
      <c r="M14" s="589"/>
      <c r="N14" s="589"/>
      <c r="O14" s="589"/>
      <c r="P14" s="589"/>
      <c r="Q14" s="589"/>
      <c r="R14" s="589"/>
      <c r="S14" s="589"/>
      <c r="T14" s="589"/>
    </row>
    <row r="15" spans="1:20" s="569" customFormat="1" ht="18.75">
      <c r="A15" s="1205"/>
      <c r="B15" s="1205"/>
      <c r="C15" s="622"/>
      <c r="D15" s="622"/>
      <c r="F15" s="633"/>
      <c r="G15" s="576" t="s">
        <v>402</v>
      </c>
      <c r="H15" s="634"/>
      <c r="I15" s="635"/>
      <c r="J15" s="614"/>
      <c r="K15" s="589"/>
      <c r="L15" s="589"/>
      <c r="M15" s="589"/>
      <c r="N15" s="589"/>
      <c r="O15" s="589"/>
      <c r="P15" s="589"/>
      <c r="Q15" s="589"/>
      <c r="R15" s="589"/>
      <c r="S15" s="589"/>
      <c r="T15" s="589"/>
    </row>
    <row r="16" spans="1:20" s="569" customFormat="1" ht="18.75">
      <c r="A16" s="1205"/>
      <c r="B16" s="589"/>
      <c r="C16" s="589"/>
      <c r="D16" s="589"/>
      <c r="F16" s="618"/>
      <c r="G16" s="557" t="s">
        <v>505</v>
      </c>
      <c r="H16" s="619"/>
      <c r="I16" s="620"/>
      <c r="J16" s="614"/>
      <c r="K16" s="589"/>
      <c r="L16" s="589"/>
      <c r="M16" s="589"/>
      <c r="N16" s="589"/>
      <c r="O16" s="589"/>
      <c r="P16" s="589"/>
      <c r="Q16" s="589"/>
      <c r="R16" s="589"/>
      <c r="S16" s="589"/>
      <c r="T16" s="589"/>
    </row>
    <row r="17" spans="1:20" s="569" customFormat="1" ht="18.75">
      <c r="A17" s="589"/>
      <c r="B17" s="589"/>
      <c r="C17" s="589"/>
      <c r="D17" s="589"/>
      <c r="F17" s="618"/>
      <c r="G17" s="564" t="s">
        <v>504</v>
      </c>
      <c r="H17" s="619"/>
      <c r="I17" s="620"/>
      <c r="J17" s="614"/>
      <c r="K17" s="589"/>
      <c r="L17" s="589"/>
      <c r="M17" s="589"/>
      <c r="N17" s="589"/>
      <c r="O17" s="589"/>
      <c r="P17" s="589"/>
      <c r="Q17" s="589"/>
      <c r="R17" s="589"/>
      <c r="S17" s="589"/>
      <c r="T17" s="589"/>
    </row>
    <row r="18" spans="1:20" s="612" customFormat="1" ht="3" customHeight="1">
      <c r="A18" s="613"/>
      <c r="B18" s="613"/>
      <c r="C18" s="613"/>
      <c r="D18" s="613"/>
      <c r="F18" s="624"/>
      <c r="G18" s="625"/>
      <c r="H18" s="626"/>
      <c r="I18" s="627"/>
      <c r="J18" s="613"/>
      <c r="K18" s="613"/>
      <c r="L18" s="613"/>
      <c r="M18" s="613"/>
      <c r="N18" s="613"/>
      <c r="O18" s="613"/>
      <c r="P18" s="613"/>
      <c r="Q18" s="613"/>
      <c r="R18" s="613"/>
      <c r="S18" s="613"/>
      <c r="T18" s="613"/>
    </row>
    <row r="19" spans="1:20" s="612" customFormat="1" ht="15" customHeight="1">
      <c r="A19" s="613"/>
      <c r="B19" s="613"/>
      <c r="C19" s="613"/>
      <c r="D19" s="613"/>
      <c r="F19" s="611"/>
      <c r="G19" s="1200" t="s">
        <v>591</v>
      </c>
      <c r="H19" s="1200"/>
      <c r="I19" s="593"/>
      <c r="J19" s="613"/>
      <c r="K19" s="613"/>
      <c r="L19" s="613"/>
      <c r="M19" s="613"/>
      <c r="N19" s="613"/>
      <c r="O19" s="613"/>
      <c r="P19" s="613"/>
      <c r="Q19" s="613"/>
      <c r="R19" s="613"/>
      <c r="S19" s="613"/>
      <c r="T19" s="613"/>
    </row>
  </sheetData>
  <sheetProtection algorithmName="SHA-512" hashValue="4DemkxBgovyOzuinq/oI8c1NYXOJGxFTi6azm05Nx0ZT4MMdTCjShd1OmBBkkwuWXGa6kiLNI1en0YDVT7X/Uw==" saltValue="FCjicB1hI/km/68gwmNrQ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499"/>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33" t="s">
        <v>655</v>
      </c>
      <c r="M5" s="1233"/>
      <c r="N5" s="1233"/>
      <c r="O5" s="1233"/>
      <c r="P5" s="1233"/>
      <c r="Q5" s="1233"/>
      <c r="R5" s="1233"/>
      <c r="S5" s="1233"/>
      <c r="T5" s="1233"/>
      <c r="U5" s="496"/>
    </row>
    <row r="6" spans="1:34" ht="3" customHeight="1">
      <c r="J6" s="481"/>
      <c r="K6" s="481"/>
      <c r="L6" s="477"/>
      <c r="M6" s="477"/>
      <c r="N6" s="477"/>
      <c r="O6" s="480"/>
      <c r="P6" s="480"/>
      <c r="Q6" s="480"/>
      <c r="R6" s="480"/>
      <c r="S6" s="480"/>
      <c r="T6" s="480"/>
      <c r="U6" s="477"/>
    </row>
    <row r="7" spans="1:34" s="491" customFormat="1" ht="22.5">
      <c r="A7" s="504"/>
      <c r="B7" s="504"/>
      <c r="C7" s="504"/>
      <c r="D7" s="504"/>
      <c r="E7" s="504"/>
      <c r="F7" s="504"/>
      <c r="G7" s="504"/>
      <c r="H7" s="504"/>
      <c r="L7" s="498"/>
      <c r="M7" s="616" t="s">
        <v>501</v>
      </c>
      <c r="N7" s="665"/>
      <c r="O7" s="1255" t="str">
        <f>IF(NameOrPr_ch="",IF(NameOrPr="","",NameOrPr),NameOrPr_ch)</f>
        <v>Департамент регулирования тарифов Ярославской области</v>
      </c>
      <c r="P7" s="1256"/>
      <c r="Q7" s="1256"/>
      <c r="R7" s="1256"/>
      <c r="S7" s="1256"/>
      <c r="T7" s="1257"/>
      <c r="U7" s="666"/>
      <c r="X7" s="504"/>
      <c r="Y7" s="504"/>
      <c r="Z7" s="504"/>
      <c r="AA7" s="504"/>
      <c r="AB7" s="504"/>
      <c r="AC7" s="504"/>
      <c r="AD7" s="504"/>
      <c r="AE7" s="504"/>
      <c r="AF7" s="504"/>
      <c r="AG7" s="504"/>
      <c r="AH7" s="504"/>
    </row>
    <row r="8" spans="1:34" s="569" customFormat="1" ht="18.75">
      <c r="A8" s="589"/>
      <c r="B8" s="589"/>
      <c r="C8" s="589"/>
      <c r="D8" s="589"/>
      <c r="E8" s="589"/>
      <c r="F8" s="589"/>
      <c r="G8" s="589"/>
      <c r="H8" s="589"/>
      <c r="L8" s="498"/>
      <c r="M8" s="616" t="s">
        <v>594</v>
      </c>
      <c r="N8" s="665"/>
      <c r="O8" s="1255" t="str">
        <f>IF(datePr_ch="",IF(datePr="","",datePr),datePr_ch)</f>
        <v>18.11.2022</v>
      </c>
      <c r="P8" s="1256"/>
      <c r="Q8" s="1256"/>
      <c r="R8" s="1256"/>
      <c r="S8" s="1256"/>
      <c r="T8" s="1257"/>
      <c r="U8" s="666"/>
      <c r="X8" s="589"/>
      <c r="Y8" s="589"/>
      <c r="Z8" s="589"/>
      <c r="AA8" s="589"/>
      <c r="AB8" s="589"/>
      <c r="AC8" s="589"/>
      <c r="AD8" s="589"/>
      <c r="AE8" s="589"/>
      <c r="AF8" s="589"/>
      <c r="AG8" s="589"/>
      <c r="AH8" s="589"/>
    </row>
    <row r="9" spans="1:34" s="491" customFormat="1" ht="18.75">
      <c r="A9" s="504"/>
      <c r="B9" s="504"/>
      <c r="C9" s="504"/>
      <c r="D9" s="504"/>
      <c r="E9" s="504"/>
      <c r="F9" s="504"/>
      <c r="G9" s="504"/>
      <c r="H9" s="504"/>
      <c r="L9" s="551"/>
      <c r="M9" s="616" t="s">
        <v>593</v>
      </c>
      <c r="N9" s="665"/>
      <c r="O9" s="1255" t="str">
        <f>IF(numberPr_ch="",IF(numberPr="","",numberPr),numberPr_ch)</f>
        <v>№247-ви, №276-ви, № 235-ви</v>
      </c>
      <c r="P9" s="1256"/>
      <c r="Q9" s="1256"/>
      <c r="R9" s="1256"/>
      <c r="S9" s="1256"/>
      <c r="T9" s="1257"/>
      <c r="U9" s="666"/>
      <c r="X9" s="504"/>
      <c r="Y9" s="504"/>
      <c r="Z9" s="504"/>
      <c r="AA9" s="504"/>
      <c r="AB9" s="504"/>
      <c r="AC9" s="504"/>
      <c r="AD9" s="504"/>
      <c r="AE9" s="504"/>
      <c r="AF9" s="504"/>
      <c r="AG9" s="504"/>
      <c r="AH9" s="504"/>
    </row>
    <row r="10" spans="1:34" s="491" customFormat="1" ht="18.75">
      <c r="A10" s="504"/>
      <c r="B10" s="504"/>
      <c r="C10" s="504"/>
      <c r="D10" s="504"/>
      <c r="E10" s="504"/>
      <c r="F10" s="504"/>
      <c r="G10" s="504"/>
      <c r="H10" s="504"/>
      <c r="L10" s="551"/>
      <c r="M10" s="616" t="s">
        <v>500</v>
      </c>
      <c r="N10" s="665"/>
      <c r="O10" s="1255" t="str">
        <f>IF(IstPub_ch="",IF(IstPub="","",IstPub),IstPub_ch)</f>
        <v>печатное издание "Документ Регион"</v>
      </c>
      <c r="P10" s="1256"/>
      <c r="Q10" s="1256"/>
      <c r="R10" s="1256"/>
      <c r="S10" s="1256"/>
      <c r="T10" s="1257"/>
      <c r="U10" s="666"/>
      <c r="X10" s="504"/>
      <c r="Y10" s="504"/>
      <c r="Z10" s="504"/>
      <c r="AA10" s="504"/>
      <c r="AB10" s="504"/>
      <c r="AC10" s="504"/>
      <c r="AD10" s="504"/>
      <c r="AE10" s="504"/>
      <c r="AF10" s="504"/>
      <c r="AG10" s="504"/>
      <c r="AH10" s="504"/>
    </row>
    <row r="11" spans="1:34" s="491" customFormat="1" ht="11.25" hidden="1">
      <c r="A11" s="504"/>
      <c r="B11" s="504"/>
      <c r="C11" s="504"/>
      <c r="D11" s="504"/>
      <c r="E11" s="504"/>
      <c r="F11" s="504"/>
      <c r="G11" s="504"/>
      <c r="H11" s="504"/>
      <c r="L11" s="551"/>
      <c r="M11" s="551"/>
      <c r="N11" s="565"/>
      <c r="O11" s="581"/>
      <c r="P11" s="581"/>
      <c r="Q11" s="581"/>
      <c r="R11" s="581"/>
      <c r="S11" s="581"/>
      <c r="T11" s="581"/>
      <c r="U11" s="502" t="s">
        <v>372</v>
      </c>
      <c r="X11" s="504"/>
      <c r="Y11" s="504"/>
      <c r="Z11" s="504"/>
      <c r="AA11" s="504"/>
      <c r="AB11" s="504"/>
      <c r="AC11" s="504"/>
      <c r="AD11" s="504"/>
      <c r="AE11" s="504"/>
      <c r="AF11" s="504"/>
      <c r="AG11" s="504"/>
      <c r="AH11" s="504"/>
    </row>
    <row r="12" spans="1:34" ht="15" customHeight="1">
      <c r="J12" s="481"/>
      <c r="K12" s="481"/>
      <c r="L12" s="477"/>
      <c r="M12" s="477"/>
      <c r="N12" s="477"/>
      <c r="O12" s="1259"/>
      <c r="P12" s="1259"/>
      <c r="Q12" s="1259"/>
      <c r="R12" s="1259"/>
      <c r="S12" s="1259"/>
      <c r="T12" s="1259"/>
      <c r="U12" s="1259"/>
    </row>
    <row r="13" spans="1:34">
      <c r="J13" s="481"/>
      <c r="K13" s="481"/>
      <c r="L13" s="1153" t="s">
        <v>453</v>
      </c>
      <c r="M13" s="1153"/>
      <c r="N13" s="1153"/>
      <c r="O13" s="1153"/>
      <c r="P13" s="1153"/>
      <c r="Q13" s="1153"/>
      <c r="R13" s="1153"/>
      <c r="S13" s="1153"/>
      <c r="T13" s="1153"/>
      <c r="U13" s="1153"/>
      <c r="V13" s="1153"/>
      <c r="W13" s="1153" t="s">
        <v>454</v>
      </c>
    </row>
    <row r="14" spans="1:34" ht="14.25" customHeight="1">
      <c r="J14" s="481"/>
      <c r="K14" s="481"/>
      <c r="L14" s="1217" t="s">
        <v>91</v>
      </c>
      <c r="M14" s="1217" t="s">
        <v>637</v>
      </c>
      <c r="N14" s="520"/>
      <c r="O14" s="1218" t="s">
        <v>639</v>
      </c>
      <c r="P14" s="1219"/>
      <c r="Q14" s="1219"/>
      <c r="R14" s="1219"/>
      <c r="S14" s="1219"/>
      <c r="T14" s="1220"/>
      <c r="U14" s="1228" t="s">
        <v>340</v>
      </c>
      <c r="V14" s="1214" t="s">
        <v>274</v>
      </c>
      <c r="W14" s="1153"/>
    </row>
    <row r="15" spans="1:34" s="522" customFormat="1" ht="14.25" customHeight="1">
      <c r="A15" s="584"/>
      <c r="B15" s="584"/>
      <c r="C15" s="584"/>
      <c r="D15" s="584"/>
      <c r="E15" s="584"/>
      <c r="F15" s="584"/>
      <c r="G15" s="590"/>
      <c r="H15" s="590"/>
      <c r="I15" s="530"/>
      <c r="J15" s="528"/>
      <c r="K15" s="528"/>
      <c r="L15" s="1217"/>
      <c r="M15" s="1217"/>
      <c r="N15" s="520"/>
      <c r="O15" s="1223" t="s">
        <v>769</v>
      </c>
      <c r="P15" s="1221" t="s">
        <v>270</v>
      </c>
      <c r="Q15" s="1222"/>
      <c r="R15" s="1226" t="s">
        <v>652</v>
      </c>
      <c r="S15" s="1226"/>
      <c r="T15" s="1227"/>
      <c r="U15" s="1229"/>
      <c r="V15" s="1215"/>
      <c r="W15" s="1153"/>
      <c r="X15" s="584"/>
      <c r="Y15" s="584"/>
      <c r="Z15" s="584"/>
      <c r="AA15" s="584"/>
      <c r="AB15" s="584"/>
      <c r="AC15" s="584"/>
      <c r="AD15" s="584"/>
      <c r="AE15" s="584"/>
      <c r="AF15" s="584"/>
      <c r="AG15" s="584"/>
      <c r="AH15" s="584"/>
    </row>
    <row r="16" spans="1:34" ht="33.75">
      <c r="J16" s="481"/>
      <c r="K16" s="481"/>
      <c r="L16" s="1217"/>
      <c r="M16" s="1217"/>
      <c r="N16" s="519"/>
      <c r="O16" s="1224"/>
      <c r="P16" s="534" t="s">
        <v>762</v>
      </c>
      <c r="Q16" s="534" t="s">
        <v>763</v>
      </c>
      <c r="R16" s="535" t="s">
        <v>273</v>
      </c>
      <c r="S16" s="1212" t="s">
        <v>272</v>
      </c>
      <c r="T16" s="1213"/>
      <c r="U16" s="1230"/>
      <c r="V16" s="1216"/>
      <c r="W16" s="1153"/>
    </row>
    <row r="17" spans="1:35">
      <c r="J17" s="481"/>
      <c r="K17" s="489">
        <v>1</v>
      </c>
      <c r="L17" s="524" t="s">
        <v>92</v>
      </c>
      <c r="M17" s="524" t="s">
        <v>48</v>
      </c>
      <c r="N17" s="495" t="s">
        <v>48</v>
      </c>
      <c r="O17" s="487">
        <f ca="1">OFFSET(O17,0,-1)+1</f>
        <v>3</v>
      </c>
      <c r="P17" s="487">
        <f ca="1">OFFSET(P17,0,-1)+1</f>
        <v>4</v>
      </c>
      <c r="Q17" s="487">
        <f ca="1">OFFSET(Q17,0,-1)+1</f>
        <v>5</v>
      </c>
      <c r="R17" s="487">
        <f ca="1">OFFSET(R17,0,-1)+1</f>
        <v>6</v>
      </c>
      <c r="S17" s="1235">
        <f ca="1">OFFSET(S17,0,-1)+1</f>
        <v>7</v>
      </c>
      <c r="T17" s="1235"/>
      <c r="U17" s="487">
        <f ca="1">OFFSET(U17,0,-2)+1</f>
        <v>8</v>
      </c>
      <c r="V17" s="650">
        <f ca="1">OFFSET(V17,0,-1)</f>
        <v>8</v>
      </c>
      <c r="W17" s="487">
        <f ca="1">OFFSET(W17,0,-1)+1</f>
        <v>9</v>
      </c>
    </row>
    <row r="18" spans="1:35" ht="22.5">
      <c r="A18" s="1236">
        <v>1</v>
      </c>
      <c r="B18" s="957"/>
      <c r="C18" s="957"/>
      <c r="D18" s="957"/>
      <c r="E18" s="958"/>
      <c r="F18" s="959"/>
      <c r="G18" s="959"/>
      <c r="H18" s="959"/>
      <c r="I18" s="960"/>
      <c r="J18" s="955"/>
      <c r="K18" s="962"/>
      <c r="L18" s="592">
        <f>mergeValue(A18)</f>
        <v>1</v>
      </c>
      <c r="M18" s="640" t="s">
        <v>20</v>
      </c>
      <c r="N18" s="579"/>
      <c r="O18" s="1252"/>
      <c r="P18" s="1252"/>
      <c r="Q18" s="1252"/>
      <c r="R18" s="1252"/>
      <c r="S18" s="1252"/>
      <c r="T18" s="1252"/>
      <c r="U18" s="1252"/>
      <c r="V18" s="1252"/>
      <c r="W18" s="629" t="s">
        <v>656</v>
      </c>
    </row>
    <row r="19" spans="1:35" ht="22.5">
      <c r="A19" s="1236"/>
      <c r="B19" s="1236">
        <v>1</v>
      </c>
      <c r="C19" s="957"/>
      <c r="D19" s="957"/>
      <c r="E19" s="959"/>
      <c r="F19" s="959"/>
      <c r="G19" s="959"/>
      <c r="H19" s="959"/>
      <c r="I19" s="954"/>
      <c r="J19" s="953"/>
      <c r="K19" s="956"/>
      <c r="L19" s="592" t="str">
        <f>mergeValue(A19) &amp;"."&amp; mergeValue(B19)</f>
        <v>1.1</v>
      </c>
      <c r="M19" s="545" t="s">
        <v>16</v>
      </c>
      <c r="N19" s="579"/>
      <c r="O19" s="1252"/>
      <c r="P19" s="1252"/>
      <c r="Q19" s="1252"/>
      <c r="R19" s="1252"/>
      <c r="S19" s="1252"/>
      <c r="T19" s="1252"/>
      <c r="U19" s="1252"/>
      <c r="V19" s="1252"/>
      <c r="W19" s="629" t="s">
        <v>476</v>
      </c>
    </row>
    <row r="20" spans="1:35" ht="22.5">
      <c r="A20" s="1236"/>
      <c r="B20" s="1236"/>
      <c r="C20" s="1236">
        <v>1</v>
      </c>
      <c r="D20" s="957"/>
      <c r="E20" s="959"/>
      <c r="F20" s="959"/>
      <c r="G20" s="959"/>
      <c r="H20" s="959"/>
      <c r="I20" s="961"/>
      <c r="J20" s="953"/>
      <c r="K20" s="956"/>
      <c r="L20" s="592" t="str">
        <f>mergeValue(A20) &amp;"."&amp; mergeValue(B20)&amp;"."&amp; mergeValue(C20)</f>
        <v>1.1.1</v>
      </c>
      <c r="M20" s="546" t="s">
        <v>7</v>
      </c>
      <c r="N20" s="579"/>
      <c r="O20" s="1252"/>
      <c r="P20" s="1252"/>
      <c r="Q20" s="1252"/>
      <c r="R20" s="1252"/>
      <c r="S20" s="1252"/>
      <c r="T20" s="1252"/>
      <c r="U20" s="1252"/>
      <c r="V20" s="1252"/>
      <c r="W20" s="629" t="s">
        <v>631</v>
      </c>
    </row>
    <row r="21" spans="1:35" ht="22.5">
      <c r="A21" s="1236"/>
      <c r="B21" s="1236"/>
      <c r="C21" s="1236"/>
      <c r="D21" s="1236">
        <v>1</v>
      </c>
      <c r="E21" s="959"/>
      <c r="F21" s="959"/>
      <c r="G21" s="959"/>
      <c r="H21" s="959"/>
      <c r="I21" s="961"/>
      <c r="J21" s="953"/>
      <c r="K21" s="956"/>
      <c r="L21" s="592" t="str">
        <f>mergeValue(A21) &amp;"."&amp; mergeValue(B21)&amp;"."&amp; mergeValue(C21)&amp;"."&amp; mergeValue(D21)</f>
        <v>1.1.1.1</v>
      </c>
      <c r="M21" s="547" t="s">
        <v>22</v>
      </c>
      <c r="N21" s="579"/>
      <c r="O21" s="1252"/>
      <c r="P21" s="1252"/>
      <c r="Q21" s="1252"/>
      <c r="R21" s="1252"/>
      <c r="S21" s="1252"/>
      <c r="T21" s="1252"/>
      <c r="U21" s="1252"/>
      <c r="V21" s="1252"/>
      <c r="W21" s="629" t="s">
        <v>632</v>
      </c>
    </row>
    <row r="22" spans="1:35" ht="11.25" hidden="1" customHeight="1">
      <c r="A22" s="1236"/>
      <c r="B22" s="1236"/>
      <c r="C22" s="1236"/>
      <c r="D22" s="1236"/>
      <c r="E22" s="1236">
        <v>1</v>
      </c>
      <c r="F22" s="959"/>
      <c r="G22" s="959"/>
      <c r="H22" s="957">
        <v>1</v>
      </c>
      <c r="I22" s="1236">
        <v>1</v>
      </c>
      <c r="J22" s="959"/>
      <c r="K22" s="964"/>
      <c r="L22" s="592"/>
      <c r="M22" s="553"/>
      <c r="N22" s="580"/>
      <c r="O22" s="630"/>
      <c r="P22" s="630"/>
      <c r="Q22" s="630"/>
      <c r="R22" s="630"/>
      <c r="S22" s="630"/>
      <c r="T22" s="630"/>
      <c r="U22" s="630"/>
      <c r="V22" s="507"/>
      <c r="W22" s="558"/>
    </row>
    <row r="23" spans="1:35" ht="90">
      <c r="A23" s="1236"/>
      <c r="B23" s="1236"/>
      <c r="C23" s="1236"/>
      <c r="D23" s="1236"/>
      <c r="E23" s="1236"/>
      <c r="F23" s="1236">
        <v>1</v>
      </c>
      <c r="G23" s="957"/>
      <c r="H23" s="957"/>
      <c r="I23" s="1236"/>
      <c r="J23" s="1236">
        <v>1</v>
      </c>
      <c r="K23" s="965"/>
      <c r="L23" s="592" t="str">
        <f>mergeValue(A23) &amp;"."&amp; mergeValue(B23)&amp;"."&amp; mergeValue(C23)&amp;"."&amp; mergeValue(D23)&amp;"."&amp;  mergeValue(F23)</f>
        <v>1.1.1.1.1</v>
      </c>
      <c r="M23" s="554" t="s">
        <v>10</v>
      </c>
      <c r="N23" s="580"/>
      <c r="O23" s="1238"/>
      <c r="P23" s="1238"/>
      <c r="Q23" s="1238"/>
      <c r="R23" s="1238"/>
      <c r="S23" s="1238"/>
      <c r="T23" s="1238"/>
      <c r="U23" s="1238"/>
      <c r="V23" s="1238"/>
      <c r="W23" s="629" t="s">
        <v>633</v>
      </c>
      <c r="Y23" s="503" t="str">
        <f>strCheckUnique(Z23:Z26)</f>
        <v/>
      </c>
      <c r="AA23" s="503"/>
    </row>
    <row r="24" spans="1:35" ht="189" customHeight="1">
      <c r="A24" s="1236"/>
      <c r="B24" s="1236"/>
      <c r="C24" s="1236"/>
      <c r="D24" s="1236"/>
      <c r="E24" s="1236"/>
      <c r="F24" s="1236"/>
      <c r="G24" s="957">
        <v>1</v>
      </c>
      <c r="H24" s="957"/>
      <c r="I24" s="1236"/>
      <c r="J24" s="1236"/>
      <c r="K24" s="965">
        <v>1</v>
      </c>
      <c r="L24" s="592" t="str">
        <f>mergeValue(A24) &amp;"."&amp; mergeValue(B24)&amp;"."&amp; mergeValue(C24)&amp;"."&amp; mergeValue(D24)&amp;"."&amp; mergeValue(F24)&amp;"."&amp; mergeValue(G24)</f>
        <v>1.1.1.1.1.1</v>
      </c>
      <c r="M24" s="1063"/>
      <c r="N24" s="585"/>
      <c r="O24" s="561"/>
      <c r="P24" s="561"/>
      <c r="Q24" s="1088"/>
      <c r="R24" s="1242"/>
      <c r="S24" s="1232" t="s">
        <v>83</v>
      </c>
      <c r="T24" s="1242"/>
      <c r="U24" s="1232" t="s">
        <v>84</v>
      </c>
      <c r="V24" s="577"/>
      <c r="W24" s="1207" t="s">
        <v>657</v>
      </c>
      <c r="X24" s="499" t="str">
        <f>strCheckDate(O25:V25)</f>
        <v/>
      </c>
      <c r="Y24" s="503"/>
      <c r="Z24" s="503" t="str">
        <f>IF(M24="","",M24 )</f>
        <v/>
      </c>
      <c r="AA24" s="503"/>
      <c r="AB24" s="503"/>
      <c r="AC24" s="503"/>
    </row>
    <row r="25" spans="1:35" ht="11.25" hidden="1">
      <c r="A25" s="1236"/>
      <c r="B25" s="1236"/>
      <c r="C25" s="1236"/>
      <c r="D25" s="1236"/>
      <c r="E25" s="1236"/>
      <c r="F25" s="1236"/>
      <c r="G25" s="957"/>
      <c r="H25" s="957"/>
      <c r="I25" s="1236"/>
      <c r="J25" s="1236"/>
      <c r="K25" s="965"/>
      <c r="L25" s="599"/>
      <c r="M25" s="645"/>
      <c r="N25" s="585"/>
      <c r="O25" s="561"/>
      <c r="P25" s="561"/>
      <c r="Q25" s="583" t="str">
        <f>R24 &amp; "-" &amp; T24</f>
        <v>-</v>
      </c>
      <c r="R25" s="1231"/>
      <c r="S25" s="1232"/>
      <c r="T25" s="1231"/>
      <c r="U25" s="1232"/>
      <c r="V25" s="577"/>
      <c r="W25" s="1208"/>
    </row>
    <row r="26" spans="1:35" s="475" customFormat="1" ht="15" customHeight="1">
      <c r="A26" s="1236"/>
      <c r="B26" s="1236"/>
      <c r="C26" s="1236"/>
      <c r="D26" s="1236"/>
      <c r="E26" s="1236"/>
      <c r="F26" s="1236"/>
      <c r="G26" s="959"/>
      <c r="H26" s="957"/>
      <c r="I26" s="1236"/>
      <c r="J26" s="1236"/>
      <c r="K26" s="964"/>
      <c r="L26" s="537"/>
      <c r="M26" s="555" t="s">
        <v>25</v>
      </c>
      <c r="N26" s="550"/>
      <c r="O26" s="544"/>
      <c r="P26" s="544"/>
      <c r="Q26" s="544"/>
      <c r="R26" s="572"/>
      <c r="S26" s="563"/>
      <c r="T26" s="562"/>
      <c r="U26" s="550"/>
      <c r="V26" s="559"/>
      <c r="W26" s="1209"/>
      <c r="X26" s="500"/>
      <c r="Y26" s="500"/>
      <c r="Z26" s="500"/>
      <c r="AA26" s="500"/>
      <c r="AB26" s="500"/>
      <c r="AC26" s="500"/>
      <c r="AD26" s="500"/>
      <c r="AE26" s="500"/>
      <c r="AF26" s="500"/>
      <c r="AG26" s="500"/>
      <c r="AH26" s="500"/>
    </row>
    <row r="27" spans="1:35" s="475" customFormat="1" ht="15" customHeight="1">
      <c r="A27" s="1236"/>
      <c r="B27" s="1236"/>
      <c r="C27" s="1236"/>
      <c r="D27" s="1236"/>
      <c r="E27" s="1236"/>
      <c r="F27" s="959"/>
      <c r="G27" s="959"/>
      <c r="H27" s="957"/>
      <c r="I27" s="1236"/>
      <c r="J27" s="959"/>
      <c r="K27" s="964"/>
      <c r="L27" s="537"/>
      <c r="M27" s="550" t="s">
        <v>11</v>
      </c>
      <c r="N27" s="549"/>
      <c r="O27" s="544"/>
      <c r="P27" s="544"/>
      <c r="Q27" s="544"/>
      <c r="R27" s="572"/>
      <c r="S27" s="563"/>
      <c r="T27" s="562"/>
      <c r="U27" s="549"/>
      <c r="V27" s="563"/>
      <c r="W27" s="559"/>
      <c r="X27" s="500"/>
      <c r="Y27" s="500"/>
      <c r="Z27" s="500"/>
      <c r="AA27" s="500"/>
      <c r="AB27" s="500"/>
      <c r="AC27" s="500"/>
      <c r="AD27" s="500"/>
      <c r="AE27" s="500"/>
      <c r="AF27" s="500"/>
      <c r="AG27" s="500"/>
      <c r="AH27" s="500"/>
    </row>
    <row r="28" spans="1:35" s="475" customFormat="1" ht="15" hidden="1" customHeight="1">
      <c r="A28" s="1236"/>
      <c r="B28" s="1236"/>
      <c r="C28" s="1236"/>
      <c r="D28" s="1236"/>
      <c r="E28" s="963"/>
      <c r="F28" s="959"/>
      <c r="G28" s="959"/>
      <c r="H28" s="959"/>
      <c r="I28" s="955"/>
      <c r="J28" s="952"/>
      <c r="K28" s="962"/>
      <c r="L28" s="537"/>
      <c r="M28" s="550"/>
      <c r="N28" s="550"/>
      <c r="O28" s="550"/>
      <c r="P28" s="550"/>
      <c r="Q28" s="550"/>
      <c r="R28" s="550"/>
      <c r="S28" s="550"/>
      <c r="T28" s="550"/>
      <c r="U28" s="550"/>
      <c r="V28" s="563"/>
      <c r="W28" s="559"/>
      <c r="X28" s="500"/>
      <c r="Y28" s="500"/>
      <c r="Z28" s="500"/>
      <c r="AA28" s="500"/>
      <c r="AB28" s="500"/>
      <c r="AC28" s="500"/>
      <c r="AD28" s="500"/>
      <c r="AE28" s="500"/>
      <c r="AF28" s="500"/>
      <c r="AG28" s="500"/>
      <c r="AH28" s="500"/>
      <c r="AI28" s="500"/>
    </row>
    <row r="29" spans="1:35" s="475" customFormat="1" ht="15" customHeight="1">
      <c r="A29" s="1236"/>
      <c r="B29" s="1236"/>
      <c r="C29" s="1236"/>
      <c r="D29" s="963"/>
      <c r="E29" s="963"/>
      <c r="F29" s="959"/>
      <c r="G29" s="959"/>
      <c r="H29" s="959"/>
      <c r="I29" s="955"/>
      <c r="J29" s="952"/>
      <c r="K29" s="962"/>
      <c r="L29" s="537"/>
      <c r="M29" s="549" t="s">
        <v>17</v>
      </c>
      <c r="N29" s="548"/>
      <c r="O29" s="544"/>
      <c r="P29" s="544"/>
      <c r="Q29" s="544"/>
      <c r="R29" s="572"/>
      <c r="S29" s="563"/>
      <c r="T29" s="562"/>
      <c r="U29" s="548"/>
      <c r="V29" s="563"/>
      <c r="W29" s="559"/>
      <c r="X29" s="500"/>
      <c r="Y29" s="500"/>
      <c r="Z29" s="500"/>
      <c r="AA29" s="500"/>
      <c r="AB29" s="500"/>
      <c r="AC29" s="500"/>
      <c r="AD29" s="500"/>
      <c r="AE29" s="500"/>
      <c r="AF29" s="500"/>
      <c r="AG29" s="500"/>
      <c r="AH29" s="500"/>
    </row>
    <row r="30" spans="1:35" s="475" customFormat="1" ht="15" customHeight="1">
      <c r="A30" s="1236"/>
      <c r="B30" s="1236"/>
      <c r="C30" s="963"/>
      <c r="D30" s="963"/>
      <c r="E30" s="963"/>
      <c r="F30" s="963"/>
      <c r="G30" s="968"/>
      <c r="H30" s="955"/>
      <c r="I30" s="966"/>
      <c r="J30" s="952"/>
      <c r="K30" s="967"/>
      <c r="L30" s="537"/>
      <c r="M30" s="548" t="s">
        <v>18</v>
      </c>
      <c r="N30" s="548"/>
      <c r="O30" s="544"/>
      <c r="P30" s="544"/>
      <c r="Q30" s="544"/>
      <c r="R30" s="572"/>
      <c r="S30" s="563"/>
      <c r="T30" s="562"/>
      <c r="U30" s="548"/>
      <c r="V30" s="563"/>
      <c r="W30" s="559"/>
      <c r="X30" s="500"/>
      <c r="Y30" s="500"/>
      <c r="Z30" s="500"/>
      <c r="AA30" s="500"/>
      <c r="AB30" s="500"/>
      <c r="AC30" s="500"/>
      <c r="AD30" s="500"/>
      <c r="AE30" s="500"/>
      <c r="AF30" s="500"/>
      <c r="AG30" s="500"/>
      <c r="AH30" s="500"/>
    </row>
    <row r="31" spans="1:35" s="475" customFormat="1" ht="15" customHeight="1">
      <c r="A31" s="1236"/>
      <c r="B31" s="963"/>
      <c r="C31" s="963"/>
      <c r="D31" s="963"/>
      <c r="E31" s="963"/>
      <c r="F31" s="963"/>
      <c r="G31" s="968"/>
      <c r="H31" s="955"/>
      <c r="I31" s="955"/>
      <c r="J31" s="952"/>
      <c r="K31" s="962"/>
      <c r="L31" s="537"/>
      <c r="M31" s="557" t="s">
        <v>19</v>
      </c>
      <c r="N31" s="548"/>
      <c r="O31" s="544"/>
      <c r="P31" s="544"/>
      <c r="Q31" s="544"/>
      <c r="R31" s="572"/>
      <c r="S31" s="563"/>
      <c r="T31" s="562"/>
      <c r="U31" s="548"/>
      <c r="V31" s="563"/>
      <c r="W31" s="559"/>
      <c r="X31" s="500"/>
      <c r="Y31" s="500"/>
      <c r="Z31" s="500"/>
      <c r="AA31" s="500"/>
      <c r="AB31" s="500"/>
      <c r="AC31" s="500"/>
      <c r="AD31" s="500"/>
      <c r="AE31" s="500"/>
      <c r="AF31" s="500"/>
      <c r="AG31" s="500"/>
      <c r="AH31" s="500"/>
    </row>
    <row r="32" spans="1:35" s="475" customFormat="1" ht="15" customHeight="1">
      <c r="A32" s="951"/>
      <c r="B32" s="951"/>
      <c r="C32" s="951"/>
      <c r="D32" s="951"/>
      <c r="E32" s="951"/>
      <c r="F32" s="951"/>
      <c r="G32" s="951"/>
      <c r="H32" s="951"/>
      <c r="I32" s="951"/>
      <c r="J32" s="951"/>
      <c r="K32" s="951"/>
      <c r="L32" s="537"/>
      <c r="M32" s="564" t="s">
        <v>308</v>
      </c>
      <c r="N32" s="548"/>
      <c r="O32" s="544"/>
      <c r="P32" s="544"/>
      <c r="Q32" s="544"/>
      <c r="R32" s="572"/>
      <c r="S32" s="563"/>
      <c r="T32" s="562"/>
      <c r="U32" s="548"/>
      <c r="V32" s="563"/>
      <c r="W32" s="559"/>
      <c r="X32" s="500"/>
      <c r="Y32" s="500"/>
      <c r="Z32" s="500"/>
      <c r="AA32" s="500"/>
      <c r="AB32" s="500"/>
      <c r="AC32" s="500"/>
      <c r="AD32" s="500"/>
      <c r="AE32" s="500"/>
      <c r="AF32" s="500"/>
      <c r="AG32" s="500"/>
      <c r="AH32" s="500"/>
    </row>
    <row r="33" spans="12:23" ht="3" customHeight="1">
      <c r="L33" s="485"/>
      <c r="M33" s="485"/>
      <c r="N33" s="485"/>
      <c r="O33" s="485"/>
      <c r="P33" s="485"/>
      <c r="Q33" s="485"/>
      <c r="R33" s="485"/>
      <c r="S33" s="485"/>
      <c r="T33" s="485"/>
      <c r="U33" s="485"/>
    </row>
    <row r="34" spans="12:23" ht="141.75" customHeight="1">
      <c r="L34" s="1">
        <v>1</v>
      </c>
      <c r="M34" s="1200" t="s">
        <v>658</v>
      </c>
      <c r="N34" s="1200"/>
      <c r="O34" s="1200"/>
      <c r="P34" s="1200"/>
      <c r="Q34" s="1200"/>
      <c r="R34" s="1200"/>
      <c r="S34" s="1200"/>
      <c r="T34" s="1200"/>
      <c r="U34" s="1200"/>
      <c r="V34" s="1200"/>
      <c r="W34" s="1200"/>
    </row>
  </sheetData>
  <sheetProtection algorithmName="SHA-512" hashValue="GMGvs/8ck0/ITxl3p4bN9nDgoamYOLnhE7ZlBSg2UH8odx/eEbV9R9PNLSbyA8GTvqVMiIJniq8X2u0MDXj7Cw==" saltValue="Nk2HwXYbP3SL8z76SOYbCQ==" spinCount="100000"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67</v>
      </c>
    </row>
    <row r="2" spans="1:20" ht="22.5">
      <c r="F2" s="1201" t="s">
        <v>490</v>
      </c>
      <c r="G2" s="1202"/>
      <c r="H2" s="1203"/>
      <c r="I2" s="434"/>
    </row>
    <row r="3" spans="1:20" ht="3" customHeight="1"/>
    <row r="4" spans="1:20" s="190" customFormat="1" ht="11.25">
      <c r="A4" s="214"/>
      <c r="B4" s="214"/>
      <c r="C4" s="214"/>
      <c r="D4" s="214"/>
      <c r="F4" s="1153" t="s">
        <v>453</v>
      </c>
      <c r="G4" s="1153"/>
      <c r="H4" s="1153"/>
      <c r="I4" s="1204"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4"/>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24.11.2022</v>
      </c>
      <c r="I7" s="196" t="s">
        <v>492</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493</v>
      </c>
      <c r="H8" s="316" t="str">
        <f>IF('Перечень тарифов'!R37="","наименование отсутствует","" &amp; 'Перечень тарифов'!R37 &amp; "")</f>
        <v>наименование отсутствует</v>
      </c>
      <c r="I8" s="196" t="s">
        <v>588</v>
      </c>
      <c r="J8" s="332"/>
      <c r="K8" s="214"/>
      <c r="L8" s="214"/>
      <c r="M8" s="214"/>
      <c r="N8" s="214"/>
      <c r="O8" s="214"/>
      <c r="P8" s="214"/>
      <c r="Q8" s="214"/>
      <c r="R8" s="214"/>
      <c r="S8" s="214"/>
      <c r="T8" s="214"/>
    </row>
    <row r="9" spans="1:20" s="190" customFormat="1" ht="22.5">
      <c r="A9" s="1205"/>
      <c r="B9" s="214"/>
      <c r="C9" s="214"/>
      <c r="D9" s="214"/>
      <c r="F9" s="333" t="str">
        <f>"3." &amp;mergeValue(A9)</f>
        <v>3.1</v>
      </c>
      <c r="G9" s="415" t="s">
        <v>494</v>
      </c>
      <c r="H9" s="316" t="str">
        <f>IF('Перечень тарифов'!F37="","наименование отсутствует","" &amp; 'Перечень тарифов'!F37 &amp; "")</f>
        <v>Производство тепловой энергии. Некомбинированная выработка</v>
      </c>
      <c r="I9" s="196" t="s">
        <v>586</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496</v>
      </c>
      <c r="H12" s="316" t="str">
        <f>IF(Территории!H13="","","" &amp; Территории!H13 &amp; "")</f>
        <v>город Ярославль</v>
      </c>
      <c r="I12" s="196" t="s">
        <v>499</v>
      </c>
      <c r="J12" s="332"/>
      <c r="K12" s="214"/>
      <c r="L12" s="214"/>
      <c r="M12" s="214"/>
      <c r="N12" s="214"/>
      <c r="O12" s="214"/>
      <c r="P12" s="214"/>
      <c r="Q12" s="214"/>
      <c r="R12" s="214"/>
      <c r="S12" s="214"/>
      <c r="T12" s="214"/>
    </row>
    <row r="13" spans="1:20" s="190" customFormat="1" ht="56.25">
      <c r="A13" s="1205"/>
      <c r="B13" s="1205"/>
      <c r="C13" s="1205"/>
      <c r="D13" s="342">
        <v>1</v>
      </c>
      <c r="F13" s="333" t="str">
        <f>"4."&amp;mergeValue(A13) &amp;"."&amp;mergeValue(B13)&amp;"."&amp;mergeValue(C13)&amp;"."&amp;mergeValue(D13)</f>
        <v>4.1.1.1.1</v>
      </c>
      <c r="G13" s="418" t="s">
        <v>497</v>
      </c>
      <c r="H13" s="316" t="str">
        <f>IF(Территории!R14="","","" &amp; Территории!R14 &amp; "")</f>
        <v>город Ярославль (78701000)</v>
      </c>
      <c r="I13" s="1100" t="s">
        <v>589</v>
      </c>
      <c r="J13" s="332"/>
      <c r="K13" s="214"/>
      <c r="L13" s="214"/>
      <c r="M13" s="214"/>
      <c r="N13" s="214"/>
      <c r="O13" s="214"/>
      <c r="P13" s="214"/>
      <c r="Q13" s="214"/>
      <c r="R13" s="214"/>
      <c r="S13" s="214"/>
      <c r="T13" s="214"/>
    </row>
    <row r="14" spans="1:20" s="325" customFormat="1" ht="3" customHeight="1">
      <c r="A14" s="326"/>
      <c r="B14" s="326"/>
      <c r="C14" s="326"/>
      <c r="D14" s="326"/>
      <c r="F14" s="343"/>
      <c r="G14" s="344"/>
      <c r="H14" s="345"/>
      <c r="I14" s="346"/>
      <c r="J14" s="326"/>
      <c r="K14" s="326"/>
      <c r="L14" s="326"/>
      <c r="M14" s="326"/>
      <c r="N14" s="326"/>
      <c r="O14" s="326"/>
      <c r="P14" s="326"/>
      <c r="Q14" s="326"/>
      <c r="R14" s="326"/>
      <c r="S14" s="326"/>
      <c r="T14" s="326"/>
    </row>
    <row r="15" spans="1:20" s="325" customFormat="1" ht="15" customHeight="1">
      <c r="A15" s="326"/>
      <c r="B15" s="326"/>
      <c r="C15" s="326"/>
      <c r="D15" s="326"/>
      <c r="F15" s="324"/>
      <c r="G15" s="1200" t="s">
        <v>591</v>
      </c>
      <c r="H15" s="1200"/>
      <c r="I15" s="226"/>
      <c r="J15" s="326"/>
      <c r="K15" s="326"/>
      <c r="L15" s="326"/>
      <c r="M15" s="326"/>
      <c r="N15" s="326"/>
      <c r="O15" s="326"/>
      <c r="P15" s="326"/>
      <c r="Q15" s="326"/>
      <c r="R15" s="326"/>
      <c r="S15" s="326"/>
      <c r="T15" s="326"/>
    </row>
  </sheetData>
  <sheetProtection password="FA9C"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N41"/>
  <sheetViews>
    <sheetView showGridLines="0" topLeftCell="I27" zoomScaleNormal="100" workbookViewId="0">
      <selection activeCell="Y37" sqref="Y37"/>
    </sheetView>
  </sheetViews>
  <sheetFormatPr defaultColWidth="10.5703125" defaultRowHeight="14.25"/>
  <cols>
    <col min="1" max="6" width="10.5703125" style="499" hidden="1" customWidth="1"/>
    <col min="7" max="8" width="11.140625" style="505"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6" width="23.7109375" style="476" customWidth="1"/>
    <col min="17"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499"/>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33" t="s">
        <v>664</v>
      </c>
      <c r="M5" s="1233"/>
      <c r="N5" s="1233"/>
      <c r="O5" s="1233"/>
      <c r="P5" s="1233"/>
      <c r="Q5" s="1233"/>
      <c r="R5" s="1233"/>
      <c r="S5" s="1233"/>
      <c r="T5" s="1233"/>
      <c r="U5" s="578"/>
      <c r="V5" s="522"/>
      <c r="W5" s="522"/>
      <c r="X5" s="584"/>
      <c r="Y5" s="584"/>
      <c r="Z5" s="496"/>
    </row>
    <row r="6" spans="1:33" ht="3" customHeight="1">
      <c r="J6" s="481"/>
      <c r="K6" s="481"/>
      <c r="L6" s="477"/>
      <c r="M6" s="477"/>
      <c r="N6" s="477"/>
      <c r="O6" s="480"/>
      <c r="P6" s="480"/>
      <c r="Q6" s="480"/>
      <c r="R6" s="480"/>
      <c r="S6" s="480"/>
      <c r="T6" s="480"/>
      <c r="U6" s="477"/>
      <c r="V6" s="477"/>
    </row>
    <row r="7" spans="1:33" s="522" customFormat="1" ht="22.5">
      <c r="A7" s="584"/>
      <c r="B7" s="584"/>
      <c r="C7" s="584"/>
      <c r="D7" s="584"/>
      <c r="E7" s="584"/>
      <c r="F7" s="584"/>
      <c r="G7" s="590"/>
      <c r="H7" s="590"/>
      <c r="I7" s="530"/>
      <c r="J7" s="528"/>
      <c r="K7" s="528"/>
      <c r="L7" s="523"/>
      <c r="M7" s="616" t="s">
        <v>501</v>
      </c>
      <c r="N7" s="665"/>
      <c r="O7" s="1255" t="str">
        <f>IF(NameOrPr_ch="",IF(NameOrPr="","",NameOrPr),NameOrPr_ch)</f>
        <v>Департамент регулирования тарифов Ярославской области</v>
      </c>
      <c r="P7" s="1256"/>
      <c r="Q7" s="1256"/>
      <c r="R7" s="1256"/>
      <c r="S7" s="1256"/>
      <c r="T7" s="1257"/>
      <c r="U7" s="668"/>
      <c r="V7" s="523"/>
      <c r="AC7" s="584"/>
      <c r="AD7" s="584"/>
      <c r="AE7" s="584"/>
      <c r="AF7" s="584"/>
      <c r="AG7" s="584"/>
    </row>
    <row r="8" spans="1:33" s="491" customFormat="1" ht="18.75">
      <c r="A8" s="504"/>
      <c r="B8" s="504"/>
      <c r="C8" s="504"/>
      <c r="D8" s="504"/>
      <c r="E8" s="504"/>
      <c r="F8" s="504"/>
      <c r="G8" s="504"/>
      <c r="H8" s="504"/>
      <c r="L8" s="498"/>
      <c r="M8" s="616" t="s">
        <v>594</v>
      </c>
      <c r="N8" s="665"/>
      <c r="O8" s="1255" t="str">
        <f>IF(datePr_ch="",IF(datePr="","",datePr),datePr_ch)</f>
        <v>18.11.2022</v>
      </c>
      <c r="P8" s="1256"/>
      <c r="Q8" s="1256"/>
      <c r="R8" s="1256"/>
      <c r="S8" s="1256"/>
      <c r="T8" s="1257"/>
      <c r="U8" s="666"/>
      <c r="V8" s="486"/>
      <c r="AC8" s="504"/>
      <c r="AD8" s="504"/>
      <c r="AE8" s="504"/>
      <c r="AF8" s="504"/>
      <c r="AG8" s="504"/>
    </row>
    <row r="9" spans="1:33" s="491" customFormat="1" ht="18.75">
      <c r="A9" s="504"/>
      <c r="B9" s="504"/>
      <c r="C9" s="504"/>
      <c r="D9" s="504"/>
      <c r="E9" s="504"/>
      <c r="F9" s="504"/>
      <c r="G9" s="504"/>
      <c r="H9" s="504"/>
      <c r="L9" s="551"/>
      <c r="M9" s="616" t="s">
        <v>593</v>
      </c>
      <c r="N9" s="665"/>
      <c r="O9" s="1255" t="str">
        <f>IF(numberPr_ch="",IF(numberPr="","",numberPr),numberPr_ch)</f>
        <v>№247-ви, №276-ви, № 235-ви</v>
      </c>
      <c r="P9" s="1256"/>
      <c r="Q9" s="1256"/>
      <c r="R9" s="1256"/>
      <c r="S9" s="1256"/>
      <c r="T9" s="1257"/>
      <c r="U9" s="666"/>
      <c r="V9" s="486"/>
      <c r="AC9" s="504"/>
      <c r="AD9" s="504"/>
      <c r="AE9" s="504"/>
      <c r="AF9" s="504"/>
      <c r="AG9" s="504"/>
    </row>
    <row r="10" spans="1:33" s="491" customFormat="1" ht="18.75">
      <c r="A10" s="504"/>
      <c r="B10" s="504"/>
      <c r="C10" s="504"/>
      <c r="D10" s="504"/>
      <c r="E10" s="504"/>
      <c r="F10" s="504"/>
      <c r="G10" s="504"/>
      <c r="H10" s="504"/>
      <c r="L10" s="551"/>
      <c r="M10" s="616" t="s">
        <v>500</v>
      </c>
      <c r="N10" s="665"/>
      <c r="O10" s="1255" t="str">
        <f>IF(IstPub_ch="",IF(IstPub="","",IstPub),IstPub_ch)</f>
        <v>печатное издание "Документ Регион"</v>
      </c>
      <c r="P10" s="1256"/>
      <c r="Q10" s="1256"/>
      <c r="R10" s="1256"/>
      <c r="S10" s="1256"/>
      <c r="T10" s="1257"/>
      <c r="U10" s="666"/>
      <c r="V10" s="486"/>
      <c r="AC10" s="504"/>
      <c r="AD10" s="504"/>
      <c r="AE10" s="504"/>
      <c r="AF10" s="504"/>
      <c r="AG10" s="504"/>
    </row>
    <row r="11" spans="1:33" s="491" customFormat="1" ht="11.25" hidden="1">
      <c r="A11" s="504"/>
      <c r="B11" s="504"/>
      <c r="C11" s="504"/>
      <c r="D11" s="504"/>
      <c r="E11" s="504"/>
      <c r="F11" s="504"/>
      <c r="G11" s="504"/>
      <c r="H11" s="504"/>
      <c r="L11" s="551"/>
      <c r="M11" s="551"/>
      <c r="N11" s="565"/>
      <c r="O11" s="581"/>
      <c r="P11" s="581"/>
      <c r="Q11" s="581"/>
      <c r="R11" s="581"/>
      <c r="S11" s="581"/>
      <c r="T11" s="581"/>
      <c r="U11" s="486"/>
      <c r="V11" s="486"/>
      <c r="Z11" s="502" t="s">
        <v>372</v>
      </c>
      <c r="AC11" s="504"/>
      <c r="AD11" s="504"/>
      <c r="AE11" s="504"/>
      <c r="AF11" s="504"/>
      <c r="AG11" s="504"/>
    </row>
    <row r="12" spans="1:33">
      <c r="J12" s="481"/>
      <c r="K12" s="481"/>
      <c r="L12" s="477"/>
      <c r="M12" s="477"/>
      <c r="N12" s="477"/>
      <c r="O12" s="1254"/>
      <c r="P12" s="1254"/>
      <c r="Q12" s="1254"/>
      <c r="R12" s="1254"/>
      <c r="S12" s="1254"/>
      <c r="T12" s="1254"/>
      <c r="U12" s="1254"/>
      <c r="V12" s="1254"/>
      <c r="W12" s="1254"/>
      <c r="X12" s="1254"/>
      <c r="Y12" s="1254"/>
      <c r="Z12" s="1254"/>
    </row>
    <row r="13" spans="1:33" ht="14.25" customHeight="1">
      <c r="J13" s="481"/>
      <c r="K13" s="481"/>
      <c r="L13" s="1217" t="s">
        <v>453</v>
      </c>
      <c r="M13" s="1217"/>
      <c r="N13" s="1217"/>
      <c r="O13" s="1217"/>
      <c r="P13" s="1217"/>
      <c r="Q13" s="1217"/>
      <c r="R13" s="1217"/>
      <c r="S13" s="1217"/>
      <c r="T13" s="1217"/>
      <c r="U13" s="1217"/>
      <c r="V13" s="1217"/>
      <c r="W13" s="1217"/>
      <c r="X13" s="1217"/>
      <c r="Y13" s="1217"/>
      <c r="Z13" s="1217"/>
      <c r="AA13" s="1217"/>
      <c r="AB13" s="1153" t="s">
        <v>454</v>
      </c>
    </row>
    <row r="14" spans="1:33" ht="14.25" customHeight="1">
      <c r="J14" s="481"/>
      <c r="K14" s="481"/>
      <c r="L14" s="1217" t="s">
        <v>91</v>
      </c>
      <c r="M14" s="1217" t="s">
        <v>637</v>
      </c>
      <c r="N14" s="577"/>
      <c r="O14" s="1153" t="s">
        <v>639</v>
      </c>
      <c r="P14" s="1153"/>
      <c r="Q14" s="1153"/>
      <c r="R14" s="1153"/>
      <c r="S14" s="1153"/>
      <c r="T14" s="1153"/>
      <c r="U14" s="1153"/>
      <c r="V14" s="1153"/>
      <c r="W14" s="1153"/>
      <c r="X14" s="1153"/>
      <c r="Y14" s="1153"/>
      <c r="Z14" s="1217" t="s">
        <v>340</v>
      </c>
      <c r="AA14" s="1253" t="s">
        <v>274</v>
      </c>
      <c r="AB14" s="1153"/>
    </row>
    <row r="15" spans="1:33" s="522" customFormat="1" ht="14.25" customHeight="1">
      <c r="A15" s="584"/>
      <c r="B15" s="584"/>
      <c r="C15" s="584"/>
      <c r="D15" s="584"/>
      <c r="E15" s="584"/>
      <c r="F15" s="584"/>
      <c r="G15" s="590"/>
      <c r="H15" s="590"/>
      <c r="I15" s="530"/>
      <c r="J15" s="528"/>
      <c r="K15" s="528"/>
      <c r="L15" s="1217"/>
      <c r="M15" s="1217"/>
      <c r="N15" s="577"/>
      <c r="O15" s="1264" t="s">
        <v>665</v>
      </c>
      <c r="P15" s="1264" t="s">
        <v>618</v>
      </c>
      <c r="Q15" s="1264" t="s">
        <v>619</v>
      </c>
      <c r="R15" s="1264" t="s">
        <v>270</v>
      </c>
      <c r="S15" s="1264"/>
      <c r="T15" s="1264" t="s">
        <v>270</v>
      </c>
      <c r="U15" s="1264"/>
      <c r="V15" s="651"/>
      <c r="W15" s="1263" t="s">
        <v>652</v>
      </c>
      <c r="X15" s="1263"/>
      <c r="Y15" s="1263"/>
      <c r="Z15" s="1217"/>
      <c r="AA15" s="1253"/>
      <c r="AB15" s="1153"/>
      <c r="AC15" s="584"/>
      <c r="AD15" s="584"/>
      <c r="AE15" s="584"/>
      <c r="AF15" s="584"/>
      <c r="AG15" s="584"/>
    </row>
    <row r="16" spans="1:33" ht="56.25" customHeight="1">
      <c r="J16" s="481"/>
      <c r="K16" s="481"/>
      <c r="L16" s="1217"/>
      <c r="M16" s="1217"/>
      <c r="N16" s="577"/>
      <c r="O16" s="1264"/>
      <c r="P16" s="1264"/>
      <c r="Q16" s="1264"/>
      <c r="R16" s="534" t="s">
        <v>620</v>
      </c>
      <c r="S16" s="534" t="s">
        <v>621</v>
      </c>
      <c r="T16" s="534" t="s">
        <v>622</v>
      </c>
      <c r="U16" s="534" t="s">
        <v>623</v>
      </c>
      <c r="V16" s="534"/>
      <c r="W16" s="535" t="s">
        <v>273</v>
      </c>
      <c r="X16" s="1265" t="s">
        <v>272</v>
      </c>
      <c r="Y16" s="1265"/>
      <c r="Z16" s="1217"/>
      <c r="AA16" s="1253"/>
      <c r="AB16" s="1153"/>
    </row>
    <row r="17" spans="1:40">
      <c r="J17" s="481"/>
      <c r="K17" s="489">
        <v>1</v>
      </c>
      <c r="L17" s="478" t="s">
        <v>92</v>
      </c>
      <c r="M17" s="478" t="s">
        <v>48</v>
      </c>
      <c r="N17" s="495" t="s">
        <v>48</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4">
        <f ca="1">OFFSET(V17,0,-1)</f>
        <v>9</v>
      </c>
      <c r="W17" s="487">
        <f t="shared" ca="1" si="0"/>
        <v>10</v>
      </c>
      <c r="X17" s="1235">
        <f ca="1">OFFSET(X17,0,-1)+1</f>
        <v>11</v>
      </c>
      <c r="Y17" s="1235"/>
      <c r="Z17" s="487">
        <f ca="1">OFFSET(Z17,0,-2)+1</f>
        <v>12</v>
      </c>
      <c r="AB17" s="487">
        <f ca="1">OFFSET(AB17,0,-2)+1</f>
        <v>13</v>
      </c>
    </row>
    <row r="18" spans="1:40" ht="22.5">
      <c r="A18" s="1236">
        <v>1</v>
      </c>
      <c r="B18" s="1050"/>
      <c r="C18" s="1050"/>
      <c r="D18" s="1050"/>
      <c r="E18" s="1051"/>
      <c r="F18" s="1052"/>
      <c r="G18" s="1050"/>
      <c r="H18" s="1050"/>
      <c r="I18" s="1039"/>
      <c r="J18" s="1043"/>
      <c r="K18" s="1043"/>
      <c r="L18" s="592">
        <f>mergeValue(A18)</f>
        <v>1</v>
      </c>
      <c r="M18" s="640" t="s">
        <v>20</v>
      </c>
      <c r="N18" s="579"/>
      <c r="O18" s="1252" t="str">
        <f>IF('Перечень тарифов'!J37="","","" &amp; 'Перечень тарифов'!J37 &amp; "")</f>
        <v>Тариф на горячую воду в открытой системе ГВС</v>
      </c>
      <c r="P18" s="1252"/>
      <c r="Q18" s="1252"/>
      <c r="R18" s="1252"/>
      <c r="S18" s="1252"/>
      <c r="T18" s="1252"/>
      <c r="U18" s="1252"/>
      <c r="V18" s="1252"/>
      <c r="W18" s="1252"/>
      <c r="X18" s="1252"/>
      <c r="Y18" s="1252"/>
      <c r="Z18" s="1252"/>
      <c r="AA18" s="1252"/>
      <c r="AB18" s="629" t="s">
        <v>475</v>
      </c>
    </row>
    <row r="19" spans="1:40" ht="22.5">
      <c r="A19" s="1236"/>
      <c r="B19" s="1236">
        <v>1</v>
      </c>
      <c r="C19" s="1050"/>
      <c r="D19" s="1050"/>
      <c r="E19" s="1052"/>
      <c r="F19" s="1052"/>
      <c r="G19" s="1050"/>
      <c r="H19" s="1050"/>
      <c r="I19" s="1045"/>
      <c r="J19" s="1041"/>
      <c r="K19" s="1040"/>
      <c r="L19" s="592" t="str">
        <f>mergeValue(A19) &amp;"."&amp; mergeValue(B19)</f>
        <v>1.1</v>
      </c>
      <c r="M19" s="545" t="s">
        <v>16</v>
      </c>
      <c r="N19" s="579"/>
      <c r="O19" s="1252" t="str">
        <f>IF('Перечень тарифов'!N37="","","" &amp; 'Перечень тарифов'!N37 &amp; "")</f>
        <v>город Ярославль, город Ярославль (78701000);</v>
      </c>
      <c r="P19" s="1252"/>
      <c r="Q19" s="1252"/>
      <c r="R19" s="1252"/>
      <c r="S19" s="1252"/>
      <c r="T19" s="1252"/>
      <c r="U19" s="1252"/>
      <c r="V19" s="1252"/>
      <c r="W19" s="1252"/>
      <c r="X19" s="1252"/>
      <c r="Y19" s="1252"/>
      <c r="Z19" s="1252"/>
      <c r="AA19" s="1252"/>
      <c r="AB19" s="629" t="s">
        <v>476</v>
      </c>
    </row>
    <row r="20" spans="1:40" hidden="1">
      <c r="A20" s="1236"/>
      <c r="B20" s="1236"/>
      <c r="C20" s="1236">
        <v>1</v>
      </c>
      <c r="D20" s="1050"/>
      <c r="E20" s="1052"/>
      <c r="F20" s="1052"/>
      <c r="G20" s="1050"/>
      <c r="H20" s="1050"/>
      <c r="I20" s="1045"/>
      <c r="J20" s="1041"/>
      <c r="K20" s="1040"/>
      <c r="L20" s="592" t="str">
        <f>mergeValue(A20) &amp;"."&amp; mergeValue(B20)&amp;"."&amp; mergeValue(C20)</f>
        <v>1.1.1</v>
      </c>
      <c r="M20" s="546"/>
      <c r="N20" s="579"/>
      <c r="O20" s="1252"/>
      <c r="P20" s="1252"/>
      <c r="Q20" s="1252"/>
      <c r="R20" s="1252"/>
      <c r="S20" s="1252"/>
      <c r="T20" s="1252"/>
      <c r="U20" s="1252"/>
      <c r="V20" s="1252"/>
      <c r="W20" s="1252"/>
      <c r="X20" s="1252"/>
      <c r="Y20" s="1252"/>
      <c r="Z20" s="1252"/>
      <c r="AA20" s="1252"/>
      <c r="AB20" s="629"/>
    </row>
    <row r="21" spans="1:40" hidden="1">
      <c r="A21" s="1236"/>
      <c r="B21" s="1236"/>
      <c r="C21" s="1236"/>
      <c r="D21" s="1236">
        <v>1</v>
      </c>
      <c r="E21" s="1052"/>
      <c r="F21" s="1052"/>
      <c r="G21" s="1050"/>
      <c r="H21" s="1050"/>
      <c r="I21" s="1045"/>
      <c r="J21" s="1041"/>
      <c r="K21" s="1040"/>
      <c r="L21" s="592" t="str">
        <f>mergeValue(A21) &amp;"."&amp; mergeValue(B21)&amp;"."&amp; mergeValue(C21)&amp;"."&amp; mergeValue(D21)</f>
        <v>1.1.1.1</v>
      </c>
      <c r="M21" s="547"/>
      <c r="N21" s="579"/>
      <c r="O21" s="1252"/>
      <c r="P21" s="1252"/>
      <c r="Q21" s="1252"/>
      <c r="R21" s="1252"/>
      <c r="S21" s="1252"/>
      <c r="T21" s="1252"/>
      <c r="U21" s="1252"/>
      <c r="V21" s="1252"/>
      <c r="W21" s="1252"/>
      <c r="X21" s="1252"/>
      <c r="Y21" s="1252"/>
      <c r="Z21" s="1252"/>
      <c r="AA21" s="1252"/>
      <c r="AB21" s="629"/>
    </row>
    <row r="22" spans="1:40" ht="0.2" customHeight="1">
      <c r="A22" s="1236"/>
      <c r="B22" s="1236"/>
      <c r="C22" s="1236"/>
      <c r="D22" s="1236"/>
      <c r="E22" s="1236">
        <v>1</v>
      </c>
      <c r="F22" s="1052"/>
      <c r="G22" s="1050"/>
      <c r="H22" s="1050"/>
      <c r="I22" s="1044"/>
      <c r="J22" s="1041"/>
      <c r="K22" s="1040"/>
      <c r="L22" s="592"/>
      <c r="M22" s="553"/>
      <c r="N22" s="580"/>
      <c r="O22" s="630"/>
      <c r="P22" s="630"/>
      <c r="Q22" s="630"/>
      <c r="R22" s="630"/>
      <c r="S22" s="630"/>
      <c r="T22" s="630"/>
      <c r="U22" s="630"/>
      <c r="V22" s="630"/>
      <c r="W22" s="630"/>
      <c r="X22" s="630"/>
      <c r="Y22" s="630"/>
      <c r="Z22" s="630"/>
      <c r="AA22" s="507"/>
      <c r="AB22" s="629"/>
    </row>
    <row r="23" spans="1:40" ht="90">
      <c r="A23" s="1236"/>
      <c r="B23" s="1236"/>
      <c r="C23" s="1236"/>
      <c r="D23" s="1236"/>
      <c r="E23" s="1236"/>
      <c r="F23" s="1236">
        <v>1</v>
      </c>
      <c r="G23" s="1050"/>
      <c r="H23" s="1050"/>
      <c r="I23" s="1261"/>
      <c r="J23" s="1041"/>
      <c r="K23" s="1040"/>
      <c r="L23" s="592" t="str">
        <f>mergeValue(A23) &amp;"."&amp; mergeValue(B23)&amp;"."&amp; mergeValue(C23)&amp;"."&amp; mergeValue(D23)&amp;"."&amp; mergeValue(F23)</f>
        <v>1.1.1.1.1</v>
      </c>
      <c r="M23" s="554" t="s">
        <v>10</v>
      </c>
      <c r="N23" s="580"/>
      <c r="O23" s="1239" t="s">
        <v>302</v>
      </c>
      <c r="P23" s="1240"/>
      <c r="Q23" s="1240"/>
      <c r="R23" s="1240"/>
      <c r="S23" s="1240"/>
      <c r="T23" s="1240"/>
      <c r="U23" s="1240"/>
      <c r="V23" s="1240"/>
      <c r="W23" s="1240"/>
      <c r="X23" s="1240"/>
      <c r="Y23" s="1240"/>
      <c r="Z23" s="1240"/>
      <c r="AA23" s="1241"/>
      <c r="AB23" s="629" t="s">
        <v>633</v>
      </c>
      <c r="AD23" s="503" t="str">
        <f>strCheckUnique(AE23:AE27)</f>
        <v/>
      </c>
      <c r="AF23" s="503"/>
    </row>
    <row r="24" spans="1:40" ht="135">
      <c r="A24" s="1236"/>
      <c r="B24" s="1236"/>
      <c r="C24" s="1236"/>
      <c r="D24" s="1236"/>
      <c r="E24" s="1236"/>
      <c r="F24" s="1236"/>
      <c r="G24" s="1236">
        <v>1</v>
      </c>
      <c r="H24" s="1050"/>
      <c r="I24" s="1261"/>
      <c r="J24" s="1262"/>
      <c r="K24" s="1046"/>
      <c r="L24" s="592" t="str">
        <f>mergeValue(A24) &amp;"."&amp; mergeValue(B24)&amp;"."&amp; mergeValue(C24)&amp;"."&amp; mergeValue(D24)&amp;"."&amp; mergeValue(F24)&amp;"."&amp; mergeValue(G24)</f>
        <v>1.1.1.1.1.1</v>
      </c>
      <c r="M24" s="1063" t="s">
        <v>648</v>
      </c>
      <c r="N24" s="645"/>
      <c r="O24" s="682">
        <v>52.52</v>
      </c>
      <c r="P24" s="682">
        <v>2116.13</v>
      </c>
      <c r="Q24" s="561"/>
      <c r="R24" s="493"/>
      <c r="S24" s="1089"/>
      <c r="T24" s="493"/>
      <c r="U24" s="1089"/>
      <c r="V24" s="583" t="str">
        <f>W24 &amp; "-" &amp; Y24</f>
        <v>01.12.2022-31.12.2023</v>
      </c>
      <c r="W24" s="1242" t="s">
        <v>1530</v>
      </c>
      <c r="X24" s="1232" t="s">
        <v>83</v>
      </c>
      <c r="Y24" s="1242" t="s">
        <v>985</v>
      </c>
      <c r="Z24" s="1232" t="s">
        <v>84</v>
      </c>
      <c r="AA24" s="536"/>
      <c r="AB24" s="629" t="s">
        <v>666</v>
      </c>
      <c r="AC24" s="499" t="str">
        <f>strCheckDate(O24:AA24)</f>
        <v/>
      </c>
      <c r="AD24" s="503"/>
      <c r="AE24" s="503" t="str">
        <f>IF(M24="","",M24 )</f>
        <v>горячая вода в системе централизованного теплоснабжения на горячее водоснабжение</v>
      </c>
      <c r="AF24" s="503"/>
      <c r="AG24" s="503"/>
    </row>
    <row r="25" spans="1:40" ht="14.25" hidden="1" customHeight="1">
      <c r="A25" s="1236"/>
      <c r="B25" s="1236"/>
      <c r="C25" s="1236"/>
      <c r="D25" s="1236"/>
      <c r="E25" s="1236"/>
      <c r="F25" s="1236"/>
      <c r="G25" s="1236"/>
      <c r="H25" s="1050"/>
      <c r="I25" s="1261"/>
      <c r="J25" s="1262"/>
      <c r="K25" s="1046"/>
      <c r="L25" s="599"/>
      <c r="M25" s="645"/>
      <c r="N25" s="645"/>
      <c r="O25" s="561"/>
      <c r="P25" s="493"/>
      <c r="Q25" s="493"/>
      <c r="R25" s="493"/>
      <c r="S25" s="493"/>
      <c r="T25" s="493"/>
      <c r="U25" s="558"/>
      <c r="V25" s="583"/>
      <c r="W25" s="1231"/>
      <c r="X25" s="1232"/>
      <c r="Y25" s="1231"/>
      <c r="Z25" s="1232"/>
      <c r="AA25" s="536"/>
      <c r="AB25" s="1208"/>
      <c r="AF25" s="503">
        <f ca="1">OFFSET(AF25,-1,0)</f>
        <v>0</v>
      </c>
    </row>
    <row r="26" spans="1:40" s="475" customFormat="1" ht="15" hidden="1" customHeight="1">
      <c r="A26" s="1236"/>
      <c r="B26" s="1236"/>
      <c r="C26" s="1236"/>
      <c r="D26" s="1236"/>
      <c r="E26" s="1236"/>
      <c r="F26" s="1236"/>
      <c r="G26" s="1236"/>
      <c r="H26" s="1050"/>
      <c r="I26" s="1261"/>
      <c r="J26" s="1262"/>
      <c r="K26" s="1047"/>
      <c r="L26" s="537"/>
      <c r="M26" s="556"/>
      <c r="N26" s="550"/>
      <c r="O26" s="544"/>
      <c r="P26" s="544"/>
      <c r="Q26" s="544"/>
      <c r="R26" s="544"/>
      <c r="S26" s="544"/>
      <c r="T26" s="544"/>
      <c r="U26" s="544"/>
      <c r="V26" s="544"/>
      <c r="W26" s="562"/>
      <c r="X26" s="563"/>
      <c r="Y26" s="562"/>
      <c r="Z26" s="550"/>
      <c r="AA26" s="559"/>
      <c r="AB26" s="1209"/>
      <c r="AC26" s="500"/>
      <c r="AD26" s="500"/>
      <c r="AE26" s="500"/>
      <c r="AF26" s="500"/>
      <c r="AG26" s="500"/>
    </row>
    <row r="27" spans="1:40" s="475" customFormat="1" ht="15" customHeight="1">
      <c r="A27" s="1236"/>
      <c r="B27" s="1236"/>
      <c r="C27" s="1236"/>
      <c r="D27" s="1236"/>
      <c r="E27" s="1236"/>
      <c r="F27" s="1236"/>
      <c r="G27" s="1050"/>
      <c r="H27" s="1050"/>
      <c r="I27" s="1261"/>
      <c r="J27" s="1048"/>
      <c r="K27" s="1047"/>
      <c r="L27" s="537"/>
      <c r="M27" s="555" t="s">
        <v>25</v>
      </c>
      <c r="N27" s="556"/>
      <c r="O27" s="556"/>
      <c r="P27" s="556"/>
      <c r="Q27" s="556"/>
      <c r="R27" s="556"/>
      <c r="S27" s="556"/>
      <c r="T27" s="556"/>
      <c r="U27" s="556"/>
      <c r="V27" s="556"/>
      <c r="W27" s="556"/>
      <c r="X27" s="556"/>
      <c r="Y27" s="556"/>
      <c r="Z27" s="556"/>
      <c r="AA27" s="556"/>
      <c r="AB27" s="559"/>
      <c r="AC27" s="500"/>
      <c r="AD27" s="500"/>
      <c r="AE27" s="500"/>
      <c r="AF27" s="500"/>
      <c r="AG27" s="500"/>
    </row>
    <row r="28" spans="1:40" s="1055" customFormat="1" ht="90">
      <c r="A28" s="1236"/>
      <c r="B28" s="1236"/>
      <c r="C28" s="1236"/>
      <c r="D28" s="1236"/>
      <c r="E28" s="1236"/>
      <c r="F28" s="1236">
        <v>2</v>
      </c>
      <c r="G28" s="1073"/>
      <c r="H28" s="1073"/>
      <c r="I28" s="1266" t="s">
        <v>1544</v>
      </c>
      <c r="J28" s="1103"/>
      <c r="L28" s="1104" t="str">
        <f>mergeValue(A28) &amp;"."&amp; mergeValue(B28)&amp;"."&amp; mergeValue(C28)&amp;"."&amp; mergeValue(D28)&amp;"."&amp; mergeValue(F28)</f>
        <v>1.1.1.1.2</v>
      </c>
      <c r="M28" s="554" t="s">
        <v>10</v>
      </c>
      <c r="N28" s="815"/>
      <c r="O28" s="1239" t="s">
        <v>303</v>
      </c>
      <c r="P28" s="1240"/>
      <c r="Q28" s="1240"/>
      <c r="R28" s="1240"/>
      <c r="S28" s="1240"/>
      <c r="T28" s="1240"/>
      <c r="U28" s="1240"/>
      <c r="V28" s="1240"/>
      <c r="W28" s="1240"/>
      <c r="X28" s="1240"/>
      <c r="Y28" s="1240"/>
      <c r="Z28" s="1240"/>
      <c r="AA28" s="1241"/>
      <c r="AB28" s="629" t="s">
        <v>633</v>
      </c>
      <c r="AC28" s="1007"/>
      <c r="AD28" s="828" t="str">
        <f>strCheckUnique(AE28:AE32)</f>
        <v/>
      </c>
      <c r="AE28" s="1007"/>
      <c r="AF28" s="828"/>
      <c r="AG28" s="1007"/>
      <c r="AH28" s="1007"/>
      <c r="AI28" s="1007"/>
      <c r="AJ28" s="1007"/>
      <c r="AK28" s="1007"/>
      <c r="AL28" s="1007"/>
      <c r="AM28" s="1007"/>
      <c r="AN28" s="1007"/>
    </row>
    <row r="29" spans="1:40" s="1055" customFormat="1" ht="135">
      <c r="A29" s="1236"/>
      <c r="B29" s="1236"/>
      <c r="C29" s="1236"/>
      <c r="D29" s="1236"/>
      <c r="E29" s="1236"/>
      <c r="F29" s="1236"/>
      <c r="G29" s="1236">
        <v>1</v>
      </c>
      <c r="H29" s="1073"/>
      <c r="I29" s="1261"/>
      <c r="J29" s="1262"/>
      <c r="K29" s="1062"/>
      <c r="L29" s="1104" t="str">
        <f>mergeValue(A29) &amp;"."&amp; mergeValue(B29)&amp;"."&amp; mergeValue(C29)&amp;"."&amp; mergeValue(D29)&amp;"."&amp; mergeValue(F29)&amp;"."&amp; mergeValue(G29)</f>
        <v>1.1.1.1.2.1</v>
      </c>
      <c r="M29" s="1063" t="s">
        <v>648</v>
      </c>
      <c r="N29" s="645"/>
      <c r="O29" s="682">
        <v>52.52</v>
      </c>
      <c r="P29" s="682">
        <v>2116.13</v>
      </c>
      <c r="Q29" s="762"/>
      <c r="R29" s="711"/>
      <c r="S29" s="1089"/>
      <c r="T29" s="711"/>
      <c r="U29" s="1089"/>
      <c r="V29" s="768" t="str">
        <f>W29 &amp; "-" &amp; Y29</f>
        <v>01.12.2022-31.12.2023</v>
      </c>
      <c r="W29" s="1242" t="s">
        <v>1530</v>
      </c>
      <c r="X29" s="1232" t="s">
        <v>83</v>
      </c>
      <c r="Y29" s="1242" t="s">
        <v>985</v>
      </c>
      <c r="Z29" s="1232" t="s">
        <v>83</v>
      </c>
      <c r="AA29" s="536"/>
      <c r="AB29" s="629" t="s">
        <v>666</v>
      </c>
      <c r="AC29" s="1007" t="str">
        <f>strCheckDate(O29:AA29)</f>
        <v/>
      </c>
      <c r="AD29" s="828"/>
      <c r="AE29" s="828" t="str">
        <f>IF(M29="","",M29 )</f>
        <v>горячая вода в системе централизованного теплоснабжения на горячее водоснабжение</v>
      </c>
      <c r="AF29" s="828"/>
      <c r="AG29" s="828"/>
      <c r="AH29" s="828"/>
      <c r="AI29" s="1007"/>
      <c r="AJ29" s="1007"/>
      <c r="AK29" s="1007"/>
      <c r="AL29" s="1007"/>
      <c r="AM29" s="1007"/>
      <c r="AN29" s="1007"/>
    </row>
    <row r="30" spans="1:40" s="1055" customFormat="1" ht="0.2" customHeight="1">
      <c r="A30" s="1236"/>
      <c r="B30" s="1236"/>
      <c r="C30" s="1236"/>
      <c r="D30" s="1236"/>
      <c r="E30" s="1236"/>
      <c r="F30" s="1236"/>
      <c r="G30" s="1236"/>
      <c r="H30" s="1073"/>
      <c r="I30" s="1261"/>
      <c r="J30" s="1262"/>
      <c r="K30" s="1062"/>
      <c r="L30" s="799"/>
      <c r="M30" s="645"/>
      <c r="N30" s="645"/>
      <c r="O30" s="762"/>
      <c r="P30" s="711"/>
      <c r="Q30" s="711"/>
      <c r="R30" s="711"/>
      <c r="S30" s="711"/>
      <c r="T30" s="711"/>
      <c r="U30" s="558"/>
      <c r="V30" s="768"/>
      <c r="W30" s="1231"/>
      <c r="X30" s="1232"/>
      <c r="Y30" s="1231"/>
      <c r="Z30" s="1232"/>
      <c r="AA30" s="536"/>
      <c r="AB30" s="1206"/>
      <c r="AC30" s="1007"/>
      <c r="AD30" s="1007"/>
      <c r="AE30" s="1007"/>
      <c r="AF30" s="828">
        <f ca="1">OFFSET(AF30,-1,0)</f>
        <v>0</v>
      </c>
      <c r="AG30" s="1007"/>
      <c r="AH30" s="1007"/>
      <c r="AI30" s="1007"/>
      <c r="AJ30" s="1007"/>
      <c r="AK30" s="1007"/>
      <c r="AL30" s="1007"/>
      <c r="AM30" s="1007"/>
      <c r="AN30" s="1007"/>
    </row>
    <row r="31" spans="1:40" s="1054" customFormat="1" ht="15" hidden="1" customHeight="1">
      <c r="A31" s="1236"/>
      <c r="B31" s="1236"/>
      <c r="C31" s="1236"/>
      <c r="D31" s="1236"/>
      <c r="E31" s="1236"/>
      <c r="F31" s="1236"/>
      <c r="G31" s="1236"/>
      <c r="H31" s="1073"/>
      <c r="I31" s="1261"/>
      <c r="J31" s="1262"/>
      <c r="K31" s="1064"/>
      <c r="L31" s="687"/>
      <c r="M31" s="556"/>
      <c r="N31" s="1000"/>
      <c r="O31" s="756"/>
      <c r="P31" s="756"/>
      <c r="Q31" s="756"/>
      <c r="R31" s="756"/>
      <c r="S31" s="756"/>
      <c r="T31" s="756"/>
      <c r="U31" s="756"/>
      <c r="V31" s="756"/>
      <c r="W31" s="1004"/>
      <c r="X31" s="1005"/>
      <c r="Y31" s="1004"/>
      <c r="Z31" s="1000"/>
      <c r="AA31" s="761"/>
      <c r="AB31" s="1206"/>
      <c r="AC31" s="1071"/>
      <c r="AD31" s="1071"/>
      <c r="AE31" s="1071"/>
      <c r="AF31" s="1071"/>
      <c r="AG31" s="1071"/>
      <c r="AH31" s="1071"/>
      <c r="AI31" s="1071"/>
      <c r="AJ31" s="1071"/>
      <c r="AK31" s="1071"/>
      <c r="AL31" s="1071"/>
      <c r="AM31" s="1071"/>
      <c r="AN31" s="1071"/>
    </row>
    <row r="32" spans="1:40" s="1054" customFormat="1" ht="15" customHeight="1">
      <c r="A32" s="1236"/>
      <c r="B32" s="1236"/>
      <c r="C32" s="1236"/>
      <c r="D32" s="1236"/>
      <c r="E32" s="1236"/>
      <c r="F32" s="1236"/>
      <c r="G32" s="1073"/>
      <c r="H32" s="1073"/>
      <c r="I32" s="1261"/>
      <c r="J32" s="1070"/>
      <c r="K32" s="1064"/>
      <c r="L32" s="687"/>
      <c r="M32" s="555" t="s">
        <v>25</v>
      </c>
      <c r="N32" s="556"/>
      <c r="O32" s="556"/>
      <c r="P32" s="556"/>
      <c r="Q32" s="556"/>
      <c r="R32" s="556"/>
      <c r="S32" s="556"/>
      <c r="T32" s="556"/>
      <c r="U32" s="556"/>
      <c r="V32" s="556"/>
      <c r="W32" s="556"/>
      <c r="X32" s="556"/>
      <c r="Y32" s="556"/>
      <c r="Z32" s="556"/>
      <c r="AA32" s="556"/>
      <c r="AB32" s="761"/>
      <c r="AC32" s="1071"/>
      <c r="AD32" s="1071"/>
      <c r="AE32" s="1071"/>
      <c r="AF32" s="1071"/>
      <c r="AG32" s="1071"/>
      <c r="AH32" s="1071"/>
      <c r="AI32" s="1071"/>
      <c r="AJ32" s="1071"/>
      <c r="AK32" s="1071"/>
      <c r="AL32" s="1071"/>
      <c r="AM32" s="1071"/>
      <c r="AN32" s="1071"/>
    </row>
    <row r="33" spans="1:40" s="1055" customFormat="1" ht="90">
      <c r="A33" s="1236"/>
      <c r="B33" s="1236"/>
      <c r="C33" s="1236"/>
      <c r="D33" s="1236"/>
      <c r="E33" s="1236"/>
      <c r="F33" s="1236">
        <v>3</v>
      </c>
      <c r="G33" s="1073"/>
      <c r="H33" s="1073"/>
      <c r="I33" s="1266" t="s">
        <v>1544</v>
      </c>
      <c r="J33" s="1103"/>
      <c r="L33" s="1104" t="str">
        <f>mergeValue(A33) &amp;"."&amp; mergeValue(B33)&amp;"."&amp; mergeValue(C33)&amp;"."&amp; mergeValue(D33)&amp;"."&amp; mergeValue(F33)</f>
        <v>1.1.1.1.3</v>
      </c>
      <c r="M33" s="554" t="s">
        <v>10</v>
      </c>
      <c r="N33" s="815"/>
      <c r="O33" s="1239" t="s">
        <v>770</v>
      </c>
      <c r="P33" s="1240"/>
      <c r="Q33" s="1240"/>
      <c r="R33" s="1240"/>
      <c r="S33" s="1240"/>
      <c r="T33" s="1240"/>
      <c r="U33" s="1240"/>
      <c r="V33" s="1240"/>
      <c r="W33" s="1240"/>
      <c r="X33" s="1240"/>
      <c r="Y33" s="1240"/>
      <c r="Z33" s="1240"/>
      <c r="AA33" s="1241"/>
      <c r="AB33" s="629" t="s">
        <v>633</v>
      </c>
      <c r="AC33" s="1007"/>
      <c r="AD33" s="828" t="str">
        <f>strCheckUnique(AE33:AE37)</f>
        <v/>
      </c>
      <c r="AE33" s="1007"/>
      <c r="AF33" s="828"/>
      <c r="AG33" s="1007"/>
      <c r="AH33" s="1007"/>
      <c r="AI33" s="1007"/>
      <c r="AJ33" s="1007"/>
      <c r="AK33" s="1007"/>
      <c r="AL33" s="1007"/>
      <c r="AM33" s="1007"/>
      <c r="AN33" s="1007"/>
    </row>
    <row r="34" spans="1:40" s="1055" customFormat="1" ht="135">
      <c r="A34" s="1236"/>
      <c r="B34" s="1236"/>
      <c r="C34" s="1236"/>
      <c r="D34" s="1236"/>
      <c r="E34" s="1236"/>
      <c r="F34" s="1236"/>
      <c r="G34" s="1236">
        <v>1</v>
      </c>
      <c r="H34" s="1073"/>
      <c r="I34" s="1261"/>
      <c r="J34" s="1262"/>
      <c r="K34" s="1062"/>
      <c r="L34" s="1104" t="str">
        <f>mergeValue(A34) &amp;"."&amp; mergeValue(B34)&amp;"."&amp; mergeValue(C34)&amp;"."&amp; mergeValue(D34)&amp;"."&amp; mergeValue(F34)&amp;"."&amp; mergeValue(G34)</f>
        <v>1.1.1.1.3.1</v>
      </c>
      <c r="M34" s="1063" t="s">
        <v>648</v>
      </c>
      <c r="N34" s="645"/>
      <c r="O34" s="682">
        <v>63.02</v>
      </c>
      <c r="P34" s="682">
        <v>2539.36</v>
      </c>
      <c r="Q34" s="762"/>
      <c r="R34" s="711"/>
      <c r="S34" s="1089"/>
      <c r="T34" s="711"/>
      <c r="U34" s="1089"/>
      <c r="V34" s="768" t="str">
        <f>W34 &amp; "-" &amp; Y34</f>
        <v>01.12.2022-31.12.2023</v>
      </c>
      <c r="W34" s="1242" t="s">
        <v>1530</v>
      </c>
      <c r="X34" s="1232" t="s">
        <v>83</v>
      </c>
      <c r="Y34" s="1242" t="s">
        <v>985</v>
      </c>
      <c r="Z34" s="1232" t="s">
        <v>83</v>
      </c>
      <c r="AA34" s="536"/>
      <c r="AB34" s="629" t="s">
        <v>666</v>
      </c>
      <c r="AC34" s="1007" t="str">
        <f>strCheckDate(O34:AA34)</f>
        <v/>
      </c>
      <c r="AD34" s="828"/>
      <c r="AE34" s="828" t="str">
        <f>IF(M34="","",M34 )</f>
        <v>горячая вода в системе централизованного теплоснабжения на горячее водоснабжение</v>
      </c>
      <c r="AF34" s="828"/>
      <c r="AG34" s="828"/>
      <c r="AH34" s="828"/>
      <c r="AI34" s="1007"/>
      <c r="AJ34" s="1007"/>
      <c r="AK34" s="1007"/>
      <c r="AL34" s="1007"/>
      <c r="AM34" s="1007"/>
      <c r="AN34" s="1007"/>
    </row>
    <row r="35" spans="1:40" s="1055" customFormat="1" ht="0.2" customHeight="1">
      <c r="A35" s="1236"/>
      <c r="B35" s="1236"/>
      <c r="C35" s="1236"/>
      <c r="D35" s="1236"/>
      <c r="E35" s="1236"/>
      <c r="F35" s="1236"/>
      <c r="G35" s="1236"/>
      <c r="H35" s="1073"/>
      <c r="I35" s="1261"/>
      <c r="J35" s="1262"/>
      <c r="K35" s="1062"/>
      <c r="L35" s="799"/>
      <c r="M35" s="645"/>
      <c r="N35" s="645"/>
      <c r="O35" s="762"/>
      <c r="P35" s="711"/>
      <c r="Q35" s="711"/>
      <c r="R35" s="711"/>
      <c r="S35" s="711"/>
      <c r="T35" s="711"/>
      <c r="U35" s="558"/>
      <c r="V35" s="768"/>
      <c r="W35" s="1231"/>
      <c r="X35" s="1232"/>
      <c r="Y35" s="1231"/>
      <c r="Z35" s="1232"/>
      <c r="AA35" s="536"/>
      <c r="AB35" s="1206"/>
      <c r="AC35" s="1007"/>
      <c r="AD35" s="1007"/>
      <c r="AE35" s="1007"/>
      <c r="AF35" s="828">
        <f ca="1">OFFSET(AF35,-1,0)</f>
        <v>0</v>
      </c>
      <c r="AG35" s="1007"/>
      <c r="AH35" s="1007"/>
      <c r="AI35" s="1007"/>
      <c r="AJ35" s="1007"/>
      <c r="AK35" s="1007"/>
      <c r="AL35" s="1007"/>
      <c r="AM35" s="1007"/>
      <c r="AN35" s="1007"/>
    </row>
    <row r="36" spans="1:40" s="1054" customFormat="1" ht="15" hidden="1" customHeight="1">
      <c r="A36" s="1236"/>
      <c r="B36" s="1236"/>
      <c r="C36" s="1236"/>
      <c r="D36" s="1236"/>
      <c r="E36" s="1236"/>
      <c r="F36" s="1236"/>
      <c r="G36" s="1236"/>
      <c r="H36" s="1073"/>
      <c r="I36" s="1261"/>
      <c r="J36" s="1262"/>
      <c r="K36" s="1064"/>
      <c r="L36" s="687"/>
      <c r="M36" s="556"/>
      <c r="N36" s="1000"/>
      <c r="O36" s="756"/>
      <c r="P36" s="756"/>
      <c r="Q36" s="756"/>
      <c r="R36" s="756"/>
      <c r="S36" s="756"/>
      <c r="T36" s="756"/>
      <c r="U36" s="756"/>
      <c r="V36" s="756"/>
      <c r="W36" s="1004"/>
      <c r="X36" s="1005"/>
      <c r="Y36" s="1004"/>
      <c r="Z36" s="1000"/>
      <c r="AA36" s="761"/>
      <c r="AB36" s="1206"/>
      <c r="AC36" s="1071"/>
      <c r="AD36" s="1071"/>
      <c r="AE36" s="1071"/>
      <c r="AF36" s="1071"/>
      <c r="AG36" s="1071"/>
      <c r="AH36" s="1071"/>
      <c r="AI36" s="1071"/>
      <c r="AJ36" s="1071"/>
      <c r="AK36" s="1071"/>
      <c r="AL36" s="1071"/>
      <c r="AM36" s="1071"/>
      <c r="AN36" s="1071"/>
    </row>
    <row r="37" spans="1:40" s="1054" customFormat="1" ht="15" customHeight="1">
      <c r="A37" s="1236"/>
      <c r="B37" s="1236"/>
      <c r="C37" s="1236"/>
      <c r="D37" s="1236"/>
      <c r="E37" s="1236"/>
      <c r="F37" s="1236"/>
      <c r="G37" s="1073"/>
      <c r="H37" s="1073"/>
      <c r="I37" s="1261"/>
      <c r="J37" s="1070"/>
      <c r="K37" s="1064"/>
      <c r="L37" s="687"/>
      <c r="M37" s="555" t="s">
        <v>25</v>
      </c>
      <c r="N37" s="556"/>
      <c r="O37" s="556"/>
      <c r="P37" s="556"/>
      <c r="Q37" s="556"/>
      <c r="R37" s="556"/>
      <c r="S37" s="556"/>
      <c r="T37" s="556"/>
      <c r="U37" s="556"/>
      <c r="V37" s="556"/>
      <c r="W37" s="556"/>
      <c r="X37" s="556"/>
      <c r="Y37" s="556"/>
      <c r="Z37" s="556"/>
      <c r="AA37" s="556"/>
      <c r="AB37" s="761"/>
      <c r="AC37" s="1071"/>
      <c r="AD37" s="1071"/>
      <c r="AE37" s="1071"/>
      <c r="AF37" s="1071"/>
      <c r="AG37" s="1071"/>
      <c r="AH37" s="1071"/>
      <c r="AI37" s="1071"/>
      <c r="AJ37" s="1071"/>
      <c r="AK37" s="1071"/>
      <c r="AL37" s="1071"/>
      <c r="AM37" s="1071"/>
      <c r="AN37" s="1071"/>
    </row>
    <row r="38" spans="1:40" s="475" customFormat="1" ht="15" customHeight="1">
      <c r="A38" s="1236"/>
      <c r="B38" s="1236"/>
      <c r="C38" s="1236"/>
      <c r="D38" s="1236"/>
      <c r="E38" s="1236"/>
      <c r="F38" s="1053"/>
      <c r="G38" s="1050"/>
      <c r="H38" s="1050"/>
      <c r="I38" s="1044"/>
      <c r="J38" s="1042"/>
      <c r="K38" s="1047"/>
      <c r="L38" s="537"/>
      <c r="M38" s="550" t="s">
        <v>11</v>
      </c>
      <c r="N38" s="549"/>
      <c r="O38" s="544"/>
      <c r="P38" s="544"/>
      <c r="Q38" s="544"/>
      <c r="R38" s="544"/>
      <c r="S38" s="544"/>
      <c r="T38" s="544"/>
      <c r="U38" s="544"/>
      <c r="V38" s="544"/>
      <c r="W38" s="572"/>
      <c r="X38" s="563"/>
      <c r="Y38" s="562"/>
      <c r="Z38" s="549"/>
      <c r="AA38" s="563"/>
      <c r="AB38" s="559"/>
      <c r="AC38" s="500"/>
      <c r="AD38" s="500"/>
      <c r="AE38" s="500"/>
      <c r="AF38" s="500"/>
      <c r="AG38" s="500"/>
    </row>
    <row r="39" spans="1:40" s="475" customFormat="1" ht="14.25" hidden="1" customHeight="1">
      <c r="A39" s="1236"/>
      <c r="B39" s="1236"/>
      <c r="C39" s="1236"/>
      <c r="D39" s="1052"/>
      <c r="E39" s="1053"/>
      <c r="F39" s="1053"/>
      <c r="G39" s="1050"/>
      <c r="H39" s="1050"/>
      <c r="I39" s="1049"/>
      <c r="J39" s="1042"/>
      <c r="K39" s="1039"/>
      <c r="L39" s="537"/>
      <c r="M39" s="550"/>
      <c r="N39" s="550"/>
      <c r="O39" s="550"/>
      <c r="P39" s="550"/>
      <c r="Q39" s="550"/>
      <c r="R39" s="550"/>
      <c r="S39" s="550"/>
      <c r="T39" s="550"/>
      <c r="U39" s="550"/>
      <c r="V39" s="550"/>
      <c r="W39" s="550"/>
      <c r="X39" s="550"/>
      <c r="Y39" s="550"/>
      <c r="Z39" s="550"/>
      <c r="AA39" s="550"/>
      <c r="AB39" s="559"/>
      <c r="AC39" s="500"/>
      <c r="AD39" s="500"/>
      <c r="AE39" s="500"/>
      <c r="AF39" s="500"/>
      <c r="AG39" s="500"/>
    </row>
    <row r="40" spans="1:40" ht="3" customHeight="1">
      <c r="L40" s="485"/>
      <c r="M40" s="485"/>
      <c r="N40" s="485"/>
      <c r="O40" s="485"/>
      <c r="P40" s="485"/>
      <c r="Q40" s="485"/>
      <c r="R40" s="485"/>
      <c r="S40" s="485"/>
      <c r="T40" s="485"/>
      <c r="U40" s="485"/>
      <c r="V40" s="485"/>
      <c r="W40" s="485"/>
      <c r="X40" s="485"/>
      <c r="Y40" s="485"/>
      <c r="Z40" s="485"/>
    </row>
    <row r="41" spans="1:40" ht="89.25" customHeight="1">
      <c r="L41" s="1">
        <v>1</v>
      </c>
      <c r="M41" s="1200" t="s">
        <v>669</v>
      </c>
      <c r="N41" s="1200"/>
      <c r="O41" s="1200"/>
      <c r="P41" s="1200"/>
      <c r="Q41" s="1200"/>
      <c r="R41" s="1200"/>
      <c r="S41" s="1200"/>
      <c r="T41" s="1200"/>
      <c r="U41" s="1200"/>
      <c r="V41" s="1200"/>
      <c r="W41" s="1200"/>
    </row>
  </sheetData>
  <sheetProtection password="FA9C" sheet="1" objects="1" scenarios="1" formatColumns="0" formatRows="0"/>
  <dataConsolidate leftLabels="1"/>
  <mergeCells count="61">
    <mergeCell ref="AB35:AB36"/>
    <mergeCell ref="I28:I32"/>
    <mergeCell ref="O28:AA28"/>
    <mergeCell ref="G29:G31"/>
    <mergeCell ref="J29:J31"/>
    <mergeCell ref="W29:W30"/>
    <mergeCell ref="I33:I37"/>
    <mergeCell ref="O33:AA33"/>
    <mergeCell ref="G34:G36"/>
    <mergeCell ref="J34:J36"/>
    <mergeCell ref="W34:W35"/>
    <mergeCell ref="X34:X35"/>
    <mergeCell ref="Y34:Y35"/>
    <mergeCell ref="Z34:Z35"/>
    <mergeCell ref="X29:X30"/>
    <mergeCell ref="Y29:Y30"/>
    <mergeCell ref="Z29:Z30"/>
    <mergeCell ref="AB13:AB16"/>
    <mergeCell ref="X16:Y16"/>
    <mergeCell ref="O18:AA18"/>
    <mergeCell ref="O19:AA19"/>
    <mergeCell ref="O20:AA20"/>
    <mergeCell ref="Z24:Z25"/>
    <mergeCell ref="W24:W25"/>
    <mergeCell ref="X24:X25"/>
    <mergeCell ref="AB30:AB31"/>
    <mergeCell ref="O9:T9"/>
    <mergeCell ref="O10:T10"/>
    <mergeCell ref="L5:T5"/>
    <mergeCell ref="O7:T7"/>
    <mergeCell ref="O8:T8"/>
    <mergeCell ref="O12:Z12"/>
    <mergeCell ref="L14:L16"/>
    <mergeCell ref="L13:AA13"/>
    <mergeCell ref="O21:AA21"/>
    <mergeCell ref="O23:AA23"/>
    <mergeCell ref="I23:I27"/>
    <mergeCell ref="J24:J26"/>
    <mergeCell ref="M41:W41"/>
    <mergeCell ref="AB25:AB26"/>
    <mergeCell ref="W15:Y15"/>
    <mergeCell ref="T15:U15"/>
    <mergeCell ref="R15:S15"/>
    <mergeCell ref="O15:O16"/>
    <mergeCell ref="P15:P16"/>
    <mergeCell ref="Q15:Q16"/>
    <mergeCell ref="M14:M16"/>
    <mergeCell ref="Z14:Z16"/>
    <mergeCell ref="AA14:AA16"/>
    <mergeCell ref="O14:Y14"/>
    <mergeCell ref="X17:Y17"/>
    <mergeCell ref="Y24:Y25"/>
    <mergeCell ref="A18:A39"/>
    <mergeCell ref="B19:B39"/>
    <mergeCell ref="C20:C39"/>
    <mergeCell ref="D21:D38"/>
    <mergeCell ref="G24:G26"/>
    <mergeCell ref="E22:E38"/>
    <mergeCell ref="F23:F27"/>
    <mergeCell ref="F28:F32"/>
    <mergeCell ref="F33:F37"/>
  </mergeCells>
  <dataValidations count="11">
    <dataValidation allowBlank="1" sqref="JA39:JQ39 SW39:TM39 ACS39:ADI39 AMO39:ANE39 AWK39:AXA39 BGG39:BGW39 BQC39:BQS39 BZY39:CAO39 CJU39:CKK39 CTQ39:CUG39 DDM39:DEC39 DNI39:DNY39 DXE39:DXU39 EHA39:EHQ39 EQW39:ERM39 FAS39:FBI39 FKO39:FLE39 FUK39:FVA39 GEG39:GEW39 GOC39:GOS39 GXY39:GYO39 HHU39:HIK39 HRQ39:HSG39 IBM39:ICC39 ILI39:ILY39 IVE39:IVU39 JFA39:JFQ39 JOW39:JPM39 JYS39:JZI39 KIO39:KJE39 KSK39:KTA39 LCG39:LCW39 LMC39:LMS39 LVY39:LWO39 MFU39:MGK39 MPQ39:MQG39 MZM39:NAC39 NJI39:NJY39 NTE39:NTU39 ODA39:ODQ39 OMW39:ONM39 OWS39:OXI39 PGO39:PHE39 PQK39:PRA39 QAG39:QAW39 QKC39:QKS39 QTY39:QUO39 RDU39:REK39 RNQ39:ROG39 RXM39:RYC39 SHI39:SHY39 SRE39:SRU39 TBA39:TBQ39 TKW39:TLM39 TUS39:TVI39 UEO39:UFE39 UOK39:UPA39 UYG39:UYW39 VIC39:VIS39 VRY39:VSO39 WBU39:WCK39 WLQ39:WMG39 WVM39:WWC39 WVM983075:WWC983075 JA65571:JQ65571 SW65571:TM65571 ACS65571:ADI65571 AMO65571:ANE65571 AWK65571:AXA65571 BGG65571:BGW65571 BQC65571:BQS65571 BZY65571:CAO65571 CJU65571:CKK65571 CTQ65571:CUG65571 DDM65571:DEC65571 DNI65571:DNY65571 DXE65571:DXU65571 EHA65571:EHQ65571 EQW65571:ERM65571 FAS65571:FBI65571 FKO65571:FLE65571 FUK65571:FVA65571 GEG65571:GEW65571 GOC65571:GOS65571 GXY65571:GYO65571 HHU65571:HIK65571 HRQ65571:HSG65571 IBM65571:ICC65571 ILI65571:ILY65571 IVE65571:IVU65571 JFA65571:JFQ65571 JOW65571:JPM65571 JYS65571:JZI65571 KIO65571:KJE65571 KSK65571:KTA65571 LCG65571:LCW65571 LMC65571:LMS65571 LVY65571:LWO65571 MFU65571:MGK65571 MPQ65571:MQG65571 MZM65571:NAC65571 NJI65571:NJY65571 NTE65571:NTU65571 ODA65571:ODQ65571 OMW65571:ONM65571 OWS65571:OXI65571 PGO65571:PHE65571 PQK65571:PRA65571 QAG65571:QAW65571 QKC65571:QKS65571 QTY65571:QUO65571 RDU65571:REK65571 RNQ65571:ROG65571 RXM65571:RYC65571 SHI65571:SHY65571 SRE65571:SRU65571 TBA65571:TBQ65571 TKW65571:TLM65571 TUS65571:TVI65571 UEO65571:UFE65571 UOK65571:UPA65571 UYG65571:UYW65571 VIC65571:VIS65571 VRY65571:VSO65571 WBU65571:WCK65571 WLQ65571:WMG65571 WVM65571:WWC65571 JA131107:JQ131107 SW131107:TM131107 ACS131107:ADI131107 AMO131107:ANE131107 AWK131107:AXA131107 BGG131107:BGW131107 BQC131107:BQS131107 BZY131107:CAO131107 CJU131107:CKK131107 CTQ131107:CUG131107 DDM131107:DEC131107 DNI131107:DNY131107 DXE131107:DXU131107 EHA131107:EHQ131107 EQW131107:ERM131107 FAS131107:FBI131107 FKO131107:FLE131107 FUK131107:FVA131107 GEG131107:GEW131107 GOC131107:GOS131107 GXY131107:GYO131107 HHU131107:HIK131107 HRQ131107:HSG131107 IBM131107:ICC131107 ILI131107:ILY131107 IVE131107:IVU131107 JFA131107:JFQ131107 JOW131107:JPM131107 JYS131107:JZI131107 KIO131107:KJE131107 KSK131107:KTA131107 LCG131107:LCW131107 LMC131107:LMS131107 LVY131107:LWO131107 MFU131107:MGK131107 MPQ131107:MQG131107 MZM131107:NAC131107 NJI131107:NJY131107 NTE131107:NTU131107 ODA131107:ODQ131107 OMW131107:ONM131107 OWS131107:OXI131107 PGO131107:PHE131107 PQK131107:PRA131107 QAG131107:QAW131107 QKC131107:QKS131107 QTY131107:QUO131107 RDU131107:REK131107 RNQ131107:ROG131107 RXM131107:RYC131107 SHI131107:SHY131107 SRE131107:SRU131107 TBA131107:TBQ131107 TKW131107:TLM131107 TUS131107:TVI131107 UEO131107:UFE131107 UOK131107:UPA131107 UYG131107:UYW131107 VIC131107:VIS131107 VRY131107:VSO131107 WBU131107:WCK131107 WLQ131107:WMG131107 WVM131107:WWC131107 JA196643:JQ196643 SW196643:TM196643 ACS196643:ADI196643 AMO196643:ANE196643 AWK196643:AXA196643 BGG196643:BGW196643 BQC196643:BQS196643 BZY196643:CAO196643 CJU196643:CKK196643 CTQ196643:CUG196643 DDM196643:DEC196643 DNI196643:DNY196643 DXE196643:DXU196643 EHA196643:EHQ196643 EQW196643:ERM196643 FAS196643:FBI196643 FKO196643:FLE196643 FUK196643:FVA196643 GEG196643:GEW196643 GOC196643:GOS196643 GXY196643:GYO196643 HHU196643:HIK196643 HRQ196643:HSG196643 IBM196643:ICC196643 ILI196643:ILY196643 IVE196643:IVU196643 JFA196643:JFQ196643 JOW196643:JPM196643 JYS196643:JZI196643 KIO196643:KJE196643 KSK196643:KTA196643 LCG196643:LCW196643 LMC196643:LMS196643 LVY196643:LWO196643 MFU196643:MGK196643 MPQ196643:MQG196643 MZM196643:NAC196643 NJI196643:NJY196643 NTE196643:NTU196643 ODA196643:ODQ196643 OMW196643:ONM196643 OWS196643:OXI196643 PGO196643:PHE196643 PQK196643:PRA196643 QAG196643:QAW196643 QKC196643:QKS196643 QTY196643:QUO196643 RDU196643:REK196643 RNQ196643:ROG196643 RXM196643:RYC196643 SHI196643:SHY196643 SRE196643:SRU196643 TBA196643:TBQ196643 TKW196643:TLM196643 TUS196643:TVI196643 UEO196643:UFE196643 UOK196643:UPA196643 UYG196643:UYW196643 VIC196643:VIS196643 VRY196643:VSO196643 WBU196643:WCK196643 WLQ196643:WMG196643 WVM196643:WWC196643 JA262179:JQ262179 SW262179:TM262179 ACS262179:ADI262179 AMO262179:ANE262179 AWK262179:AXA262179 BGG262179:BGW262179 BQC262179:BQS262179 BZY262179:CAO262179 CJU262179:CKK262179 CTQ262179:CUG262179 DDM262179:DEC262179 DNI262179:DNY262179 DXE262179:DXU262179 EHA262179:EHQ262179 EQW262179:ERM262179 FAS262179:FBI262179 FKO262179:FLE262179 FUK262179:FVA262179 GEG262179:GEW262179 GOC262179:GOS262179 GXY262179:GYO262179 HHU262179:HIK262179 HRQ262179:HSG262179 IBM262179:ICC262179 ILI262179:ILY262179 IVE262179:IVU262179 JFA262179:JFQ262179 JOW262179:JPM262179 JYS262179:JZI262179 KIO262179:KJE262179 KSK262179:KTA262179 LCG262179:LCW262179 LMC262179:LMS262179 LVY262179:LWO262179 MFU262179:MGK262179 MPQ262179:MQG262179 MZM262179:NAC262179 NJI262179:NJY262179 NTE262179:NTU262179 ODA262179:ODQ262179 OMW262179:ONM262179 OWS262179:OXI262179 PGO262179:PHE262179 PQK262179:PRA262179 QAG262179:QAW262179 QKC262179:QKS262179 QTY262179:QUO262179 RDU262179:REK262179 RNQ262179:ROG262179 RXM262179:RYC262179 SHI262179:SHY262179 SRE262179:SRU262179 TBA262179:TBQ262179 TKW262179:TLM262179 TUS262179:TVI262179 UEO262179:UFE262179 UOK262179:UPA262179 UYG262179:UYW262179 VIC262179:VIS262179 VRY262179:VSO262179 WBU262179:WCK262179 WLQ262179:WMG262179 WVM262179:WWC262179 JA327715:JQ327715 SW327715:TM327715 ACS327715:ADI327715 AMO327715:ANE327715 AWK327715:AXA327715 BGG327715:BGW327715 BQC327715:BQS327715 BZY327715:CAO327715 CJU327715:CKK327715 CTQ327715:CUG327715 DDM327715:DEC327715 DNI327715:DNY327715 DXE327715:DXU327715 EHA327715:EHQ327715 EQW327715:ERM327715 FAS327715:FBI327715 FKO327715:FLE327715 FUK327715:FVA327715 GEG327715:GEW327715 GOC327715:GOS327715 GXY327715:GYO327715 HHU327715:HIK327715 HRQ327715:HSG327715 IBM327715:ICC327715 ILI327715:ILY327715 IVE327715:IVU327715 JFA327715:JFQ327715 JOW327715:JPM327715 JYS327715:JZI327715 KIO327715:KJE327715 KSK327715:KTA327715 LCG327715:LCW327715 LMC327715:LMS327715 LVY327715:LWO327715 MFU327715:MGK327715 MPQ327715:MQG327715 MZM327715:NAC327715 NJI327715:NJY327715 NTE327715:NTU327715 ODA327715:ODQ327715 OMW327715:ONM327715 OWS327715:OXI327715 PGO327715:PHE327715 PQK327715:PRA327715 QAG327715:QAW327715 QKC327715:QKS327715 QTY327715:QUO327715 RDU327715:REK327715 RNQ327715:ROG327715 RXM327715:RYC327715 SHI327715:SHY327715 SRE327715:SRU327715 TBA327715:TBQ327715 TKW327715:TLM327715 TUS327715:TVI327715 UEO327715:UFE327715 UOK327715:UPA327715 UYG327715:UYW327715 VIC327715:VIS327715 VRY327715:VSO327715 WBU327715:WCK327715 WLQ327715:WMG327715 WVM327715:WWC327715 JA393251:JQ393251 SW393251:TM393251 ACS393251:ADI393251 AMO393251:ANE393251 AWK393251:AXA393251 BGG393251:BGW393251 BQC393251:BQS393251 BZY393251:CAO393251 CJU393251:CKK393251 CTQ393251:CUG393251 DDM393251:DEC393251 DNI393251:DNY393251 DXE393251:DXU393251 EHA393251:EHQ393251 EQW393251:ERM393251 FAS393251:FBI393251 FKO393251:FLE393251 FUK393251:FVA393251 GEG393251:GEW393251 GOC393251:GOS393251 GXY393251:GYO393251 HHU393251:HIK393251 HRQ393251:HSG393251 IBM393251:ICC393251 ILI393251:ILY393251 IVE393251:IVU393251 JFA393251:JFQ393251 JOW393251:JPM393251 JYS393251:JZI393251 KIO393251:KJE393251 KSK393251:KTA393251 LCG393251:LCW393251 LMC393251:LMS393251 LVY393251:LWO393251 MFU393251:MGK393251 MPQ393251:MQG393251 MZM393251:NAC393251 NJI393251:NJY393251 NTE393251:NTU393251 ODA393251:ODQ393251 OMW393251:ONM393251 OWS393251:OXI393251 PGO393251:PHE393251 PQK393251:PRA393251 QAG393251:QAW393251 QKC393251:QKS393251 QTY393251:QUO393251 RDU393251:REK393251 RNQ393251:ROG393251 RXM393251:RYC393251 SHI393251:SHY393251 SRE393251:SRU393251 TBA393251:TBQ393251 TKW393251:TLM393251 TUS393251:TVI393251 UEO393251:UFE393251 UOK393251:UPA393251 UYG393251:UYW393251 VIC393251:VIS393251 VRY393251:VSO393251 WBU393251:WCK393251 WLQ393251:WMG393251 WVM393251:WWC393251 JA458787:JQ458787 SW458787:TM458787 ACS458787:ADI458787 AMO458787:ANE458787 AWK458787:AXA458787 BGG458787:BGW458787 BQC458787:BQS458787 BZY458787:CAO458787 CJU458787:CKK458787 CTQ458787:CUG458787 DDM458787:DEC458787 DNI458787:DNY458787 DXE458787:DXU458787 EHA458787:EHQ458787 EQW458787:ERM458787 FAS458787:FBI458787 FKO458787:FLE458787 FUK458787:FVA458787 GEG458787:GEW458787 GOC458787:GOS458787 GXY458787:GYO458787 HHU458787:HIK458787 HRQ458787:HSG458787 IBM458787:ICC458787 ILI458787:ILY458787 IVE458787:IVU458787 JFA458787:JFQ458787 JOW458787:JPM458787 JYS458787:JZI458787 KIO458787:KJE458787 KSK458787:KTA458787 LCG458787:LCW458787 LMC458787:LMS458787 LVY458787:LWO458787 MFU458787:MGK458787 MPQ458787:MQG458787 MZM458787:NAC458787 NJI458787:NJY458787 NTE458787:NTU458787 ODA458787:ODQ458787 OMW458787:ONM458787 OWS458787:OXI458787 PGO458787:PHE458787 PQK458787:PRA458787 QAG458787:QAW458787 QKC458787:QKS458787 QTY458787:QUO458787 RDU458787:REK458787 RNQ458787:ROG458787 RXM458787:RYC458787 SHI458787:SHY458787 SRE458787:SRU458787 TBA458787:TBQ458787 TKW458787:TLM458787 TUS458787:TVI458787 UEO458787:UFE458787 UOK458787:UPA458787 UYG458787:UYW458787 VIC458787:VIS458787 VRY458787:VSO458787 WBU458787:WCK458787 WLQ458787:WMG458787 WVM458787:WWC458787 JA524323:JQ524323 SW524323:TM524323 ACS524323:ADI524323 AMO524323:ANE524323 AWK524323:AXA524323 BGG524323:BGW524323 BQC524323:BQS524323 BZY524323:CAO524323 CJU524323:CKK524323 CTQ524323:CUG524323 DDM524323:DEC524323 DNI524323:DNY524323 DXE524323:DXU524323 EHA524323:EHQ524323 EQW524323:ERM524323 FAS524323:FBI524323 FKO524323:FLE524323 FUK524323:FVA524323 GEG524323:GEW524323 GOC524323:GOS524323 GXY524323:GYO524323 HHU524323:HIK524323 HRQ524323:HSG524323 IBM524323:ICC524323 ILI524323:ILY524323 IVE524323:IVU524323 JFA524323:JFQ524323 JOW524323:JPM524323 JYS524323:JZI524323 KIO524323:KJE524323 KSK524323:KTA524323 LCG524323:LCW524323 LMC524323:LMS524323 LVY524323:LWO524323 MFU524323:MGK524323 MPQ524323:MQG524323 MZM524323:NAC524323 NJI524323:NJY524323 NTE524323:NTU524323 ODA524323:ODQ524323 OMW524323:ONM524323 OWS524323:OXI524323 PGO524323:PHE524323 PQK524323:PRA524323 QAG524323:QAW524323 QKC524323:QKS524323 QTY524323:QUO524323 RDU524323:REK524323 RNQ524323:ROG524323 RXM524323:RYC524323 SHI524323:SHY524323 SRE524323:SRU524323 TBA524323:TBQ524323 TKW524323:TLM524323 TUS524323:TVI524323 UEO524323:UFE524323 UOK524323:UPA524323 UYG524323:UYW524323 VIC524323:VIS524323 VRY524323:VSO524323 WBU524323:WCK524323 WLQ524323:WMG524323 WVM524323:WWC524323 JA589859:JQ589859 SW589859:TM589859 ACS589859:ADI589859 AMO589859:ANE589859 AWK589859:AXA589859 BGG589859:BGW589859 BQC589859:BQS589859 BZY589859:CAO589859 CJU589859:CKK589859 CTQ589859:CUG589859 DDM589859:DEC589859 DNI589859:DNY589859 DXE589859:DXU589859 EHA589859:EHQ589859 EQW589859:ERM589859 FAS589859:FBI589859 FKO589859:FLE589859 FUK589859:FVA589859 GEG589859:GEW589859 GOC589859:GOS589859 GXY589859:GYO589859 HHU589859:HIK589859 HRQ589859:HSG589859 IBM589859:ICC589859 ILI589859:ILY589859 IVE589859:IVU589859 JFA589859:JFQ589859 JOW589859:JPM589859 JYS589859:JZI589859 KIO589859:KJE589859 KSK589859:KTA589859 LCG589859:LCW589859 LMC589859:LMS589859 LVY589859:LWO589859 MFU589859:MGK589859 MPQ589859:MQG589859 MZM589859:NAC589859 NJI589859:NJY589859 NTE589859:NTU589859 ODA589859:ODQ589859 OMW589859:ONM589859 OWS589859:OXI589859 PGO589859:PHE589859 PQK589859:PRA589859 QAG589859:QAW589859 QKC589859:QKS589859 QTY589859:QUO589859 RDU589859:REK589859 RNQ589859:ROG589859 RXM589859:RYC589859 SHI589859:SHY589859 SRE589859:SRU589859 TBA589859:TBQ589859 TKW589859:TLM589859 TUS589859:TVI589859 UEO589859:UFE589859 UOK589859:UPA589859 UYG589859:UYW589859 VIC589859:VIS589859 VRY589859:VSO589859 WBU589859:WCK589859 WLQ589859:WMG589859 WVM589859:WWC589859 JA655395:JQ655395 SW655395:TM655395 ACS655395:ADI655395 AMO655395:ANE655395 AWK655395:AXA655395 BGG655395:BGW655395 BQC655395:BQS655395 BZY655395:CAO655395 CJU655395:CKK655395 CTQ655395:CUG655395 DDM655395:DEC655395 DNI655395:DNY655395 DXE655395:DXU655395 EHA655395:EHQ655395 EQW655395:ERM655395 FAS655395:FBI655395 FKO655395:FLE655395 FUK655395:FVA655395 GEG655395:GEW655395 GOC655395:GOS655395 GXY655395:GYO655395 HHU655395:HIK655395 HRQ655395:HSG655395 IBM655395:ICC655395 ILI655395:ILY655395 IVE655395:IVU655395 JFA655395:JFQ655395 JOW655395:JPM655395 JYS655395:JZI655395 KIO655395:KJE655395 KSK655395:KTA655395 LCG655395:LCW655395 LMC655395:LMS655395 LVY655395:LWO655395 MFU655395:MGK655395 MPQ655395:MQG655395 MZM655395:NAC655395 NJI655395:NJY655395 NTE655395:NTU655395 ODA655395:ODQ655395 OMW655395:ONM655395 OWS655395:OXI655395 PGO655395:PHE655395 PQK655395:PRA655395 QAG655395:QAW655395 QKC655395:QKS655395 QTY655395:QUO655395 RDU655395:REK655395 RNQ655395:ROG655395 RXM655395:RYC655395 SHI655395:SHY655395 SRE655395:SRU655395 TBA655395:TBQ655395 TKW655395:TLM655395 TUS655395:TVI655395 UEO655395:UFE655395 UOK655395:UPA655395 UYG655395:UYW655395 VIC655395:VIS655395 VRY655395:VSO655395 WBU655395:WCK655395 WLQ655395:WMG655395 WVM655395:WWC655395 JA720931:JQ720931 SW720931:TM720931 ACS720931:ADI720931 AMO720931:ANE720931 AWK720931:AXA720931 BGG720931:BGW720931 BQC720931:BQS720931 BZY720931:CAO720931 CJU720931:CKK720931 CTQ720931:CUG720931 DDM720931:DEC720931 DNI720931:DNY720931 DXE720931:DXU720931 EHA720931:EHQ720931 EQW720931:ERM720931 FAS720931:FBI720931 FKO720931:FLE720931 FUK720931:FVA720931 GEG720931:GEW720931 GOC720931:GOS720931 GXY720931:GYO720931 HHU720931:HIK720931 HRQ720931:HSG720931 IBM720931:ICC720931 ILI720931:ILY720931 IVE720931:IVU720931 JFA720931:JFQ720931 JOW720931:JPM720931 JYS720931:JZI720931 KIO720931:KJE720931 KSK720931:KTA720931 LCG720931:LCW720931 LMC720931:LMS720931 LVY720931:LWO720931 MFU720931:MGK720931 MPQ720931:MQG720931 MZM720931:NAC720931 NJI720931:NJY720931 NTE720931:NTU720931 ODA720931:ODQ720931 OMW720931:ONM720931 OWS720931:OXI720931 PGO720931:PHE720931 PQK720931:PRA720931 QAG720931:QAW720931 QKC720931:QKS720931 QTY720931:QUO720931 RDU720931:REK720931 RNQ720931:ROG720931 RXM720931:RYC720931 SHI720931:SHY720931 SRE720931:SRU720931 TBA720931:TBQ720931 TKW720931:TLM720931 TUS720931:TVI720931 UEO720931:UFE720931 UOK720931:UPA720931 UYG720931:UYW720931 VIC720931:VIS720931 VRY720931:VSO720931 WBU720931:WCK720931 WLQ720931:WMG720931 WVM720931:WWC720931 JA786467:JQ786467 SW786467:TM786467 ACS786467:ADI786467 AMO786467:ANE786467 AWK786467:AXA786467 BGG786467:BGW786467 BQC786467:BQS786467 BZY786467:CAO786467 CJU786467:CKK786467 CTQ786467:CUG786467 DDM786467:DEC786467 DNI786467:DNY786467 DXE786467:DXU786467 EHA786467:EHQ786467 EQW786467:ERM786467 FAS786467:FBI786467 FKO786467:FLE786467 FUK786467:FVA786467 GEG786467:GEW786467 GOC786467:GOS786467 GXY786467:GYO786467 HHU786467:HIK786467 HRQ786467:HSG786467 IBM786467:ICC786467 ILI786467:ILY786467 IVE786467:IVU786467 JFA786467:JFQ786467 JOW786467:JPM786467 JYS786467:JZI786467 KIO786467:KJE786467 KSK786467:KTA786467 LCG786467:LCW786467 LMC786467:LMS786467 LVY786467:LWO786467 MFU786467:MGK786467 MPQ786467:MQG786467 MZM786467:NAC786467 NJI786467:NJY786467 NTE786467:NTU786467 ODA786467:ODQ786467 OMW786467:ONM786467 OWS786467:OXI786467 PGO786467:PHE786467 PQK786467:PRA786467 QAG786467:QAW786467 QKC786467:QKS786467 QTY786467:QUO786467 RDU786467:REK786467 RNQ786467:ROG786467 RXM786467:RYC786467 SHI786467:SHY786467 SRE786467:SRU786467 TBA786467:TBQ786467 TKW786467:TLM786467 TUS786467:TVI786467 UEO786467:UFE786467 UOK786467:UPA786467 UYG786467:UYW786467 VIC786467:VIS786467 VRY786467:VSO786467 WBU786467:WCK786467 WLQ786467:WMG786467 WVM786467:WWC786467 JA852003:JQ852003 SW852003:TM852003 ACS852003:ADI852003 AMO852003:ANE852003 AWK852003:AXA852003 BGG852003:BGW852003 BQC852003:BQS852003 BZY852003:CAO852003 CJU852003:CKK852003 CTQ852003:CUG852003 DDM852003:DEC852003 DNI852003:DNY852003 DXE852003:DXU852003 EHA852003:EHQ852003 EQW852003:ERM852003 FAS852003:FBI852003 FKO852003:FLE852003 FUK852003:FVA852003 GEG852003:GEW852003 GOC852003:GOS852003 GXY852003:GYO852003 HHU852003:HIK852003 HRQ852003:HSG852003 IBM852003:ICC852003 ILI852003:ILY852003 IVE852003:IVU852003 JFA852003:JFQ852003 JOW852003:JPM852003 JYS852003:JZI852003 KIO852003:KJE852003 KSK852003:KTA852003 LCG852003:LCW852003 LMC852003:LMS852003 LVY852003:LWO852003 MFU852003:MGK852003 MPQ852003:MQG852003 MZM852003:NAC852003 NJI852003:NJY852003 NTE852003:NTU852003 ODA852003:ODQ852003 OMW852003:ONM852003 OWS852003:OXI852003 PGO852003:PHE852003 PQK852003:PRA852003 QAG852003:QAW852003 QKC852003:QKS852003 QTY852003:QUO852003 RDU852003:REK852003 RNQ852003:ROG852003 RXM852003:RYC852003 SHI852003:SHY852003 SRE852003:SRU852003 TBA852003:TBQ852003 TKW852003:TLM852003 TUS852003:TVI852003 UEO852003:UFE852003 UOK852003:UPA852003 UYG852003:UYW852003 VIC852003:VIS852003 VRY852003:VSO852003 WBU852003:WCK852003 WLQ852003:WMG852003 WVM852003:WWC852003 JA917539:JQ917539 SW917539:TM917539 ACS917539:ADI917539 AMO917539:ANE917539 AWK917539:AXA917539 BGG917539:BGW917539 BQC917539:BQS917539 BZY917539:CAO917539 CJU917539:CKK917539 CTQ917539:CUG917539 DDM917539:DEC917539 DNI917539:DNY917539 DXE917539:DXU917539 EHA917539:EHQ917539 EQW917539:ERM917539 FAS917539:FBI917539 FKO917539:FLE917539 FUK917539:FVA917539 GEG917539:GEW917539 GOC917539:GOS917539 GXY917539:GYO917539 HHU917539:HIK917539 HRQ917539:HSG917539 IBM917539:ICC917539 ILI917539:ILY917539 IVE917539:IVU917539 JFA917539:JFQ917539 JOW917539:JPM917539 JYS917539:JZI917539 KIO917539:KJE917539 KSK917539:KTA917539 LCG917539:LCW917539 LMC917539:LMS917539 LVY917539:LWO917539 MFU917539:MGK917539 MPQ917539:MQG917539 MZM917539:NAC917539 NJI917539:NJY917539 NTE917539:NTU917539 ODA917539:ODQ917539 OMW917539:ONM917539 OWS917539:OXI917539 PGO917539:PHE917539 PQK917539:PRA917539 QAG917539:QAW917539 QKC917539:QKS917539 QTY917539:QUO917539 RDU917539:REK917539 RNQ917539:ROG917539 RXM917539:RYC917539 SHI917539:SHY917539 SRE917539:SRU917539 TBA917539:TBQ917539 TKW917539:TLM917539 TUS917539:TVI917539 UEO917539:UFE917539 UOK917539:UPA917539 UYG917539:UYW917539 VIC917539:VIS917539 VRY917539:VSO917539 WBU917539:WCK917539 WLQ917539:WMG917539 WVM917539:WWC917539 JA983075:JQ983075 SW983075:TM983075 ACS983075:ADI983075 AMO983075:ANE983075 AWK983075:AXA983075 BGG983075:BGW983075 BQC983075:BQS983075 BZY983075:CAO983075 CJU983075:CKK983075 CTQ983075:CUG983075 DDM983075:DEC983075 DNI983075:DNY983075 DXE983075:DXU983075 EHA983075:EHQ983075 EQW983075:ERM983075 FAS983075:FBI983075 FKO983075:FLE983075 FUK983075:FVA983075 GEG983075:GEW983075 GOC983075:GOS983075 GXY983075:GYO983075 HHU983075:HIK983075 HRQ983075:HSG983075 IBM983075:ICC983075 ILI983075:ILY983075 IVE983075:IVU983075 JFA983075:JFQ983075 JOW983075:JPM983075 JYS983075:JZI983075 KIO983075:KJE983075 KSK983075:KTA983075 LCG983075:LCW983075 LMC983075:LMS983075 LVY983075:LWO983075 MFU983075:MGK983075 MPQ983075:MQG983075 MZM983075:NAC983075 NJI983075:NJY983075 NTE983075:NTU983075 ODA983075:ODQ983075 OMW983075:ONM983075 OWS983075:OXI983075 PGO983075:PHE983075 PQK983075:PRA983075 QAG983075:QAW983075 QKC983075:QKS983075 QTY983075:QUO983075 RDU983075:REK983075 RNQ983075:ROG983075 RXM983075:RYC983075 SHI983075:SHY983075 SRE983075:SRU983075 TBA983075:TBQ983075 TKW983075:TLM983075 TUS983075:TVI983075 UEO983075:UFE983075 UOK983075:UPA983075 UYG983075:UYW983075 VIC983075:VIS983075 VRY983075:VSO983075 WBU983075:WCK983075 WLQ983075:WMG983075 L65571:AB65571 L131107:AB131107 L196643:AB196643 L262179:AB262179 L327715:AB327715 L393251:AB393251 L458787:AB458787 L524323:AB524323 L589859:AB589859 L655395:AB655395 L720931:AB720931 L786467:AB786467 L852003:AB852003 L917539:AB917539 L983075:AB983075 L39:AB39"/>
    <dataValidation allowBlank="1" prompt="Для выбора выполните двойной щелчок левой клавиши мыши по соответствующей ячейке." sqref="JA65572:JQ65575 SW65572:TM65575 ACS65572:ADI65575 AMO65572:ANE65575 AWK65572:AXA65575 BGG65572:BGW65575 BQC65572:BQS65575 BZY65572:CAO65575 CJU65572:CKK65575 CTQ65572:CUG65575 DDM65572:DEC65575 DNI65572:DNY65575 DXE65572:DXU65575 EHA65572:EHQ65575 EQW65572:ERM65575 FAS65572:FBI65575 FKO65572:FLE65575 FUK65572:FVA65575 GEG65572:GEW65575 GOC65572:GOS65575 GXY65572:GYO65575 HHU65572:HIK65575 HRQ65572:HSG65575 IBM65572:ICC65575 ILI65572:ILY65575 IVE65572:IVU65575 JFA65572:JFQ65575 JOW65572:JPM65575 JYS65572:JZI65575 KIO65572:KJE65575 KSK65572:KTA65575 LCG65572:LCW65575 LMC65572:LMS65575 LVY65572:LWO65575 MFU65572:MGK65575 MPQ65572:MQG65575 MZM65572:NAC65575 NJI65572:NJY65575 NTE65572:NTU65575 ODA65572:ODQ65575 OMW65572:ONM65575 OWS65572:OXI65575 PGO65572:PHE65575 PQK65572:PRA65575 QAG65572:QAW65575 QKC65572:QKS65575 QTY65572:QUO65575 RDU65572:REK65575 RNQ65572:ROG65575 RXM65572:RYC65575 SHI65572:SHY65575 SRE65572:SRU65575 TBA65572:TBQ65575 TKW65572:TLM65575 TUS65572:TVI65575 UEO65572:UFE65575 UOK65572:UPA65575 UYG65572:UYW65575 VIC65572:VIS65575 VRY65572:VSO65575 WBU65572:WCK65575 WLQ65572:WMG65575 WVM65572:WWC65575 JA131108:JQ131111 SW131108:TM131111 ACS131108:ADI131111 AMO131108:ANE131111 AWK131108:AXA131111 BGG131108:BGW131111 BQC131108:BQS131111 BZY131108:CAO131111 CJU131108:CKK131111 CTQ131108:CUG131111 DDM131108:DEC131111 DNI131108:DNY131111 DXE131108:DXU131111 EHA131108:EHQ131111 EQW131108:ERM131111 FAS131108:FBI131111 FKO131108:FLE131111 FUK131108:FVA131111 GEG131108:GEW131111 GOC131108:GOS131111 GXY131108:GYO131111 HHU131108:HIK131111 HRQ131108:HSG131111 IBM131108:ICC131111 ILI131108:ILY131111 IVE131108:IVU131111 JFA131108:JFQ131111 JOW131108:JPM131111 JYS131108:JZI131111 KIO131108:KJE131111 KSK131108:KTA131111 LCG131108:LCW131111 LMC131108:LMS131111 LVY131108:LWO131111 MFU131108:MGK131111 MPQ131108:MQG131111 MZM131108:NAC131111 NJI131108:NJY131111 NTE131108:NTU131111 ODA131108:ODQ131111 OMW131108:ONM131111 OWS131108:OXI131111 PGO131108:PHE131111 PQK131108:PRA131111 QAG131108:QAW131111 QKC131108:QKS131111 QTY131108:QUO131111 RDU131108:REK131111 RNQ131108:ROG131111 RXM131108:RYC131111 SHI131108:SHY131111 SRE131108:SRU131111 TBA131108:TBQ131111 TKW131108:TLM131111 TUS131108:TVI131111 UEO131108:UFE131111 UOK131108:UPA131111 UYG131108:UYW131111 VIC131108:VIS131111 VRY131108:VSO131111 WBU131108:WCK131111 WLQ131108:WMG131111 WVM131108:WWC131111 JA196644:JQ196647 SW196644:TM196647 ACS196644:ADI196647 AMO196644:ANE196647 AWK196644:AXA196647 BGG196644:BGW196647 BQC196644:BQS196647 BZY196644:CAO196647 CJU196644:CKK196647 CTQ196644:CUG196647 DDM196644:DEC196647 DNI196644:DNY196647 DXE196644:DXU196647 EHA196644:EHQ196647 EQW196644:ERM196647 FAS196644:FBI196647 FKO196644:FLE196647 FUK196644:FVA196647 GEG196644:GEW196647 GOC196644:GOS196647 GXY196644:GYO196647 HHU196644:HIK196647 HRQ196644:HSG196647 IBM196644:ICC196647 ILI196644:ILY196647 IVE196644:IVU196647 JFA196644:JFQ196647 JOW196644:JPM196647 JYS196644:JZI196647 KIO196644:KJE196647 KSK196644:KTA196647 LCG196644:LCW196647 LMC196644:LMS196647 LVY196644:LWO196647 MFU196644:MGK196647 MPQ196644:MQG196647 MZM196644:NAC196647 NJI196644:NJY196647 NTE196644:NTU196647 ODA196644:ODQ196647 OMW196644:ONM196647 OWS196644:OXI196647 PGO196644:PHE196647 PQK196644:PRA196647 QAG196644:QAW196647 QKC196644:QKS196647 QTY196644:QUO196647 RDU196644:REK196647 RNQ196644:ROG196647 RXM196644:RYC196647 SHI196644:SHY196647 SRE196644:SRU196647 TBA196644:TBQ196647 TKW196644:TLM196647 TUS196644:TVI196647 UEO196644:UFE196647 UOK196644:UPA196647 UYG196644:UYW196647 VIC196644:VIS196647 VRY196644:VSO196647 WBU196644:WCK196647 WLQ196644:WMG196647 WVM196644:WWC196647 JA262180:JQ262183 SW262180:TM262183 ACS262180:ADI262183 AMO262180:ANE262183 AWK262180:AXA262183 BGG262180:BGW262183 BQC262180:BQS262183 BZY262180:CAO262183 CJU262180:CKK262183 CTQ262180:CUG262183 DDM262180:DEC262183 DNI262180:DNY262183 DXE262180:DXU262183 EHA262180:EHQ262183 EQW262180:ERM262183 FAS262180:FBI262183 FKO262180:FLE262183 FUK262180:FVA262183 GEG262180:GEW262183 GOC262180:GOS262183 GXY262180:GYO262183 HHU262180:HIK262183 HRQ262180:HSG262183 IBM262180:ICC262183 ILI262180:ILY262183 IVE262180:IVU262183 JFA262180:JFQ262183 JOW262180:JPM262183 JYS262180:JZI262183 KIO262180:KJE262183 KSK262180:KTA262183 LCG262180:LCW262183 LMC262180:LMS262183 LVY262180:LWO262183 MFU262180:MGK262183 MPQ262180:MQG262183 MZM262180:NAC262183 NJI262180:NJY262183 NTE262180:NTU262183 ODA262180:ODQ262183 OMW262180:ONM262183 OWS262180:OXI262183 PGO262180:PHE262183 PQK262180:PRA262183 QAG262180:QAW262183 QKC262180:QKS262183 QTY262180:QUO262183 RDU262180:REK262183 RNQ262180:ROG262183 RXM262180:RYC262183 SHI262180:SHY262183 SRE262180:SRU262183 TBA262180:TBQ262183 TKW262180:TLM262183 TUS262180:TVI262183 UEO262180:UFE262183 UOK262180:UPA262183 UYG262180:UYW262183 VIC262180:VIS262183 VRY262180:VSO262183 WBU262180:WCK262183 WLQ262180:WMG262183 WVM262180:WWC262183 JA327716:JQ327719 SW327716:TM327719 ACS327716:ADI327719 AMO327716:ANE327719 AWK327716:AXA327719 BGG327716:BGW327719 BQC327716:BQS327719 BZY327716:CAO327719 CJU327716:CKK327719 CTQ327716:CUG327719 DDM327716:DEC327719 DNI327716:DNY327719 DXE327716:DXU327719 EHA327716:EHQ327719 EQW327716:ERM327719 FAS327716:FBI327719 FKO327716:FLE327719 FUK327716:FVA327719 GEG327716:GEW327719 GOC327716:GOS327719 GXY327716:GYO327719 HHU327716:HIK327719 HRQ327716:HSG327719 IBM327716:ICC327719 ILI327716:ILY327719 IVE327716:IVU327719 JFA327716:JFQ327719 JOW327716:JPM327719 JYS327716:JZI327719 KIO327716:KJE327719 KSK327716:KTA327719 LCG327716:LCW327719 LMC327716:LMS327719 LVY327716:LWO327719 MFU327716:MGK327719 MPQ327716:MQG327719 MZM327716:NAC327719 NJI327716:NJY327719 NTE327716:NTU327719 ODA327716:ODQ327719 OMW327716:ONM327719 OWS327716:OXI327719 PGO327716:PHE327719 PQK327716:PRA327719 QAG327716:QAW327719 QKC327716:QKS327719 QTY327716:QUO327719 RDU327716:REK327719 RNQ327716:ROG327719 RXM327716:RYC327719 SHI327716:SHY327719 SRE327716:SRU327719 TBA327716:TBQ327719 TKW327716:TLM327719 TUS327716:TVI327719 UEO327716:UFE327719 UOK327716:UPA327719 UYG327716:UYW327719 VIC327716:VIS327719 VRY327716:VSO327719 WBU327716:WCK327719 WLQ327716:WMG327719 WVM327716:WWC327719 JA393252:JQ393255 SW393252:TM393255 ACS393252:ADI393255 AMO393252:ANE393255 AWK393252:AXA393255 BGG393252:BGW393255 BQC393252:BQS393255 BZY393252:CAO393255 CJU393252:CKK393255 CTQ393252:CUG393255 DDM393252:DEC393255 DNI393252:DNY393255 DXE393252:DXU393255 EHA393252:EHQ393255 EQW393252:ERM393255 FAS393252:FBI393255 FKO393252:FLE393255 FUK393252:FVA393255 GEG393252:GEW393255 GOC393252:GOS393255 GXY393252:GYO393255 HHU393252:HIK393255 HRQ393252:HSG393255 IBM393252:ICC393255 ILI393252:ILY393255 IVE393252:IVU393255 JFA393252:JFQ393255 JOW393252:JPM393255 JYS393252:JZI393255 KIO393252:KJE393255 KSK393252:KTA393255 LCG393252:LCW393255 LMC393252:LMS393255 LVY393252:LWO393255 MFU393252:MGK393255 MPQ393252:MQG393255 MZM393252:NAC393255 NJI393252:NJY393255 NTE393252:NTU393255 ODA393252:ODQ393255 OMW393252:ONM393255 OWS393252:OXI393255 PGO393252:PHE393255 PQK393252:PRA393255 QAG393252:QAW393255 QKC393252:QKS393255 QTY393252:QUO393255 RDU393252:REK393255 RNQ393252:ROG393255 RXM393252:RYC393255 SHI393252:SHY393255 SRE393252:SRU393255 TBA393252:TBQ393255 TKW393252:TLM393255 TUS393252:TVI393255 UEO393252:UFE393255 UOK393252:UPA393255 UYG393252:UYW393255 VIC393252:VIS393255 VRY393252:VSO393255 WBU393252:WCK393255 WLQ393252:WMG393255 WVM393252:WWC393255 JA458788:JQ458791 SW458788:TM458791 ACS458788:ADI458791 AMO458788:ANE458791 AWK458788:AXA458791 BGG458788:BGW458791 BQC458788:BQS458791 BZY458788:CAO458791 CJU458788:CKK458791 CTQ458788:CUG458791 DDM458788:DEC458791 DNI458788:DNY458791 DXE458788:DXU458791 EHA458788:EHQ458791 EQW458788:ERM458791 FAS458788:FBI458791 FKO458788:FLE458791 FUK458788:FVA458791 GEG458788:GEW458791 GOC458788:GOS458791 GXY458788:GYO458791 HHU458788:HIK458791 HRQ458788:HSG458791 IBM458788:ICC458791 ILI458788:ILY458791 IVE458788:IVU458791 JFA458788:JFQ458791 JOW458788:JPM458791 JYS458788:JZI458791 KIO458788:KJE458791 KSK458788:KTA458791 LCG458788:LCW458791 LMC458788:LMS458791 LVY458788:LWO458791 MFU458788:MGK458791 MPQ458788:MQG458791 MZM458788:NAC458791 NJI458788:NJY458791 NTE458788:NTU458791 ODA458788:ODQ458791 OMW458788:ONM458791 OWS458788:OXI458791 PGO458788:PHE458791 PQK458788:PRA458791 QAG458788:QAW458791 QKC458788:QKS458791 QTY458788:QUO458791 RDU458788:REK458791 RNQ458788:ROG458791 RXM458788:RYC458791 SHI458788:SHY458791 SRE458788:SRU458791 TBA458788:TBQ458791 TKW458788:TLM458791 TUS458788:TVI458791 UEO458788:UFE458791 UOK458788:UPA458791 UYG458788:UYW458791 VIC458788:VIS458791 VRY458788:VSO458791 WBU458788:WCK458791 WLQ458788:WMG458791 WVM458788:WWC458791 JA524324:JQ524327 SW524324:TM524327 ACS524324:ADI524327 AMO524324:ANE524327 AWK524324:AXA524327 BGG524324:BGW524327 BQC524324:BQS524327 BZY524324:CAO524327 CJU524324:CKK524327 CTQ524324:CUG524327 DDM524324:DEC524327 DNI524324:DNY524327 DXE524324:DXU524327 EHA524324:EHQ524327 EQW524324:ERM524327 FAS524324:FBI524327 FKO524324:FLE524327 FUK524324:FVA524327 GEG524324:GEW524327 GOC524324:GOS524327 GXY524324:GYO524327 HHU524324:HIK524327 HRQ524324:HSG524327 IBM524324:ICC524327 ILI524324:ILY524327 IVE524324:IVU524327 JFA524324:JFQ524327 JOW524324:JPM524327 JYS524324:JZI524327 KIO524324:KJE524327 KSK524324:KTA524327 LCG524324:LCW524327 LMC524324:LMS524327 LVY524324:LWO524327 MFU524324:MGK524327 MPQ524324:MQG524327 MZM524324:NAC524327 NJI524324:NJY524327 NTE524324:NTU524327 ODA524324:ODQ524327 OMW524324:ONM524327 OWS524324:OXI524327 PGO524324:PHE524327 PQK524324:PRA524327 QAG524324:QAW524327 QKC524324:QKS524327 QTY524324:QUO524327 RDU524324:REK524327 RNQ524324:ROG524327 RXM524324:RYC524327 SHI524324:SHY524327 SRE524324:SRU524327 TBA524324:TBQ524327 TKW524324:TLM524327 TUS524324:TVI524327 UEO524324:UFE524327 UOK524324:UPA524327 UYG524324:UYW524327 VIC524324:VIS524327 VRY524324:VSO524327 WBU524324:WCK524327 WLQ524324:WMG524327 WVM524324:WWC524327 JA589860:JQ589863 SW589860:TM589863 ACS589860:ADI589863 AMO589860:ANE589863 AWK589860:AXA589863 BGG589860:BGW589863 BQC589860:BQS589863 BZY589860:CAO589863 CJU589860:CKK589863 CTQ589860:CUG589863 DDM589860:DEC589863 DNI589860:DNY589863 DXE589860:DXU589863 EHA589860:EHQ589863 EQW589860:ERM589863 FAS589860:FBI589863 FKO589860:FLE589863 FUK589860:FVA589863 GEG589860:GEW589863 GOC589860:GOS589863 GXY589860:GYO589863 HHU589860:HIK589863 HRQ589860:HSG589863 IBM589860:ICC589863 ILI589860:ILY589863 IVE589860:IVU589863 JFA589860:JFQ589863 JOW589860:JPM589863 JYS589860:JZI589863 KIO589860:KJE589863 KSK589860:KTA589863 LCG589860:LCW589863 LMC589860:LMS589863 LVY589860:LWO589863 MFU589860:MGK589863 MPQ589860:MQG589863 MZM589860:NAC589863 NJI589860:NJY589863 NTE589860:NTU589863 ODA589860:ODQ589863 OMW589860:ONM589863 OWS589860:OXI589863 PGO589860:PHE589863 PQK589860:PRA589863 QAG589860:QAW589863 QKC589860:QKS589863 QTY589860:QUO589863 RDU589860:REK589863 RNQ589860:ROG589863 RXM589860:RYC589863 SHI589860:SHY589863 SRE589860:SRU589863 TBA589860:TBQ589863 TKW589860:TLM589863 TUS589860:TVI589863 UEO589860:UFE589863 UOK589860:UPA589863 UYG589860:UYW589863 VIC589860:VIS589863 VRY589860:VSO589863 WBU589860:WCK589863 WLQ589860:WMG589863 WVM589860:WWC589863 JA655396:JQ655399 SW655396:TM655399 ACS655396:ADI655399 AMO655396:ANE655399 AWK655396:AXA655399 BGG655396:BGW655399 BQC655396:BQS655399 BZY655396:CAO655399 CJU655396:CKK655399 CTQ655396:CUG655399 DDM655396:DEC655399 DNI655396:DNY655399 DXE655396:DXU655399 EHA655396:EHQ655399 EQW655396:ERM655399 FAS655396:FBI655399 FKO655396:FLE655399 FUK655396:FVA655399 GEG655396:GEW655399 GOC655396:GOS655399 GXY655396:GYO655399 HHU655396:HIK655399 HRQ655396:HSG655399 IBM655396:ICC655399 ILI655396:ILY655399 IVE655396:IVU655399 JFA655396:JFQ655399 JOW655396:JPM655399 JYS655396:JZI655399 KIO655396:KJE655399 KSK655396:KTA655399 LCG655396:LCW655399 LMC655396:LMS655399 LVY655396:LWO655399 MFU655396:MGK655399 MPQ655396:MQG655399 MZM655396:NAC655399 NJI655396:NJY655399 NTE655396:NTU655399 ODA655396:ODQ655399 OMW655396:ONM655399 OWS655396:OXI655399 PGO655396:PHE655399 PQK655396:PRA655399 QAG655396:QAW655399 QKC655396:QKS655399 QTY655396:QUO655399 RDU655396:REK655399 RNQ655396:ROG655399 RXM655396:RYC655399 SHI655396:SHY655399 SRE655396:SRU655399 TBA655396:TBQ655399 TKW655396:TLM655399 TUS655396:TVI655399 UEO655396:UFE655399 UOK655396:UPA655399 UYG655396:UYW655399 VIC655396:VIS655399 VRY655396:VSO655399 WBU655396:WCK655399 WLQ655396:WMG655399 WVM655396:WWC655399 JA720932:JQ720935 SW720932:TM720935 ACS720932:ADI720935 AMO720932:ANE720935 AWK720932:AXA720935 BGG720932:BGW720935 BQC720932:BQS720935 BZY720932:CAO720935 CJU720932:CKK720935 CTQ720932:CUG720935 DDM720932:DEC720935 DNI720932:DNY720935 DXE720932:DXU720935 EHA720932:EHQ720935 EQW720932:ERM720935 FAS720932:FBI720935 FKO720932:FLE720935 FUK720932:FVA720935 GEG720932:GEW720935 GOC720932:GOS720935 GXY720932:GYO720935 HHU720932:HIK720935 HRQ720932:HSG720935 IBM720932:ICC720935 ILI720932:ILY720935 IVE720932:IVU720935 JFA720932:JFQ720935 JOW720932:JPM720935 JYS720932:JZI720935 KIO720932:KJE720935 KSK720932:KTA720935 LCG720932:LCW720935 LMC720932:LMS720935 LVY720932:LWO720935 MFU720932:MGK720935 MPQ720932:MQG720935 MZM720932:NAC720935 NJI720932:NJY720935 NTE720932:NTU720935 ODA720932:ODQ720935 OMW720932:ONM720935 OWS720932:OXI720935 PGO720932:PHE720935 PQK720932:PRA720935 QAG720932:QAW720935 QKC720932:QKS720935 QTY720932:QUO720935 RDU720932:REK720935 RNQ720932:ROG720935 RXM720932:RYC720935 SHI720932:SHY720935 SRE720932:SRU720935 TBA720932:TBQ720935 TKW720932:TLM720935 TUS720932:TVI720935 UEO720932:UFE720935 UOK720932:UPA720935 UYG720932:UYW720935 VIC720932:VIS720935 VRY720932:VSO720935 WBU720932:WCK720935 WLQ720932:WMG720935 WVM720932:WWC720935 JA786468:JQ786471 SW786468:TM786471 ACS786468:ADI786471 AMO786468:ANE786471 AWK786468:AXA786471 BGG786468:BGW786471 BQC786468:BQS786471 BZY786468:CAO786471 CJU786468:CKK786471 CTQ786468:CUG786471 DDM786468:DEC786471 DNI786468:DNY786471 DXE786468:DXU786471 EHA786468:EHQ786471 EQW786468:ERM786471 FAS786468:FBI786471 FKO786468:FLE786471 FUK786468:FVA786471 GEG786468:GEW786471 GOC786468:GOS786471 GXY786468:GYO786471 HHU786468:HIK786471 HRQ786468:HSG786471 IBM786468:ICC786471 ILI786468:ILY786471 IVE786468:IVU786471 JFA786468:JFQ786471 JOW786468:JPM786471 JYS786468:JZI786471 KIO786468:KJE786471 KSK786468:KTA786471 LCG786468:LCW786471 LMC786468:LMS786471 LVY786468:LWO786471 MFU786468:MGK786471 MPQ786468:MQG786471 MZM786468:NAC786471 NJI786468:NJY786471 NTE786468:NTU786471 ODA786468:ODQ786471 OMW786468:ONM786471 OWS786468:OXI786471 PGO786468:PHE786471 PQK786468:PRA786471 QAG786468:QAW786471 QKC786468:QKS786471 QTY786468:QUO786471 RDU786468:REK786471 RNQ786468:ROG786471 RXM786468:RYC786471 SHI786468:SHY786471 SRE786468:SRU786471 TBA786468:TBQ786471 TKW786468:TLM786471 TUS786468:TVI786471 UEO786468:UFE786471 UOK786468:UPA786471 UYG786468:UYW786471 VIC786468:VIS786471 VRY786468:VSO786471 WBU786468:WCK786471 WLQ786468:WMG786471 WVM786468:WWC786471 JA852004:JQ852007 SW852004:TM852007 ACS852004:ADI852007 AMO852004:ANE852007 AWK852004:AXA852007 BGG852004:BGW852007 BQC852004:BQS852007 BZY852004:CAO852007 CJU852004:CKK852007 CTQ852004:CUG852007 DDM852004:DEC852007 DNI852004:DNY852007 DXE852004:DXU852007 EHA852004:EHQ852007 EQW852004:ERM852007 FAS852004:FBI852007 FKO852004:FLE852007 FUK852004:FVA852007 GEG852004:GEW852007 GOC852004:GOS852007 GXY852004:GYO852007 HHU852004:HIK852007 HRQ852004:HSG852007 IBM852004:ICC852007 ILI852004:ILY852007 IVE852004:IVU852007 JFA852004:JFQ852007 JOW852004:JPM852007 JYS852004:JZI852007 KIO852004:KJE852007 KSK852004:KTA852007 LCG852004:LCW852007 LMC852004:LMS852007 LVY852004:LWO852007 MFU852004:MGK852007 MPQ852004:MQG852007 MZM852004:NAC852007 NJI852004:NJY852007 NTE852004:NTU852007 ODA852004:ODQ852007 OMW852004:ONM852007 OWS852004:OXI852007 PGO852004:PHE852007 PQK852004:PRA852007 QAG852004:QAW852007 QKC852004:QKS852007 QTY852004:QUO852007 RDU852004:REK852007 RNQ852004:ROG852007 RXM852004:RYC852007 SHI852004:SHY852007 SRE852004:SRU852007 TBA852004:TBQ852007 TKW852004:TLM852007 TUS852004:TVI852007 UEO852004:UFE852007 UOK852004:UPA852007 UYG852004:UYW852007 VIC852004:VIS852007 VRY852004:VSO852007 WBU852004:WCK852007 WLQ852004:WMG852007 WVM852004:WWC852007 JA917540:JQ917543 SW917540:TM917543 ACS917540:ADI917543 AMO917540:ANE917543 AWK917540:AXA917543 BGG917540:BGW917543 BQC917540:BQS917543 BZY917540:CAO917543 CJU917540:CKK917543 CTQ917540:CUG917543 DDM917540:DEC917543 DNI917540:DNY917543 DXE917540:DXU917543 EHA917540:EHQ917543 EQW917540:ERM917543 FAS917540:FBI917543 FKO917540:FLE917543 FUK917540:FVA917543 GEG917540:GEW917543 GOC917540:GOS917543 GXY917540:GYO917543 HHU917540:HIK917543 HRQ917540:HSG917543 IBM917540:ICC917543 ILI917540:ILY917543 IVE917540:IVU917543 JFA917540:JFQ917543 JOW917540:JPM917543 JYS917540:JZI917543 KIO917540:KJE917543 KSK917540:KTA917543 LCG917540:LCW917543 LMC917540:LMS917543 LVY917540:LWO917543 MFU917540:MGK917543 MPQ917540:MQG917543 MZM917540:NAC917543 NJI917540:NJY917543 NTE917540:NTU917543 ODA917540:ODQ917543 OMW917540:ONM917543 OWS917540:OXI917543 PGO917540:PHE917543 PQK917540:PRA917543 QAG917540:QAW917543 QKC917540:QKS917543 QTY917540:QUO917543 RDU917540:REK917543 RNQ917540:ROG917543 RXM917540:RYC917543 SHI917540:SHY917543 SRE917540:SRU917543 TBA917540:TBQ917543 TKW917540:TLM917543 TUS917540:TVI917543 UEO917540:UFE917543 UOK917540:UPA917543 UYG917540:UYW917543 VIC917540:VIS917543 VRY917540:VSO917543 WBU917540:WCK917543 WLQ917540:WMG917543 WVM917540:WWC917543 JA983076:JQ983079 SW983076:TM983079 ACS983076:ADI983079 AMO983076:ANE983079 AWK983076:AXA983079 BGG983076:BGW983079 BQC983076:BQS983079 BZY983076:CAO983079 CJU983076:CKK983079 CTQ983076:CUG983079 DDM983076:DEC983079 DNI983076:DNY983079 DXE983076:DXU983079 EHA983076:EHQ983079 EQW983076:ERM983079 FAS983076:FBI983079 FKO983076:FLE983079 FUK983076:FVA983079 GEG983076:GEW983079 GOC983076:GOS983079 GXY983076:GYO983079 HHU983076:HIK983079 HRQ983076:HSG983079 IBM983076:ICC983079 ILI983076:ILY983079 IVE983076:IVU983079 JFA983076:JFQ983079 JOW983076:JPM983079 JYS983076:JZI983079 KIO983076:KJE983079 KSK983076:KTA983079 LCG983076:LCW983079 LMC983076:LMS983079 LVY983076:LWO983079 MFU983076:MGK983079 MPQ983076:MQG983079 MZM983076:NAC983079 NJI983076:NJY983079 NTE983076:NTU983079 ODA983076:ODQ983079 OMW983076:ONM983079 OWS983076:OXI983079 PGO983076:PHE983079 PQK983076:PRA983079 QAG983076:QAW983079 QKC983076:QKS983079 QTY983076:QUO983079 RDU983076:REK983079 RNQ983076:ROG983079 RXM983076:RYC983079 SHI983076:SHY983079 SRE983076:SRU983079 TBA983076:TBQ983079 TKW983076:TLM983079 TUS983076:TVI983079 UEO983076:UFE983079 UOK983076:UPA983079 UYG983076:UYW983079 VIC983076:VIS983079 VRY983076:VSO983079 WBU983076:WCK983079 WLQ983076:WMG983079 WVM983076:WWC983079 WVM983072:WWC983074 JA65568:JQ65570 SW65568:TM65570 ACS65568:ADI65570 AMO65568:ANE65570 AWK65568:AXA65570 BGG65568:BGW65570 BQC65568:BQS65570 BZY65568:CAO65570 CJU65568:CKK65570 CTQ65568:CUG65570 DDM65568:DEC65570 DNI65568:DNY65570 DXE65568:DXU65570 EHA65568:EHQ65570 EQW65568:ERM65570 FAS65568:FBI65570 FKO65568:FLE65570 FUK65568:FVA65570 GEG65568:GEW65570 GOC65568:GOS65570 GXY65568:GYO65570 HHU65568:HIK65570 HRQ65568:HSG65570 IBM65568:ICC65570 ILI65568:ILY65570 IVE65568:IVU65570 JFA65568:JFQ65570 JOW65568:JPM65570 JYS65568:JZI65570 KIO65568:KJE65570 KSK65568:KTA65570 LCG65568:LCW65570 LMC65568:LMS65570 LVY65568:LWO65570 MFU65568:MGK65570 MPQ65568:MQG65570 MZM65568:NAC65570 NJI65568:NJY65570 NTE65568:NTU65570 ODA65568:ODQ65570 OMW65568:ONM65570 OWS65568:OXI65570 PGO65568:PHE65570 PQK65568:PRA65570 QAG65568:QAW65570 QKC65568:QKS65570 QTY65568:QUO65570 RDU65568:REK65570 RNQ65568:ROG65570 RXM65568:RYC65570 SHI65568:SHY65570 SRE65568:SRU65570 TBA65568:TBQ65570 TKW65568:TLM65570 TUS65568:TVI65570 UEO65568:UFE65570 UOK65568:UPA65570 UYG65568:UYW65570 VIC65568:VIS65570 VRY65568:VSO65570 WBU65568:WCK65570 WLQ65568:WMG65570 WVM65568:WWC65570 JA131104:JQ131106 SW131104:TM131106 ACS131104:ADI131106 AMO131104:ANE131106 AWK131104:AXA131106 BGG131104:BGW131106 BQC131104:BQS131106 BZY131104:CAO131106 CJU131104:CKK131106 CTQ131104:CUG131106 DDM131104:DEC131106 DNI131104:DNY131106 DXE131104:DXU131106 EHA131104:EHQ131106 EQW131104:ERM131106 FAS131104:FBI131106 FKO131104:FLE131106 FUK131104:FVA131106 GEG131104:GEW131106 GOC131104:GOS131106 GXY131104:GYO131106 HHU131104:HIK131106 HRQ131104:HSG131106 IBM131104:ICC131106 ILI131104:ILY131106 IVE131104:IVU131106 JFA131104:JFQ131106 JOW131104:JPM131106 JYS131104:JZI131106 KIO131104:KJE131106 KSK131104:KTA131106 LCG131104:LCW131106 LMC131104:LMS131106 LVY131104:LWO131106 MFU131104:MGK131106 MPQ131104:MQG131106 MZM131104:NAC131106 NJI131104:NJY131106 NTE131104:NTU131106 ODA131104:ODQ131106 OMW131104:ONM131106 OWS131104:OXI131106 PGO131104:PHE131106 PQK131104:PRA131106 QAG131104:QAW131106 QKC131104:QKS131106 QTY131104:QUO131106 RDU131104:REK131106 RNQ131104:ROG131106 RXM131104:RYC131106 SHI131104:SHY131106 SRE131104:SRU131106 TBA131104:TBQ131106 TKW131104:TLM131106 TUS131104:TVI131106 UEO131104:UFE131106 UOK131104:UPA131106 UYG131104:UYW131106 VIC131104:VIS131106 VRY131104:VSO131106 WBU131104:WCK131106 WLQ131104:WMG131106 WVM131104:WWC131106 JA196640:JQ196642 SW196640:TM196642 ACS196640:ADI196642 AMO196640:ANE196642 AWK196640:AXA196642 BGG196640:BGW196642 BQC196640:BQS196642 BZY196640:CAO196642 CJU196640:CKK196642 CTQ196640:CUG196642 DDM196640:DEC196642 DNI196640:DNY196642 DXE196640:DXU196642 EHA196640:EHQ196642 EQW196640:ERM196642 FAS196640:FBI196642 FKO196640:FLE196642 FUK196640:FVA196642 GEG196640:GEW196642 GOC196640:GOS196642 GXY196640:GYO196642 HHU196640:HIK196642 HRQ196640:HSG196642 IBM196640:ICC196642 ILI196640:ILY196642 IVE196640:IVU196642 JFA196640:JFQ196642 JOW196640:JPM196642 JYS196640:JZI196642 KIO196640:KJE196642 KSK196640:KTA196642 LCG196640:LCW196642 LMC196640:LMS196642 LVY196640:LWO196642 MFU196640:MGK196642 MPQ196640:MQG196642 MZM196640:NAC196642 NJI196640:NJY196642 NTE196640:NTU196642 ODA196640:ODQ196642 OMW196640:ONM196642 OWS196640:OXI196642 PGO196640:PHE196642 PQK196640:PRA196642 QAG196640:QAW196642 QKC196640:QKS196642 QTY196640:QUO196642 RDU196640:REK196642 RNQ196640:ROG196642 RXM196640:RYC196642 SHI196640:SHY196642 SRE196640:SRU196642 TBA196640:TBQ196642 TKW196640:TLM196642 TUS196640:TVI196642 UEO196640:UFE196642 UOK196640:UPA196642 UYG196640:UYW196642 VIC196640:VIS196642 VRY196640:VSO196642 WBU196640:WCK196642 WLQ196640:WMG196642 WVM196640:WWC196642 JA262176:JQ262178 SW262176:TM262178 ACS262176:ADI262178 AMO262176:ANE262178 AWK262176:AXA262178 BGG262176:BGW262178 BQC262176:BQS262178 BZY262176:CAO262178 CJU262176:CKK262178 CTQ262176:CUG262178 DDM262176:DEC262178 DNI262176:DNY262178 DXE262176:DXU262178 EHA262176:EHQ262178 EQW262176:ERM262178 FAS262176:FBI262178 FKO262176:FLE262178 FUK262176:FVA262178 GEG262176:GEW262178 GOC262176:GOS262178 GXY262176:GYO262178 HHU262176:HIK262178 HRQ262176:HSG262178 IBM262176:ICC262178 ILI262176:ILY262178 IVE262176:IVU262178 JFA262176:JFQ262178 JOW262176:JPM262178 JYS262176:JZI262178 KIO262176:KJE262178 KSK262176:KTA262178 LCG262176:LCW262178 LMC262176:LMS262178 LVY262176:LWO262178 MFU262176:MGK262178 MPQ262176:MQG262178 MZM262176:NAC262178 NJI262176:NJY262178 NTE262176:NTU262178 ODA262176:ODQ262178 OMW262176:ONM262178 OWS262176:OXI262178 PGO262176:PHE262178 PQK262176:PRA262178 QAG262176:QAW262178 QKC262176:QKS262178 QTY262176:QUO262178 RDU262176:REK262178 RNQ262176:ROG262178 RXM262176:RYC262178 SHI262176:SHY262178 SRE262176:SRU262178 TBA262176:TBQ262178 TKW262176:TLM262178 TUS262176:TVI262178 UEO262176:UFE262178 UOK262176:UPA262178 UYG262176:UYW262178 VIC262176:VIS262178 VRY262176:VSO262178 WBU262176:WCK262178 WLQ262176:WMG262178 WVM262176:WWC262178 JA327712:JQ327714 SW327712:TM327714 ACS327712:ADI327714 AMO327712:ANE327714 AWK327712:AXA327714 BGG327712:BGW327714 BQC327712:BQS327714 BZY327712:CAO327714 CJU327712:CKK327714 CTQ327712:CUG327714 DDM327712:DEC327714 DNI327712:DNY327714 DXE327712:DXU327714 EHA327712:EHQ327714 EQW327712:ERM327714 FAS327712:FBI327714 FKO327712:FLE327714 FUK327712:FVA327714 GEG327712:GEW327714 GOC327712:GOS327714 GXY327712:GYO327714 HHU327712:HIK327714 HRQ327712:HSG327714 IBM327712:ICC327714 ILI327712:ILY327714 IVE327712:IVU327714 JFA327712:JFQ327714 JOW327712:JPM327714 JYS327712:JZI327714 KIO327712:KJE327714 KSK327712:KTA327714 LCG327712:LCW327714 LMC327712:LMS327714 LVY327712:LWO327714 MFU327712:MGK327714 MPQ327712:MQG327714 MZM327712:NAC327714 NJI327712:NJY327714 NTE327712:NTU327714 ODA327712:ODQ327714 OMW327712:ONM327714 OWS327712:OXI327714 PGO327712:PHE327714 PQK327712:PRA327714 QAG327712:QAW327714 QKC327712:QKS327714 QTY327712:QUO327714 RDU327712:REK327714 RNQ327712:ROG327714 RXM327712:RYC327714 SHI327712:SHY327714 SRE327712:SRU327714 TBA327712:TBQ327714 TKW327712:TLM327714 TUS327712:TVI327714 UEO327712:UFE327714 UOK327712:UPA327714 UYG327712:UYW327714 VIC327712:VIS327714 VRY327712:VSO327714 WBU327712:WCK327714 WLQ327712:WMG327714 WVM327712:WWC327714 JA393248:JQ393250 SW393248:TM393250 ACS393248:ADI393250 AMO393248:ANE393250 AWK393248:AXA393250 BGG393248:BGW393250 BQC393248:BQS393250 BZY393248:CAO393250 CJU393248:CKK393250 CTQ393248:CUG393250 DDM393248:DEC393250 DNI393248:DNY393250 DXE393248:DXU393250 EHA393248:EHQ393250 EQW393248:ERM393250 FAS393248:FBI393250 FKO393248:FLE393250 FUK393248:FVA393250 GEG393248:GEW393250 GOC393248:GOS393250 GXY393248:GYO393250 HHU393248:HIK393250 HRQ393248:HSG393250 IBM393248:ICC393250 ILI393248:ILY393250 IVE393248:IVU393250 JFA393248:JFQ393250 JOW393248:JPM393250 JYS393248:JZI393250 KIO393248:KJE393250 KSK393248:KTA393250 LCG393248:LCW393250 LMC393248:LMS393250 LVY393248:LWO393250 MFU393248:MGK393250 MPQ393248:MQG393250 MZM393248:NAC393250 NJI393248:NJY393250 NTE393248:NTU393250 ODA393248:ODQ393250 OMW393248:ONM393250 OWS393248:OXI393250 PGO393248:PHE393250 PQK393248:PRA393250 QAG393248:QAW393250 QKC393248:QKS393250 QTY393248:QUO393250 RDU393248:REK393250 RNQ393248:ROG393250 RXM393248:RYC393250 SHI393248:SHY393250 SRE393248:SRU393250 TBA393248:TBQ393250 TKW393248:TLM393250 TUS393248:TVI393250 UEO393248:UFE393250 UOK393248:UPA393250 UYG393248:UYW393250 VIC393248:VIS393250 VRY393248:VSO393250 WBU393248:WCK393250 WLQ393248:WMG393250 WVM393248:WWC393250 JA458784:JQ458786 SW458784:TM458786 ACS458784:ADI458786 AMO458784:ANE458786 AWK458784:AXA458786 BGG458784:BGW458786 BQC458784:BQS458786 BZY458784:CAO458786 CJU458784:CKK458786 CTQ458784:CUG458786 DDM458784:DEC458786 DNI458784:DNY458786 DXE458784:DXU458786 EHA458784:EHQ458786 EQW458784:ERM458786 FAS458784:FBI458786 FKO458784:FLE458786 FUK458784:FVA458786 GEG458784:GEW458786 GOC458784:GOS458786 GXY458784:GYO458786 HHU458784:HIK458786 HRQ458784:HSG458786 IBM458784:ICC458786 ILI458784:ILY458786 IVE458784:IVU458786 JFA458784:JFQ458786 JOW458784:JPM458786 JYS458784:JZI458786 KIO458784:KJE458786 KSK458784:KTA458786 LCG458784:LCW458786 LMC458784:LMS458786 LVY458784:LWO458786 MFU458784:MGK458786 MPQ458784:MQG458786 MZM458784:NAC458786 NJI458784:NJY458786 NTE458784:NTU458786 ODA458784:ODQ458786 OMW458784:ONM458786 OWS458784:OXI458786 PGO458784:PHE458786 PQK458784:PRA458786 QAG458784:QAW458786 QKC458784:QKS458786 QTY458784:QUO458786 RDU458784:REK458786 RNQ458784:ROG458786 RXM458784:RYC458786 SHI458784:SHY458786 SRE458784:SRU458786 TBA458784:TBQ458786 TKW458784:TLM458786 TUS458784:TVI458786 UEO458784:UFE458786 UOK458784:UPA458786 UYG458784:UYW458786 VIC458784:VIS458786 VRY458784:VSO458786 WBU458784:WCK458786 WLQ458784:WMG458786 WVM458784:WWC458786 JA524320:JQ524322 SW524320:TM524322 ACS524320:ADI524322 AMO524320:ANE524322 AWK524320:AXA524322 BGG524320:BGW524322 BQC524320:BQS524322 BZY524320:CAO524322 CJU524320:CKK524322 CTQ524320:CUG524322 DDM524320:DEC524322 DNI524320:DNY524322 DXE524320:DXU524322 EHA524320:EHQ524322 EQW524320:ERM524322 FAS524320:FBI524322 FKO524320:FLE524322 FUK524320:FVA524322 GEG524320:GEW524322 GOC524320:GOS524322 GXY524320:GYO524322 HHU524320:HIK524322 HRQ524320:HSG524322 IBM524320:ICC524322 ILI524320:ILY524322 IVE524320:IVU524322 JFA524320:JFQ524322 JOW524320:JPM524322 JYS524320:JZI524322 KIO524320:KJE524322 KSK524320:KTA524322 LCG524320:LCW524322 LMC524320:LMS524322 LVY524320:LWO524322 MFU524320:MGK524322 MPQ524320:MQG524322 MZM524320:NAC524322 NJI524320:NJY524322 NTE524320:NTU524322 ODA524320:ODQ524322 OMW524320:ONM524322 OWS524320:OXI524322 PGO524320:PHE524322 PQK524320:PRA524322 QAG524320:QAW524322 QKC524320:QKS524322 QTY524320:QUO524322 RDU524320:REK524322 RNQ524320:ROG524322 RXM524320:RYC524322 SHI524320:SHY524322 SRE524320:SRU524322 TBA524320:TBQ524322 TKW524320:TLM524322 TUS524320:TVI524322 UEO524320:UFE524322 UOK524320:UPA524322 UYG524320:UYW524322 VIC524320:VIS524322 VRY524320:VSO524322 WBU524320:WCK524322 WLQ524320:WMG524322 WVM524320:WWC524322 JA589856:JQ589858 SW589856:TM589858 ACS589856:ADI589858 AMO589856:ANE589858 AWK589856:AXA589858 BGG589856:BGW589858 BQC589856:BQS589858 BZY589856:CAO589858 CJU589856:CKK589858 CTQ589856:CUG589858 DDM589856:DEC589858 DNI589856:DNY589858 DXE589856:DXU589858 EHA589856:EHQ589858 EQW589856:ERM589858 FAS589856:FBI589858 FKO589856:FLE589858 FUK589856:FVA589858 GEG589856:GEW589858 GOC589856:GOS589858 GXY589856:GYO589858 HHU589856:HIK589858 HRQ589856:HSG589858 IBM589856:ICC589858 ILI589856:ILY589858 IVE589856:IVU589858 JFA589856:JFQ589858 JOW589856:JPM589858 JYS589856:JZI589858 KIO589856:KJE589858 KSK589856:KTA589858 LCG589856:LCW589858 LMC589856:LMS589858 LVY589856:LWO589858 MFU589856:MGK589858 MPQ589856:MQG589858 MZM589856:NAC589858 NJI589856:NJY589858 NTE589856:NTU589858 ODA589856:ODQ589858 OMW589856:ONM589858 OWS589856:OXI589858 PGO589856:PHE589858 PQK589856:PRA589858 QAG589856:QAW589858 QKC589856:QKS589858 QTY589856:QUO589858 RDU589856:REK589858 RNQ589856:ROG589858 RXM589856:RYC589858 SHI589856:SHY589858 SRE589856:SRU589858 TBA589856:TBQ589858 TKW589856:TLM589858 TUS589856:TVI589858 UEO589856:UFE589858 UOK589856:UPA589858 UYG589856:UYW589858 VIC589856:VIS589858 VRY589856:VSO589858 WBU589856:WCK589858 WLQ589856:WMG589858 WVM589856:WWC589858 JA655392:JQ655394 SW655392:TM655394 ACS655392:ADI655394 AMO655392:ANE655394 AWK655392:AXA655394 BGG655392:BGW655394 BQC655392:BQS655394 BZY655392:CAO655394 CJU655392:CKK655394 CTQ655392:CUG655394 DDM655392:DEC655394 DNI655392:DNY655394 DXE655392:DXU655394 EHA655392:EHQ655394 EQW655392:ERM655394 FAS655392:FBI655394 FKO655392:FLE655394 FUK655392:FVA655394 GEG655392:GEW655394 GOC655392:GOS655394 GXY655392:GYO655394 HHU655392:HIK655394 HRQ655392:HSG655394 IBM655392:ICC655394 ILI655392:ILY655394 IVE655392:IVU655394 JFA655392:JFQ655394 JOW655392:JPM655394 JYS655392:JZI655394 KIO655392:KJE655394 KSK655392:KTA655394 LCG655392:LCW655394 LMC655392:LMS655394 LVY655392:LWO655394 MFU655392:MGK655394 MPQ655392:MQG655394 MZM655392:NAC655394 NJI655392:NJY655394 NTE655392:NTU655394 ODA655392:ODQ655394 OMW655392:ONM655394 OWS655392:OXI655394 PGO655392:PHE655394 PQK655392:PRA655394 QAG655392:QAW655394 QKC655392:QKS655394 QTY655392:QUO655394 RDU655392:REK655394 RNQ655392:ROG655394 RXM655392:RYC655394 SHI655392:SHY655394 SRE655392:SRU655394 TBA655392:TBQ655394 TKW655392:TLM655394 TUS655392:TVI655394 UEO655392:UFE655394 UOK655392:UPA655394 UYG655392:UYW655394 VIC655392:VIS655394 VRY655392:VSO655394 WBU655392:WCK655394 WLQ655392:WMG655394 WVM655392:WWC655394 JA720928:JQ720930 SW720928:TM720930 ACS720928:ADI720930 AMO720928:ANE720930 AWK720928:AXA720930 BGG720928:BGW720930 BQC720928:BQS720930 BZY720928:CAO720930 CJU720928:CKK720930 CTQ720928:CUG720930 DDM720928:DEC720930 DNI720928:DNY720930 DXE720928:DXU720930 EHA720928:EHQ720930 EQW720928:ERM720930 FAS720928:FBI720930 FKO720928:FLE720930 FUK720928:FVA720930 GEG720928:GEW720930 GOC720928:GOS720930 GXY720928:GYO720930 HHU720928:HIK720930 HRQ720928:HSG720930 IBM720928:ICC720930 ILI720928:ILY720930 IVE720928:IVU720930 JFA720928:JFQ720930 JOW720928:JPM720930 JYS720928:JZI720930 KIO720928:KJE720930 KSK720928:KTA720930 LCG720928:LCW720930 LMC720928:LMS720930 LVY720928:LWO720930 MFU720928:MGK720930 MPQ720928:MQG720930 MZM720928:NAC720930 NJI720928:NJY720930 NTE720928:NTU720930 ODA720928:ODQ720930 OMW720928:ONM720930 OWS720928:OXI720930 PGO720928:PHE720930 PQK720928:PRA720930 QAG720928:QAW720930 QKC720928:QKS720930 QTY720928:QUO720930 RDU720928:REK720930 RNQ720928:ROG720930 RXM720928:RYC720930 SHI720928:SHY720930 SRE720928:SRU720930 TBA720928:TBQ720930 TKW720928:TLM720930 TUS720928:TVI720930 UEO720928:UFE720930 UOK720928:UPA720930 UYG720928:UYW720930 VIC720928:VIS720930 VRY720928:VSO720930 WBU720928:WCK720930 WLQ720928:WMG720930 WVM720928:WWC720930 JA786464:JQ786466 SW786464:TM786466 ACS786464:ADI786466 AMO786464:ANE786466 AWK786464:AXA786466 BGG786464:BGW786466 BQC786464:BQS786466 BZY786464:CAO786466 CJU786464:CKK786466 CTQ786464:CUG786466 DDM786464:DEC786466 DNI786464:DNY786466 DXE786464:DXU786466 EHA786464:EHQ786466 EQW786464:ERM786466 FAS786464:FBI786466 FKO786464:FLE786466 FUK786464:FVA786466 GEG786464:GEW786466 GOC786464:GOS786466 GXY786464:GYO786466 HHU786464:HIK786466 HRQ786464:HSG786466 IBM786464:ICC786466 ILI786464:ILY786466 IVE786464:IVU786466 JFA786464:JFQ786466 JOW786464:JPM786466 JYS786464:JZI786466 KIO786464:KJE786466 KSK786464:KTA786466 LCG786464:LCW786466 LMC786464:LMS786466 LVY786464:LWO786466 MFU786464:MGK786466 MPQ786464:MQG786466 MZM786464:NAC786466 NJI786464:NJY786466 NTE786464:NTU786466 ODA786464:ODQ786466 OMW786464:ONM786466 OWS786464:OXI786466 PGO786464:PHE786466 PQK786464:PRA786466 QAG786464:QAW786466 QKC786464:QKS786466 QTY786464:QUO786466 RDU786464:REK786466 RNQ786464:ROG786466 RXM786464:RYC786466 SHI786464:SHY786466 SRE786464:SRU786466 TBA786464:TBQ786466 TKW786464:TLM786466 TUS786464:TVI786466 UEO786464:UFE786466 UOK786464:UPA786466 UYG786464:UYW786466 VIC786464:VIS786466 VRY786464:VSO786466 WBU786464:WCK786466 WLQ786464:WMG786466 WVM786464:WWC786466 JA852000:JQ852002 SW852000:TM852002 ACS852000:ADI852002 AMO852000:ANE852002 AWK852000:AXA852002 BGG852000:BGW852002 BQC852000:BQS852002 BZY852000:CAO852002 CJU852000:CKK852002 CTQ852000:CUG852002 DDM852000:DEC852002 DNI852000:DNY852002 DXE852000:DXU852002 EHA852000:EHQ852002 EQW852000:ERM852002 FAS852000:FBI852002 FKO852000:FLE852002 FUK852000:FVA852002 GEG852000:GEW852002 GOC852000:GOS852002 GXY852000:GYO852002 HHU852000:HIK852002 HRQ852000:HSG852002 IBM852000:ICC852002 ILI852000:ILY852002 IVE852000:IVU852002 JFA852000:JFQ852002 JOW852000:JPM852002 JYS852000:JZI852002 KIO852000:KJE852002 KSK852000:KTA852002 LCG852000:LCW852002 LMC852000:LMS852002 LVY852000:LWO852002 MFU852000:MGK852002 MPQ852000:MQG852002 MZM852000:NAC852002 NJI852000:NJY852002 NTE852000:NTU852002 ODA852000:ODQ852002 OMW852000:ONM852002 OWS852000:OXI852002 PGO852000:PHE852002 PQK852000:PRA852002 QAG852000:QAW852002 QKC852000:QKS852002 QTY852000:QUO852002 RDU852000:REK852002 RNQ852000:ROG852002 RXM852000:RYC852002 SHI852000:SHY852002 SRE852000:SRU852002 TBA852000:TBQ852002 TKW852000:TLM852002 TUS852000:TVI852002 UEO852000:UFE852002 UOK852000:UPA852002 UYG852000:UYW852002 VIC852000:VIS852002 VRY852000:VSO852002 WBU852000:WCK852002 WLQ852000:WMG852002 WVM852000:WWC852002 JA917536:JQ917538 SW917536:TM917538 ACS917536:ADI917538 AMO917536:ANE917538 AWK917536:AXA917538 BGG917536:BGW917538 BQC917536:BQS917538 BZY917536:CAO917538 CJU917536:CKK917538 CTQ917536:CUG917538 DDM917536:DEC917538 DNI917536:DNY917538 DXE917536:DXU917538 EHA917536:EHQ917538 EQW917536:ERM917538 FAS917536:FBI917538 FKO917536:FLE917538 FUK917536:FVA917538 GEG917536:GEW917538 GOC917536:GOS917538 GXY917536:GYO917538 HHU917536:HIK917538 HRQ917536:HSG917538 IBM917536:ICC917538 ILI917536:ILY917538 IVE917536:IVU917538 JFA917536:JFQ917538 JOW917536:JPM917538 JYS917536:JZI917538 KIO917536:KJE917538 KSK917536:KTA917538 LCG917536:LCW917538 LMC917536:LMS917538 LVY917536:LWO917538 MFU917536:MGK917538 MPQ917536:MQG917538 MZM917536:NAC917538 NJI917536:NJY917538 NTE917536:NTU917538 ODA917536:ODQ917538 OMW917536:ONM917538 OWS917536:OXI917538 PGO917536:PHE917538 PQK917536:PRA917538 QAG917536:QAW917538 QKC917536:QKS917538 QTY917536:QUO917538 RDU917536:REK917538 RNQ917536:ROG917538 RXM917536:RYC917538 SHI917536:SHY917538 SRE917536:SRU917538 TBA917536:TBQ917538 TKW917536:TLM917538 TUS917536:TVI917538 UEO917536:UFE917538 UOK917536:UPA917538 UYG917536:UYW917538 VIC917536:VIS917538 VRY917536:VSO917538 WBU917536:WCK917538 WLQ917536:WMG917538 WVM917536:WWC917538 JA983072:JQ983074 SW983072:TM983074 ACS983072:ADI983074 AMO983072:ANE983074 AWK983072:AXA983074 BGG983072:BGW983074 BQC983072:BQS983074 BZY983072:CAO983074 CJU983072:CKK983074 CTQ983072:CUG983074 DDM983072:DEC983074 DNI983072:DNY983074 DXE983072:DXU983074 EHA983072:EHQ983074 EQW983072:ERM983074 FAS983072:FBI983074 FKO983072:FLE983074 FUK983072:FVA983074 GEG983072:GEW983074 GOC983072:GOS983074 GXY983072:GYO983074 HHU983072:HIK983074 HRQ983072:HSG983074 IBM983072:ICC983074 ILI983072:ILY983074 IVE983072:IVU983074 JFA983072:JFQ983074 JOW983072:JPM983074 JYS983072:JZI983074 KIO983072:KJE983074 KSK983072:KTA983074 LCG983072:LCW983074 LMC983072:LMS983074 LVY983072:LWO983074 MFU983072:MGK983074 MPQ983072:MQG983074 MZM983072:NAC983074 NJI983072:NJY983074 NTE983072:NTU983074 ODA983072:ODQ983074 OMW983072:ONM983074 OWS983072:OXI983074 PGO983072:PHE983074 PQK983072:PRA983074 QAG983072:QAW983074 QKC983072:QKS983074 QTY983072:QUO983074 RDU983072:REK983074 RNQ983072:ROG983074 RXM983072:RYC983074 SHI983072:SHY983074 SRE983072:SRU983074 TBA983072:TBQ983074 TKW983072:TLM983074 TUS983072:TVI983074 UEO983072:UFE983074 UOK983072:UPA983074 UYG983072:UYW983074 VIC983072:VIS983074 VRY983072:VSO983074 WBU983072:WCK983074 WLQ983072:WMG983074 JA38:JQ38 WVM38:WWC38 WLQ38:WMG38 WBU38:WCK38 VRY38:VSO38 VIC38:VIS38 UYG38:UYW38 UOK38:UPA38 UEO38:UFE38 TUS38:TVI38 TKW38:TLM38 TBA38:TBQ38 SRE38:SRU38 SHI38:SHY38 RXM38:RYC38 RNQ38:ROG38 RDU38:REK38 QTY38:QUO38 QKC38:QKS38 QAG38:QAW38 PQK38:PRA38 PGO38:PHE38 OWS38:OXI38 OMW38:ONM38 ODA38:ODQ38 NTE38:NTU38 NJI38:NJY38 MZM38:NAC38 MPQ38:MQG38 MFU38:MGK38 LVY38:LWO38 LMC38:LMS38 LCG38:LCW38 KSK38:KTA38 KIO38:KJE38 JYS38:JZI38 JOW38:JPM38 JFA38:JFQ38 IVE38:IVU38 ILI38:ILY38 IBM38:ICC38 HRQ38:HSG38 HHU38:HIK38 GXY38:GYO38 GOC38:GOS38 GEG38:GEW38 FUK38:FVA38 FKO38:FLE38 FAS38:FBI38 EQW38:ERM38 EHA38:EHQ38 DXE38:DXU38 DNI38:DNY38 DDM38:DEC38 CTQ38:CUG38 CJU38:CKK38 BZY38:CAO38 BQC38:BQS38 BGG38:BGW38 AWK38:AXA38 AMO38:ANE38 ACS38:ADI38 L38:AB38 L65572:AB65575 L131108:AB131111 L196644:AB196647 L262180:AB262183 L327716:AB327719 L393252:AB393255 L458788:AB458791 L524324:AB524327 L589860:AB589863 L655396:AB655399 L720932:AB720935 L786468:AB786471 L852004:AB852007 L917540:AB917543 L983076:AB983079 L65568:AB65570 L131104:AB131106 L196640:AB196642 L262176:AB262178 L327712:AB327714 L393248:AB393250 L458784:AB458786 L524320:AB524322 L589856:AB589858 L655392:AB655394 L720928:AB720930 L786464:AB786466 L852000:AB852002 L917536:AB917538 L983072:AB983074 AA26 AA27:AB27 L26:Z27 ACS26:ADI27 AMO26:ANE27 AWK26:AXA27 BGG26:BGW27 BQC26:BQS27 BZY26:CAO27 CJU26:CKK27 CTQ26:CUG27 DDM26:DEC27 DNI26:DNY27 DXE26:DXU27 EHA26:EHQ27 EQW26:ERM27 FAS26:FBI27 FKO26:FLE27 FUK26:FVA27 GEG26:GEW27 GOC26:GOS27 GXY26:GYO27 HHU26:HIK27 HRQ26:HSG27 IBM26:ICC27 ILI26:ILY27 IVE26:IVU27 JFA26:JFQ27 JOW26:JPM27 JYS26:JZI27 KIO26:KJE27 KSK26:KTA27 LCG26:LCW27 LMC26:LMS27 LVY26:LWO27 MFU26:MGK27 MPQ26:MQG27 MZM26:NAC27 NJI26:NJY27 NTE26:NTU27 ODA26:ODQ27 OMW26:ONM27 OWS26:OXI27 PGO26:PHE27 PQK26:PRA27 QAG26:QAW27 QKC26:QKS27 QTY26:QUO27 RDU26:REK27 RNQ26:ROG27 RXM26:RYC27 SHI26:SHY27 SRE26:SRU27 TBA26:TBQ27 TKW26:TLM27 TUS26:TVI27 UEO26:UFE27 UOK26:UPA27 UYG26:UYW27 VIC26:VIS27 VRY26:VSO27 WBU26:WCK27 WLQ26:WMG27 WVM26:WWC27 JA26:JQ27 SW26:TM27 SW38:TM38 TD31:TT32 ACZ31:ADP32 AMV31:ANL32 AWR31:AXH32 BGN31:BHD32 BQJ31:BQZ32 CAF31:CAV32 CKB31:CKR32 CTX31:CUN32 DDT31:DEJ32 DNP31:DOF32 DXL31:DYB32 EHH31:EHX32 ERD31:ERT32 FAZ31:FBP32 FKV31:FLL32 FUR31:FVH32 GEN31:GFD32 GOJ31:GOZ32 GYF31:GYV32 HIB31:HIR32 HRX31:HSN32 IBT31:ICJ32 ILP31:IMF32 IVL31:IWB32 JFH31:JFX32 JPD31:JPT32 JYZ31:JZP32 KIV31:KJL32 KSR31:KTH32 LCN31:LDD32 LMJ31:LMZ32 LWF31:LWV32 MGB31:MGR32 MPX31:MQN32 MZT31:NAJ32 NJP31:NKF32 NTL31:NUB32 ODH31:ODX32 OND31:ONT32 OWZ31:OXP32 PGV31:PHL32 PQR31:PRH32 QAN31:QBD32 QKJ31:QKZ32 QUF31:QUV32 REB31:RER32 RNX31:RON32 RXT31:RYJ32 SHP31:SIF32 SRL31:SSB32 TBH31:TBX32 TLD31:TLT32 TUZ31:TVP32 UEV31:UFL32 UOR31:UPH32 UYN31:UZD32 VIJ31:VIZ32 VSF31:VSV32 WCB31:WCR32 WLX31:WMN32 WVT31:WWJ32 JH31:JX32 JH36:JX37 TD36:TT37 ACZ36:ADP37 AMV36:ANL37 AWR36:AXH37 BGN36:BHD37 BQJ36:BQZ37 CAF36:CAV37 CKB36:CKR37 CTX36:CUN37 DDT36:DEJ37 DNP36:DOF37 DXL36:DYB37 EHH36:EHX37 ERD36:ERT37 FAZ36:FBP37 FKV36:FLL37 FUR36:FVH37 GEN36:GFD37 GOJ36:GOZ37 GYF36:GYV37 HIB36:HIR37 HRX36:HSN37 IBT36:ICJ37 ILP36:IMF37 IVL36:IWB37 JFH36:JFX37 JPD36:JPT37 JYZ36:JZP37 KIV36:KJL37 KSR36:KTH37 LCN36:LDD37 LMJ36:LMZ37 LWF36:LWV37 MGB36:MGR37 MPX36:MQN37 MZT36:NAJ37 NJP36:NKF37 NTL36:NUB37 ODH36:ODX37 OND36:ONT37 OWZ36:OXP37 PGV36:PHL37 PQR36:PRH37 QAN36:QBD37 QKJ36:QKZ37 QUF36:QUV37 REB36:RER37 RNX36:RON37 RXT36:RYJ37 SHP36:SIF37 SRL36:SSB37 TBH36:TBX37 TLD36:TLT37 TUZ36:TVP37 UEV36:UFL37 UOR36:UPH37 UYN36:UZD37 VIJ36:VIZ37 VSF36:VSV37 WCB36:WCR37 WLX36:WMN37 WVT36:WWJ37"/>
    <dataValidation type="list" allowBlank="1" showInputMessage="1" showErrorMessage="1" errorTitle="Ошибка" error="Выберите значение из списка" sqref="WVP983068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64 JD65564 SZ65564 ACV65564 AMR65564 AWN65564 BGJ65564 BQF65564 CAB65564 CJX65564 CTT65564 DDP65564 DNL65564 DXH65564 EHD65564 EQZ65564 FAV65564 FKR65564 FUN65564 GEJ65564 GOF65564 GYB65564 HHX65564 HRT65564 IBP65564 ILL65564 IVH65564 JFD65564 JOZ65564 JYV65564 KIR65564 KSN65564 LCJ65564 LMF65564 LWB65564 MFX65564 MPT65564 MZP65564 NJL65564 NTH65564 ODD65564 OMZ65564 OWV65564 PGR65564 PQN65564 QAJ65564 QKF65564 QUB65564 RDX65564 RNT65564 RXP65564 SHL65564 SRH65564 TBD65564 TKZ65564 TUV65564 UER65564 UON65564 UYJ65564 VIF65564 VSB65564 WBX65564 WLT65564 WVP65564 O131100 JD131100 SZ131100 ACV131100 AMR131100 AWN131100 BGJ131100 BQF131100 CAB131100 CJX131100 CTT131100 DDP131100 DNL131100 DXH131100 EHD131100 EQZ131100 FAV131100 FKR131100 FUN131100 GEJ131100 GOF131100 GYB131100 HHX131100 HRT131100 IBP131100 ILL131100 IVH131100 JFD131100 JOZ131100 JYV131100 KIR131100 KSN131100 LCJ131100 LMF131100 LWB131100 MFX131100 MPT131100 MZP131100 NJL131100 NTH131100 ODD131100 OMZ131100 OWV131100 PGR131100 PQN131100 QAJ131100 QKF131100 QUB131100 RDX131100 RNT131100 RXP131100 SHL131100 SRH131100 TBD131100 TKZ131100 TUV131100 UER131100 UON131100 UYJ131100 VIF131100 VSB131100 WBX131100 WLT131100 WVP131100 O196636 JD196636 SZ196636 ACV196636 AMR196636 AWN196636 BGJ196636 BQF196636 CAB196636 CJX196636 CTT196636 DDP196636 DNL196636 DXH196636 EHD196636 EQZ196636 FAV196636 FKR196636 FUN196636 GEJ196636 GOF196636 GYB196636 HHX196636 HRT196636 IBP196636 ILL196636 IVH196636 JFD196636 JOZ196636 JYV196636 KIR196636 KSN196636 LCJ196636 LMF196636 LWB196636 MFX196636 MPT196636 MZP196636 NJL196636 NTH196636 ODD196636 OMZ196636 OWV196636 PGR196636 PQN196636 QAJ196636 QKF196636 QUB196636 RDX196636 RNT196636 RXP196636 SHL196636 SRH196636 TBD196636 TKZ196636 TUV196636 UER196636 UON196636 UYJ196636 VIF196636 VSB196636 WBX196636 WLT196636 WVP196636 O262172 JD262172 SZ262172 ACV262172 AMR262172 AWN262172 BGJ262172 BQF262172 CAB262172 CJX262172 CTT262172 DDP262172 DNL262172 DXH262172 EHD262172 EQZ262172 FAV262172 FKR262172 FUN262172 GEJ262172 GOF262172 GYB262172 HHX262172 HRT262172 IBP262172 ILL262172 IVH262172 JFD262172 JOZ262172 JYV262172 KIR262172 KSN262172 LCJ262172 LMF262172 LWB262172 MFX262172 MPT262172 MZP262172 NJL262172 NTH262172 ODD262172 OMZ262172 OWV262172 PGR262172 PQN262172 QAJ262172 QKF262172 QUB262172 RDX262172 RNT262172 RXP262172 SHL262172 SRH262172 TBD262172 TKZ262172 TUV262172 UER262172 UON262172 UYJ262172 VIF262172 VSB262172 WBX262172 WLT262172 WVP262172 O327708 JD327708 SZ327708 ACV327708 AMR327708 AWN327708 BGJ327708 BQF327708 CAB327708 CJX327708 CTT327708 DDP327708 DNL327708 DXH327708 EHD327708 EQZ327708 FAV327708 FKR327708 FUN327708 GEJ327708 GOF327708 GYB327708 HHX327708 HRT327708 IBP327708 ILL327708 IVH327708 JFD327708 JOZ327708 JYV327708 KIR327708 KSN327708 LCJ327708 LMF327708 LWB327708 MFX327708 MPT327708 MZP327708 NJL327708 NTH327708 ODD327708 OMZ327708 OWV327708 PGR327708 PQN327708 QAJ327708 QKF327708 QUB327708 RDX327708 RNT327708 RXP327708 SHL327708 SRH327708 TBD327708 TKZ327708 TUV327708 UER327708 UON327708 UYJ327708 VIF327708 VSB327708 WBX327708 WLT327708 WVP327708 O393244 JD393244 SZ393244 ACV393244 AMR393244 AWN393244 BGJ393244 BQF393244 CAB393244 CJX393244 CTT393244 DDP393244 DNL393244 DXH393244 EHD393244 EQZ393244 FAV393244 FKR393244 FUN393244 GEJ393244 GOF393244 GYB393244 HHX393244 HRT393244 IBP393244 ILL393244 IVH393244 JFD393244 JOZ393244 JYV393244 KIR393244 KSN393244 LCJ393244 LMF393244 LWB393244 MFX393244 MPT393244 MZP393244 NJL393244 NTH393244 ODD393244 OMZ393244 OWV393244 PGR393244 PQN393244 QAJ393244 QKF393244 QUB393244 RDX393244 RNT393244 RXP393244 SHL393244 SRH393244 TBD393244 TKZ393244 TUV393244 UER393244 UON393244 UYJ393244 VIF393244 VSB393244 WBX393244 WLT393244 WVP393244 O458780 JD458780 SZ458780 ACV458780 AMR458780 AWN458780 BGJ458780 BQF458780 CAB458780 CJX458780 CTT458780 DDP458780 DNL458780 DXH458780 EHD458780 EQZ458780 FAV458780 FKR458780 FUN458780 GEJ458780 GOF458780 GYB458780 HHX458780 HRT458780 IBP458780 ILL458780 IVH458780 JFD458780 JOZ458780 JYV458780 KIR458780 KSN458780 LCJ458780 LMF458780 LWB458780 MFX458780 MPT458780 MZP458780 NJL458780 NTH458780 ODD458780 OMZ458780 OWV458780 PGR458780 PQN458780 QAJ458780 QKF458780 QUB458780 RDX458780 RNT458780 RXP458780 SHL458780 SRH458780 TBD458780 TKZ458780 TUV458780 UER458780 UON458780 UYJ458780 VIF458780 VSB458780 WBX458780 WLT458780 WVP458780 O524316 JD524316 SZ524316 ACV524316 AMR524316 AWN524316 BGJ524316 BQF524316 CAB524316 CJX524316 CTT524316 DDP524316 DNL524316 DXH524316 EHD524316 EQZ524316 FAV524316 FKR524316 FUN524316 GEJ524316 GOF524316 GYB524316 HHX524316 HRT524316 IBP524316 ILL524316 IVH524316 JFD524316 JOZ524316 JYV524316 KIR524316 KSN524316 LCJ524316 LMF524316 LWB524316 MFX524316 MPT524316 MZP524316 NJL524316 NTH524316 ODD524316 OMZ524316 OWV524316 PGR524316 PQN524316 QAJ524316 QKF524316 QUB524316 RDX524316 RNT524316 RXP524316 SHL524316 SRH524316 TBD524316 TKZ524316 TUV524316 UER524316 UON524316 UYJ524316 VIF524316 VSB524316 WBX524316 WLT524316 WVP524316 O589852 JD589852 SZ589852 ACV589852 AMR589852 AWN589852 BGJ589852 BQF589852 CAB589852 CJX589852 CTT589852 DDP589852 DNL589852 DXH589852 EHD589852 EQZ589852 FAV589852 FKR589852 FUN589852 GEJ589852 GOF589852 GYB589852 HHX589852 HRT589852 IBP589852 ILL589852 IVH589852 JFD589852 JOZ589852 JYV589852 KIR589852 KSN589852 LCJ589852 LMF589852 LWB589852 MFX589852 MPT589852 MZP589852 NJL589852 NTH589852 ODD589852 OMZ589852 OWV589852 PGR589852 PQN589852 QAJ589852 QKF589852 QUB589852 RDX589852 RNT589852 RXP589852 SHL589852 SRH589852 TBD589852 TKZ589852 TUV589852 UER589852 UON589852 UYJ589852 VIF589852 VSB589852 WBX589852 WLT589852 WVP589852 O655388 JD655388 SZ655388 ACV655388 AMR655388 AWN655388 BGJ655388 BQF655388 CAB655388 CJX655388 CTT655388 DDP655388 DNL655388 DXH655388 EHD655388 EQZ655388 FAV655388 FKR655388 FUN655388 GEJ655388 GOF655388 GYB655388 HHX655388 HRT655388 IBP655388 ILL655388 IVH655388 JFD655388 JOZ655388 JYV655388 KIR655388 KSN655388 LCJ655388 LMF655388 LWB655388 MFX655388 MPT655388 MZP655388 NJL655388 NTH655388 ODD655388 OMZ655388 OWV655388 PGR655388 PQN655388 QAJ655388 QKF655388 QUB655388 RDX655388 RNT655388 RXP655388 SHL655388 SRH655388 TBD655388 TKZ655388 TUV655388 UER655388 UON655388 UYJ655388 VIF655388 VSB655388 WBX655388 WLT655388 WVP655388 O720924 JD720924 SZ720924 ACV720924 AMR720924 AWN720924 BGJ720924 BQF720924 CAB720924 CJX720924 CTT720924 DDP720924 DNL720924 DXH720924 EHD720924 EQZ720924 FAV720924 FKR720924 FUN720924 GEJ720924 GOF720924 GYB720924 HHX720924 HRT720924 IBP720924 ILL720924 IVH720924 JFD720924 JOZ720924 JYV720924 KIR720924 KSN720924 LCJ720924 LMF720924 LWB720924 MFX720924 MPT720924 MZP720924 NJL720924 NTH720924 ODD720924 OMZ720924 OWV720924 PGR720924 PQN720924 QAJ720924 QKF720924 QUB720924 RDX720924 RNT720924 RXP720924 SHL720924 SRH720924 TBD720924 TKZ720924 TUV720924 UER720924 UON720924 UYJ720924 VIF720924 VSB720924 WBX720924 WLT720924 WVP720924 O786460 JD786460 SZ786460 ACV786460 AMR786460 AWN786460 BGJ786460 BQF786460 CAB786460 CJX786460 CTT786460 DDP786460 DNL786460 DXH786460 EHD786460 EQZ786460 FAV786460 FKR786460 FUN786460 GEJ786460 GOF786460 GYB786460 HHX786460 HRT786460 IBP786460 ILL786460 IVH786460 JFD786460 JOZ786460 JYV786460 KIR786460 KSN786460 LCJ786460 LMF786460 LWB786460 MFX786460 MPT786460 MZP786460 NJL786460 NTH786460 ODD786460 OMZ786460 OWV786460 PGR786460 PQN786460 QAJ786460 QKF786460 QUB786460 RDX786460 RNT786460 RXP786460 SHL786460 SRH786460 TBD786460 TKZ786460 TUV786460 UER786460 UON786460 UYJ786460 VIF786460 VSB786460 WBX786460 WLT786460 WVP786460 O851996 JD851996 SZ851996 ACV851996 AMR851996 AWN851996 BGJ851996 BQF851996 CAB851996 CJX851996 CTT851996 DDP851996 DNL851996 DXH851996 EHD851996 EQZ851996 FAV851996 FKR851996 FUN851996 GEJ851996 GOF851996 GYB851996 HHX851996 HRT851996 IBP851996 ILL851996 IVH851996 JFD851996 JOZ851996 JYV851996 KIR851996 KSN851996 LCJ851996 LMF851996 LWB851996 MFX851996 MPT851996 MZP851996 NJL851996 NTH851996 ODD851996 OMZ851996 OWV851996 PGR851996 PQN851996 QAJ851996 QKF851996 QUB851996 RDX851996 RNT851996 RXP851996 SHL851996 SRH851996 TBD851996 TKZ851996 TUV851996 UER851996 UON851996 UYJ851996 VIF851996 VSB851996 WBX851996 WLT851996 WVP851996 O917532 JD917532 SZ917532 ACV917532 AMR917532 AWN917532 BGJ917532 BQF917532 CAB917532 CJX917532 CTT917532 DDP917532 DNL917532 DXH917532 EHD917532 EQZ917532 FAV917532 FKR917532 FUN917532 GEJ917532 GOF917532 GYB917532 HHX917532 HRT917532 IBP917532 ILL917532 IVH917532 JFD917532 JOZ917532 JYV917532 KIR917532 KSN917532 LCJ917532 LMF917532 LWB917532 MFX917532 MPT917532 MZP917532 NJL917532 NTH917532 ODD917532 OMZ917532 OWV917532 PGR917532 PQN917532 QAJ917532 QKF917532 QUB917532 RDX917532 RNT917532 RXP917532 SHL917532 SRH917532 TBD917532 TKZ917532 TUV917532 UER917532 UON917532 UYJ917532 VIF917532 VSB917532 WBX917532 WLT917532 WVP917532 O983068 JD983068 SZ983068 ACV983068 AMR983068 AWN983068 BGJ983068 BQF983068 CAB983068 CJX983068 CTT983068 DDP983068 DNL983068 DXH983068 EHD983068 EQZ983068 FAV983068 FKR983068 FUN983068 GEJ983068 GOF983068 GYB983068 HHX983068 HRT983068 IBP983068 ILL983068 IVH983068 JFD983068 JOZ983068 JYV983068 KIR983068 KSN983068 LCJ983068 LMF983068 LWB983068 MFX983068 MPT983068 MZP983068 NJL983068 NTH983068 ODD983068 OMZ983068 OWV983068 PGR983068 PQN983068 QAJ983068 QKF983068 QUB983068 RDX983068 RNT983068 RXP983068 SHL983068 SRH983068 TBD983068 TKZ983068 TUV983068 UER983068 UON983068 UYJ983068 VIF983068 VSB983068 WBX983068 WLT983068 O23 WVW28 JK28 TG28 ADC28 AMY28 AWU28 BGQ28 BQM28 CAI28 CKE28 CUA28 DDW28 DNS28 DXO28 EHK28 ERG28 FBC28 FKY28 FUU28 GEQ28 GOM28 GYI28 HIE28 HSA28 IBW28 ILS28 IVO28 JFK28 JPG28 JZC28 KIY28 KSU28 LCQ28 LMM28 LWI28 MGE28 MQA28 MZW28 NJS28 NTO28 ODK28 ONG28 OXC28 PGY28 PQU28 QAQ28 QKM28 QUI28 REE28 ROA28 RXW28 SHS28 SRO28 TBK28 TLG28 TVC28 UEY28 UOU28 UYQ28 VIM28 VSI28 WCE28 WMA28 O28 WVW33 JK33 TG33 ADC33 AMY33 AWU33 BGQ33 BQM33 CAI33 CKE33 CUA33 DDW33 DNS33 DXO33 EHK33 ERG33 FBC33 FKY33 FUU33 GEQ33 GOM33 GYI33 HIE33 HSA33 IBW33 ILS33 IVO33 JFK33 JPG33 JZC33 KIY33 KSU33 LCQ33 LMM33 LWI33 MGE33 MQA33 MZW33 NJS33 NTO33 ODK33 ONG33 OXC33 PGY33 PQU33 QAQ33 QKM33 QUI33 REE33 ROA33 RXW33 SHS33 SRO33 TBK33 TLG33 TVC33 UEY33 UOU33 UYQ33 VIM33 VSI33 WCE33 WMA33 O33">
      <formula1>kind_of_cons</formula1>
    </dataValidation>
    <dataValidation type="textLength" operator="lessThanOrEqual" allowBlank="1" showInputMessage="1" showErrorMessage="1" errorTitle="Ошибка" error="Допускается ввод не более 900 символов!" sqref="WWC983063:WWC983069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9:AB65565 JQ65559:JQ65565 TM65559:TM65565 ADI65559:ADI65565 ANE65559:ANE65565 AXA65559:AXA65565 BGW65559:BGW65565 BQS65559:BQS65565 CAO65559:CAO65565 CKK65559:CKK65565 CUG65559:CUG65565 DEC65559:DEC65565 DNY65559:DNY65565 DXU65559:DXU65565 EHQ65559:EHQ65565 ERM65559:ERM65565 FBI65559:FBI65565 FLE65559:FLE65565 FVA65559:FVA65565 GEW65559:GEW65565 GOS65559:GOS65565 GYO65559:GYO65565 HIK65559:HIK65565 HSG65559:HSG65565 ICC65559:ICC65565 ILY65559:ILY65565 IVU65559:IVU65565 JFQ65559:JFQ65565 JPM65559:JPM65565 JZI65559:JZI65565 KJE65559:KJE65565 KTA65559:KTA65565 LCW65559:LCW65565 LMS65559:LMS65565 LWO65559:LWO65565 MGK65559:MGK65565 MQG65559:MQG65565 NAC65559:NAC65565 NJY65559:NJY65565 NTU65559:NTU65565 ODQ65559:ODQ65565 ONM65559:ONM65565 OXI65559:OXI65565 PHE65559:PHE65565 PRA65559:PRA65565 QAW65559:QAW65565 QKS65559:QKS65565 QUO65559:QUO65565 REK65559:REK65565 ROG65559:ROG65565 RYC65559:RYC65565 SHY65559:SHY65565 SRU65559:SRU65565 TBQ65559:TBQ65565 TLM65559:TLM65565 TVI65559:TVI65565 UFE65559:UFE65565 UPA65559:UPA65565 UYW65559:UYW65565 VIS65559:VIS65565 VSO65559:VSO65565 WCK65559:WCK65565 WMG65559:WMG65565 WWC65559:WWC65565 AB131095:AB131101 JQ131095:JQ131101 TM131095:TM131101 ADI131095:ADI131101 ANE131095:ANE131101 AXA131095:AXA131101 BGW131095:BGW131101 BQS131095:BQS131101 CAO131095:CAO131101 CKK131095:CKK131101 CUG131095:CUG131101 DEC131095:DEC131101 DNY131095:DNY131101 DXU131095:DXU131101 EHQ131095:EHQ131101 ERM131095:ERM131101 FBI131095:FBI131101 FLE131095:FLE131101 FVA131095:FVA131101 GEW131095:GEW131101 GOS131095:GOS131101 GYO131095:GYO131101 HIK131095:HIK131101 HSG131095:HSG131101 ICC131095:ICC131101 ILY131095:ILY131101 IVU131095:IVU131101 JFQ131095:JFQ131101 JPM131095:JPM131101 JZI131095:JZI131101 KJE131095:KJE131101 KTA131095:KTA131101 LCW131095:LCW131101 LMS131095:LMS131101 LWO131095:LWO131101 MGK131095:MGK131101 MQG131095:MQG131101 NAC131095:NAC131101 NJY131095:NJY131101 NTU131095:NTU131101 ODQ131095:ODQ131101 ONM131095:ONM131101 OXI131095:OXI131101 PHE131095:PHE131101 PRA131095:PRA131101 QAW131095:QAW131101 QKS131095:QKS131101 QUO131095:QUO131101 REK131095:REK131101 ROG131095:ROG131101 RYC131095:RYC131101 SHY131095:SHY131101 SRU131095:SRU131101 TBQ131095:TBQ131101 TLM131095:TLM131101 TVI131095:TVI131101 UFE131095:UFE131101 UPA131095:UPA131101 UYW131095:UYW131101 VIS131095:VIS131101 VSO131095:VSO131101 WCK131095:WCK131101 WMG131095:WMG131101 WWC131095:WWC131101 AB196631:AB196637 JQ196631:JQ196637 TM196631:TM196637 ADI196631:ADI196637 ANE196631:ANE196637 AXA196631:AXA196637 BGW196631:BGW196637 BQS196631:BQS196637 CAO196631:CAO196637 CKK196631:CKK196637 CUG196631:CUG196637 DEC196631:DEC196637 DNY196631:DNY196637 DXU196631:DXU196637 EHQ196631:EHQ196637 ERM196631:ERM196637 FBI196631:FBI196637 FLE196631:FLE196637 FVA196631:FVA196637 GEW196631:GEW196637 GOS196631:GOS196637 GYO196631:GYO196637 HIK196631:HIK196637 HSG196631:HSG196637 ICC196631:ICC196637 ILY196631:ILY196637 IVU196631:IVU196637 JFQ196631:JFQ196637 JPM196631:JPM196637 JZI196631:JZI196637 KJE196631:KJE196637 KTA196631:KTA196637 LCW196631:LCW196637 LMS196631:LMS196637 LWO196631:LWO196637 MGK196631:MGK196637 MQG196631:MQG196637 NAC196631:NAC196637 NJY196631:NJY196637 NTU196631:NTU196637 ODQ196631:ODQ196637 ONM196631:ONM196637 OXI196631:OXI196637 PHE196631:PHE196637 PRA196631:PRA196637 QAW196631:QAW196637 QKS196631:QKS196637 QUO196631:QUO196637 REK196631:REK196637 ROG196631:ROG196637 RYC196631:RYC196637 SHY196631:SHY196637 SRU196631:SRU196637 TBQ196631:TBQ196637 TLM196631:TLM196637 TVI196631:TVI196637 UFE196631:UFE196637 UPA196631:UPA196637 UYW196631:UYW196637 VIS196631:VIS196637 VSO196631:VSO196637 WCK196631:WCK196637 WMG196631:WMG196637 WWC196631:WWC196637 AB262167:AB262173 JQ262167:JQ262173 TM262167:TM262173 ADI262167:ADI262173 ANE262167:ANE262173 AXA262167:AXA262173 BGW262167:BGW262173 BQS262167:BQS262173 CAO262167:CAO262173 CKK262167:CKK262173 CUG262167:CUG262173 DEC262167:DEC262173 DNY262167:DNY262173 DXU262167:DXU262173 EHQ262167:EHQ262173 ERM262167:ERM262173 FBI262167:FBI262173 FLE262167:FLE262173 FVA262167:FVA262173 GEW262167:GEW262173 GOS262167:GOS262173 GYO262167:GYO262173 HIK262167:HIK262173 HSG262167:HSG262173 ICC262167:ICC262173 ILY262167:ILY262173 IVU262167:IVU262173 JFQ262167:JFQ262173 JPM262167:JPM262173 JZI262167:JZI262173 KJE262167:KJE262173 KTA262167:KTA262173 LCW262167:LCW262173 LMS262167:LMS262173 LWO262167:LWO262173 MGK262167:MGK262173 MQG262167:MQG262173 NAC262167:NAC262173 NJY262167:NJY262173 NTU262167:NTU262173 ODQ262167:ODQ262173 ONM262167:ONM262173 OXI262167:OXI262173 PHE262167:PHE262173 PRA262167:PRA262173 QAW262167:QAW262173 QKS262167:QKS262173 QUO262167:QUO262173 REK262167:REK262173 ROG262167:ROG262173 RYC262167:RYC262173 SHY262167:SHY262173 SRU262167:SRU262173 TBQ262167:TBQ262173 TLM262167:TLM262173 TVI262167:TVI262173 UFE262167:UFE262173 UPA262167:UPA262173 UYW262167:UYW262173 VIS262167:VIS262173 VSO262167:VSO262173 WCK262167:WCK262173 WMG262167:WMG262173 WWC262167:WWC262173 AB327703:AB327709 JQ327703:JQ327709 TM327703:TM327709 ADI327703:ADI327709 ANE327703:ANE327709 AXA327703:AXA327709 BGW327703:BGW327709 BQS327703:BQS327709 CAO327703:CAO327709 CKK327703:CKK327709 CUG327703:CUG327709 DEC327703:DEC327709 DNY327703:DNY327709 DXU327703:DXU327709 EHQ327703:EHQ327709 ERM327703:ERM327709 FBI327703:FBI327709 FLE327703:FLE327709 FVA327703:FVA327709 GEW327703:GEW327709 GOS327703:GOS327709 GYO327703:GYO327709 HIK327703:HIK327709 HSG327703:HSG327709 ICC327703:ICC327709 ILY327703:ILY327709 IVU327703:IVU327709 JFQ327703:JFQ327709 JPM327703:JPM327709 JZI327703:JZI327709 KJE327703:KJE327709 KTA327703:KTA327709 LCW327703:LCW327709 LMS327703:LMS327709 LWO327703:LWO327709 MGK327703:MGK327709 MQG327703:MQG327709 NAC327703:NAC327709 NJY327703:NJY327709 NTU327703:NTU327709 ODQ327703:ODQ327709 ONM327703:ONM327709 OXI327703:OXI327709 PHE327703:PHE327709 PRA327703:PRA327709 QAW327703:QAW327709 QKS327703:QKS327709 QUO327703:QUO327709 REK327703:REK327709 ROG327703:ROG327709 RYC327703:RYC327709 SHY327703:SHY327709 SRU327703:SRU327709 TBQ327703:TBQ327709 TLM327703:TLM327709 TVI327703:TVI327709 UFE327703:UFE327709 UPA327703:UPA327709 UYW327703:UYW327709 VIS327703:VIS327709 VSO327703:VSO327709 WCK327703:WCK327709 WMG327703:WMG327709 WWC327703:WWC327709 AB393239:AB393245 JQ393239:JQ393245 TM393239:TM393245 ADI393239:ADI393245 ANE393239:ANE393245 AXA393239:AXA393245 BGW393239:BGW393245 BQS393239:BQS393245 CAO393239:CAO393245 CKK393239:CKK393245 CUG393239:CUG393245 DEC393239:DEC393245 DNY393239:DNY393245 DXU393239:DXU393245 EHQ393239:EHQ393245 ERM393239:ERM393245 FBI393239:FBI393245 FLE393239:FLE393245 FVA393239:FVA393245 GEW393239:GEW393245 GOS393239:GOS393245 GYO393239:GYO393245 HIK393239:HIK393245 HSG393239:HSG393245 ICC393239:ICC393245 ILY393239:ILY393245 IVU393239:IVU393245 JFQ393239:JFQ393245 JPM393239:JPM393245 JZI393239:JZI393245 KJE393239:KJE393245 KTA393239:KTA393245 LCW393239:LCW393245 LMS393239:LMS393245 LWO393239:LWO393245 MGK393239:MGK393245 MQG393239:MQG393245 NAC393239:NAC393245 NJY393239:NJY393245 NTU393239:NTU393245 ODQ393239:ODQ393245 ONM393239:ONM393245 OXI393239:OXI393245 PHE393239:PHE393245 PRA393239:PRA393245 QAW393239:QAW393245 QKS393239:QKS393245 QUO393239:QUO393245 REK393239:REK393245 ROG393239:ROG393245 RYC393239:RYC393245 SHY393239:SHY393245 SRU393239:SRU393245 TBQ393239:TBQ393245 TLM393239:TLM393245 TVI393239:TVI393245 UFE393239:UFE393245 UPA393239:UPA393245 UYW393239:UYW393245 VIS393239:VIS393245 VSO393239:VSO393245 WCK393239:WCK393245 WMG393239:WMG393245 WWC393239:WWC393245 AB458775:AB458781 JQ458775:JQ458781 TM458775:TM458781 ADI458775:ADI458781 ANE458775:ANE458781 AXA458775:AXA458781 BGW458775:BGW458781 BQS458775:BQS458781 CAO458775:CAO458781 CKK458775:CKK458781 CUG458775:CUG458781 DEC458775:DEC458781 DNY458775:DNY458781 DXU458775:DXU458781 EHQ458775:EHQ458781 ERM458775:ERM458781 FBI458775:FBI458781 FLE458775:FLE458781 FVA458775:FVA458781 GEW458775:GEW458781 GOS458775:GOS458781 GYO458775:GYO458781 HIK458775:HIK458781 HSG458775:HSG458781 ICC458775:ICC458781 ILY458775:ILY458781 IVU458775:IVU458781 JFQ458775:JFQ458781 JPM458775:JPM458781 JZI458775:JZI458781 KJE458775:KJE458781 KTA458775:KTA458781 LCW458775:LCW458781 LMS458775:LMS458781 LWO458775:LWO458781 MGK458775:MGK458781 MQG458775:MQG458781 NAC458775:NAC458781 NJY458775:NJY458781 NTU458775:NTU458781 ODQ458775:ODQ458781 ONM458775:ONM458781 OXI458775:OXI458781 PHE458775:PHE458781 PRA458775:PRA458781 QAW458775:QAW458781 QKS458775:QKS458781 QUO458775:QUO458781 REK458775:REK458781 ROG458775:ROG458781 RYC458775:RYC458781 SHY458775:SHY458781 SRU458775:SRU458781 TBQ458775:TBQ458781 TLM458775:TLM458781 TVI458775:TVI458781 UFE458775:UFE458781 UPA458775:UPA458781 UYW458775:UYW458781 VIS458775:VIS458781 VSO458775:VSO458781 WCK458775:WCK458781 WMG458775:WMG458781 WWC458775:WWC458781 AB524311:AB524317 JQ524311:JQ524317 TM524311:TM524317 ADI524311:ADI524317 ANE524311:ANE524317 AXA524311:AXA524317 BGW524311:BGW524317 BQS524311:BQS524317 CAO524311:CAO524317 CKK524311:CKK524317 CUG524311:CUG524317 DEC524311:DEC524317 DNY524311:DNY524317 DXU524311:DXU524317 EHQ524311:EHQ524317 ERM524311:ERM524317 FBI524311:FBI524317 FLE524311:FLE524317 FVA524311:FVA524317 GEW524311:GEW524317 GOS524311:GOS524317 GYO524311:GYO524317 HIK524311:HIK524317 HSG524311:HSG524317 ICC524311:ICC524317 ILY524311:ILY524317 IVU524311:IVU524317 JFQ524311:JFQ524317 JPM524311:JPM524317 JZI524311:JZI524317 KJE524311:KJE524317 KTA524311:KTA524317 LCW524311:LCW524317 LMS524311:LMS524317 LWO524311:LWO524317 MGK524311:MGK524317 MQG524311:MQG524317 NAC524311:NAC524317 NJY524311:NJY524317 NTU524311:NTU524317 ODQ524311:ODQ524317 ONM524311:ONM524317 OXI524311:OXI524317 PHE524311:PHE524317 PRA524311:PRA524317 QAW524311:QAW524317 QKS524311:QKS524317 QUO524311:QUO524317 REK524311:REK524317 ROG524311:ROG524317 RYC524311:RYC524317 SHY524311:SHY524317 SRU524311:SRU524317 TBQ524311:TBQ524317 TLM524311:TLM524317 TVI524311:TVI524317 UFE524311:UFE524317 UPA524311:UPA524317 UYW524311:UYW524317 VIS524311:VIS524317 VSO524311:VSO524317 WCK524311:WCK524317 WMG524311:WMG524317 WWC524311:WWC524317 AB589847:AB589853 JQ589847:JQ589853 TM589847:TM589853 ADI589847:ADI589853 ANE589847:ANE589853 AXA589847:AXA589853 BGW589847:BGW589853 BQS589847:BQS589853 CAO589847:CAO589853 CKK589847:CKK589853 CUG589847:CUG589853 DEC589847:DEC589853 DNY589847:DNY589853 DXU589847:DXU589853 EHQ589847:EHQ589853 ERM589847:ERM589853 FBI589847:FBI589853 FLE589847:FLE589853 FVA589847:FVA589853 GEW589847:GEW589853 GOS589847:GOS589853 GYO589847:GYO589853 HIK589847:HIK589853 HSG589847:HSG589853 ICC589847:ICC589853 ILY589847:ILY589853 IVU589847:IVU589853 JFQ589847:JFQ589853 JPM589847:JPM589853 JZI589847:JZI589853 KJE589847:KJE589853 KTA589847:KTA589853 LCW589847:LCW589853 LMS589847:LMS589853 LWO589847:LWO589853 MGK589847:MGK589853 MQG589847:MQG589853 NAC589847:NAC589853 NJY589847:NJY589853 NTU589847:NTU589853 ODQ589847:ODQ589853 ONM589847:ONM589853 OXI589847:OXI589853 PHE589847:PHE589853 PRA589847:PRA589853 QAW589847:QAW589853 QKS589847:QKS589853 QUO589847:QUO589853 REK589847:REK589853 ROG589847:ROG589853 RYC589847:RYC589853 SHY589847:SHY589853 SRU589847:SRU589853 TBQ589847:TBQ589853 TLM589847:TLM589853 TVI589847:TVI589853 UFE589847:UFE589853 UPA589847:UPA589853 UYW589847:UYW589853 VIS589847:VIS589853 VSO589847:VSO589853 WCK589847:WCK589853 WMG589847:WMG589853 WWC589847:WWC589853 AB655383:AB655389 JQ655383:JQ655389 TM655383:TM655389 ADI655383:ADI655389 ANE655383:ANE655389 AXA655383:AXA655389 BGW655383:BGW655389 BQS655383:BQS655389 CAO655383:CAO655389 CKK655383:CKK655389 CUG655383:CUG655389 DEC655383:DEC655389 DNY655383:DNY655389 DXU655383:DXU655389 EHQ655383:EHQ655389 ERM655383:ERM655389 FBI655383:FBI655389 FLE655383:FLE655389 FVA655383:FVA655389 GEW655383:GEW655389 GOS655383:GOS655389 GYO655383:GYO655389 HIK655383:HIK655389 HSG655383:HSG655389 ICC655383:ICC655389 ILY655383:ILY655389 IVU655383:IVU655389 JFQ655383:JFQ655389 JPM655383:JPM655389 JZI655383:JZI655389 KJE655383:KJE655389 KTA655383:KTA655389 LCW655383:LCW655389 LMS655383:LMS655389 LWO655383:LWO655389 MGK655383:MGK655389 MQG655383:MQG655389 NAC655383:NAC655389 NJY655383:NJY655389 NTU655383:NTU655389 ODQ655383:ODQ655389 ONM655383:ONM655389 OXI655383:OXI655389 PHE655383:PHE655389 PRA655383:PRA655389 QAW655383:QAW655389 QKS655383:QKS655389 QUO655383:QUO655389 REK655383:REK655389 ROG655383:ROG655389 RYC655383:RYC655389 SHY655383:SHY655389 SRU655383:SRU655389 TBQ655383:TBQ655389 TLM655383:TLM655389 TVI655383:TVI655389 UFE655383:UFE655389 UPA655383:UPA655389 UYW655383:UYW655389 VIS655383:VIS655389 VSO655383:VSO655389 WCK655383:WCK655389 WMG655383:WMG655389 WWC655383:WWC655389 AB720919:AB720925 JQ720919:JQ720925 TM720919:TM720925 ADI720919:ADI720925 ANE720919:ANE720925 AXA720919:AXA720925 BGW720919:BGW720925 BQS720919:BQS720925 CAO720919:CAO720925 CKK720919:CKK720925 CUG720919:CUG720925 DEC720919:DEC720925 DNY720919:DNY720925 DXU720919:DXU720925 EHQ720919:EHQ720925 ERM720919:ERM720925 FBI720919:FBI720925 FLE720919:FLE720925 FVA720919:FVA720925 GEW720919:GEW720925 GOS720919:GOS720925 GYO720919:GYO720925 HIK720919:HIK720925 HSG720919:HSG720925 ICC720919:ICC720925 ILY720919:ILY720925 IVU720919:IVU720925 JFQ720919:JFQ720925 JPM720919:JPM720925 JZI720919:JZI720925 KJE720919:KJE720925 KTA720919:KTA720925 LCW720919:LCW720925 LMS720919:LMS720925 LWO720919:LWO720925 MGK720919:MGK720925 MQG720919:MQG720925 NAC720919:NAC720925 NJY720919:NJY720925 NTU720919:NTU720925 ODQ720919:ODQ720925 ONM720919:ONM720925 OXI720919:OXI720925 PHE720919:PHE720925 PRA720919:PRA720925 QAW720919:QAW720925 QKS720919:QKS720925 QUO720919:QUO720925 REK720919:REK720925 ROG720919:ROG720925 RYC720919:RYC720925 SHY720919:SHY720925 SRU720919:SRU720925 TBQ720919:TBQ720925 TLM720919:TLM720925 TVI720919:TVI720925 UFE720919:UFE720925 UPA720919:UPA720925 UYW720919:UYW720925 VIS720919:VIS720925 VSO720919:VSO720925 WCK720919:WCK720925 WMG720919:WMG720925 WWC720919:WWC720925 AB786455:AB786461 JQ786455:JQ786461 TM786455:TM786461 ADI786455:ADI786461 ANE786455:ANE786461 AXA786455:AXA786461 BGW786455:BGW786461 BQS786455:BQS786461 CAO786455:CAO786461 CKK786455:CKK786461 CUG786455:CUG786461 DEC786455:DEC786461 DNY786455:DNY786461 DXU786455:DXU786461 EHQ786455:EHQ786461 ERM786455:ERM786461 FBI786455:FBI786461 FLE786455:FLE786461 FVA786455:FVA786461 GEW786455:GEW786461 GOS786455:GOS786461 GYO786455:GYO786461 HIK786455:HIK786461 HSG786455:HSG786461 ICC786455:ICC786461 ILY786455:ILY786461 IVU786455:IVU786461 JFQ786455:JFQ786461 JPM786455:JPM786461 JZI786455:JZI786461 KJE786455:KJE786461 KTA786455:KTA786461 LCW786455:LCW786461 LMS786455:LMS786461 LWO786455:LWO786461 MGK786455:MGK786461 MQG786455:MQG786461 NAC786455:NAC786461 NJY786455:NJY786461 NTU786455:NTU786461 ODQ786455:ODQ786461 ONM786455:ONM786461 OXI786455:OXI786461 PHE786455:PHE786461 PRA786455:PRA786461 QAW786455:QAW786461 QKS786455:QKS786461 QUO786455:QUO786461 REK786455:REK786461 ROG786455:ROG786461 RYC786455:RYC786461 SHY786455:SHY786461 SRU786455:SRU786461 TBQ786455:TBQ786461 TLM786455:TLM786461 TVI786455:TVI786461 UFE786455:UFE786461 UPA786455:UPA786461 UYW786455:UYW786461 VIS786455:VIS786461 VSO786455:VSO786461 WCK786455:WCK786461 WMG786455:WMG786461 WWC786455:WWC786461 AB851991:AB851997 JQ851991:JQ851997 TM851991:TM851997 ADI851991:ADI851997 ANE851991:ANE851997 AXA851991:AXA851997 BGW851991:BGW851997 BQS851991:BQS851997 CAO851991:CAO851997 CKK851991:CKK851997 CUG851991:CUG851997 DEC851991:DEC851997 DNY851991:DNY851997 DXU851991:DXU851997 EHQ851991:EHQ851997 ERM851991:ERM851997 FBI851991:FBI851997 FLE851991:FLE851997 FVA851991:FVA851997 GEW851991:GEW851997 GOS851991:GOS851997 GYO851991:GYO851997 HIK851991:HIK851997 HSG851991:HSG851997 ICC851991:ICC851997 ILY851991:ILY851997 IVU851991:IVU851997 JFQ851991:JFQ851997 JPM851991:JPM851997 JZI851991:JZI851997 KJE851991:KJE851997 KTA851991:KTA851997 LCW851991:LCW851997 LMS851991:LMS851997 LWO851991:LWO851997 MGK851991:MGK851997 MQG851991:MQG851997 NAC851991:NAC851997 NJY851991:NJY851997 NTU851991:NTU851997 ODQ851991:ODQ851997 ONM851991:ONM851997 OXI851991:OXI851997 PHE851991:PHE851997 PRA851991:PRA851997 QAW851991:QAW851997 QKS851991:QKS851997 QUO851991:QUO851997 REK851991:REK851997 ROG851991:ROG851997 RYC851991:RYC851997 SHY851991:SHY851997 SRU851991:SRU851997 TBQ851991:TBQ851997 TLM851991:TLM851997 TVI851991:TVI851997 UFE851991:UFE851997 UPA851991:UPA851997 UYW851991:UYW851997 VIS851991:VIS851997 VSO851991:VSO851997 WCK851991:WCK851997 WMG851991:WMG851997 WWC851991:WWC851997 AB917527:AB917533 JQ917527:JQ917533 TM917527:TM917533 ADI917527:ADI917533 ANE917527:ANE917533 AXA917527:AXA917533 BGW917527:BGW917533 BQS917527:BQS917533 CAO917527:CAO917533 CKK917527:CKK917533 CUG917527:CUG917533 DEC917527:DEC917533 DNY917527:DNY917533 DXU917527:DXU917533 EHQ917527:EHQ917533 ERM917527:ERM917533 FBI917527:FBI917533 FLE917527:FLE917533 FVA917527:FVA917533 GEW917527:GEW917533 GOS917527:GOS917533 GYO917527:GYO917533 HIK917527:HIK917533 HSG917527:HSG917533 ICC917527:ICC917533 ILY917527:ILY917533 IVU917527:IVU917533 JFQ917527:JFQ917533 JPM917527:JPM917533 JZI917527:JZI917533 KJE917527:KJE917533 KTA917527:KTA917533 LCW917527:LCW917533 LMS917527:LMS917533 LWO917527:LWO917533 MGK917527:MGK917533 MQG917527:MQG917533 NAC917527:NAC917533 NJY917527:NJY917533 NTU917527:NTU917533 ODQ917527:ODQ917533 ONM917527:ONM917533 OXI917527:OXI917533 PHE917527:PHE917533 PRA917527:PRA917533 QAW917527:QAW917533 QKS917527:QKS917533 QUO917527:QUO917533 REK917527:REK917533 ROG917527:ROG917533 RYC917527:RYC917533 SHY917527:SHY917533 SRU917527:SRU917533 TBQ917527:TBQ917533 TLM917527:TLM917533 TVI917527:TVI917533 UFE917527:UFE917533 UPA917527:UPA917533 UYW917527:UYW917533 VIS917527:VIS917533 VSO917527:VSO917533 WCK917527:WCK917533 WMG917527:WMG917533 WWC917527:WWC917533 AB983063:AB983069 JQ983063:JQ983069 TM983063:TM983069 ADI983063:ADI983069 ANE983063:ANE983069 AXA983063:AXA983069 BGW983063:BGW983069 BQS983063:BQS983069 CAO983063:CAO983069 CKK983063:CKK983069 CUG983063:CUG983069 DEC983063:DEC983069 DNY983063:DNY983069 DXU983063:DXU983069 EHQ983063:EHQ983069 ERM983063:ERM983069 FBI983063:FBI983069 FLE983063:FLE983069 FVA983063:FVA983069 GEW983063:GEW983069 GOS983063:GOS983069 GYO983063:GYO983069 HIK983063:HIK983069 HSG983063:HSG983069 ICC983063:ICC983069 ILY983063:ILY983069 IVU983063:IVU983069 JFQ983063:JFQ983069 JPM983063:JPM983069 JZI983063:JZI983069 KJE983063:KJE983069 KTA983063:KTA983069 LCW983063:LCW983069 LMS983063:LMS983069 LWO983063:LWO983069 MGK983063:MGK983069 MQG983063:MQG983069 NAC983063:NAC983069 NJY983063:NJY983069 NTU983063:NTU983069 ODQ983063:ODQ983069 ONM983063:ONM983069 OXI983063:OXI983069 PHE983063:PHE983069 PRA983063:PRA983069 QAW983063:QAW983069 QKS983063:QKS983069 QUO983063:QUO983069 REK983063:REK983069 ROG983063:ROG983069 RYC983063:RYC983069 SHY983063:SHY983069 SRU983063:SRU983069 TBQ983063:TBQ983069 TLM983063:TLM983069 TVI983063:TVI983069 UFE983063:UFE983069 UPA983063:UPA983069 UYW983063:UYW983069 VIS983063:VIS983069 VSO983063:VSO983069 WCK983063:WCK983069 WMG983063:WMG983069 WWJ28:WWJ29 JX28:JX29 TT28:TT29 ADP28:ADP29 ANL28:ANL29 AXH28:AXH29 BHD28:BHD29 BQZ28:BQZ29 CAV28:CAV29 CKR28:CKR29 CUN28:CUN29 DEJ28:DEJ29 DOF28:DOF29 DYB28:DYB29 EHX28:EHX29 ERT28:ERT29 FBP28:FBP29 FLL28:FLL29 FVH28:FVH29 GFD28:GFD29 GOZ28:GOZ29 GYV28:GYV29 HIR28:HIR29 HSN28:HSN29 ICJ28:ICJ29 IMF28:IMF29 IWB28:IWB29 JFX28:JFX29 JPT28:JPT29 JZP28:JZP29 KJL28:KJL29 KTH28:KTH29 LDD28:LDD29 LMZ28:LMZ29 LWV28:LWV29 MGR28:MGR29 MQN28:MQN29 NAJ28:NAJ29 NKF28:NKF29 NUB28:NUB29 ODX28:ODX29 ONT28:ONT29 OXP28:OXP29 PHL28:PHL29 PRH28:PRH29 QBD28:QBD29 QKZ28:QKZ29 QUV28:QUV29 RER28:RER29 RON28:RON29 RYJ28:RYJ29 SIF28:SIF29 SSB28:SSB29 TBX28:TBX29 TLT28:TLT29 TVP28:TVP29 UFL28:UFL29 UPH28:UPH29 UZD28:UZD29 VIZ28:VIZ29 VSV28:VSV29 WCR28:WCR29 WMN28:WMN29 WWJ33:WWJ34 JX33:JX34 TT33:TT34 ADP33:ADP34 ANL33:ANL34 AXH33:AXH34 BHD33:BHD34 BQZ33:BQZ34 CAV33:CAV34 CKR33:CKR34 CUN33:CUN34 DEJ33:DEJ34 DOF33:DOF34 DYB33:DYB34 EHX33:EHX34 ERT33:ERT34 FBP33:FBP34 FLL33:FLL34 FVH33:FVH34 GFD33:GFD34 GOZ33:GOZ34 GYV33:GYV34 HIR33:HIR34 HSN33:HSN34 ICJ33:ICJ34 IMF33:IMF34 IWB33:IWB34 JFX33:JFX34 JPT33:JPT34 JZP33:JZP34 KJL33:KJL34 KTH33:KTH34 LDD33:LDD34 LMZ33:LMZ34 LWV33:LWV34 MGR33:MGR34 MQN33:MQN34 NAJ33:NAJ34 NKF33:NKF34 NUB33:NUB34 ODX33:ODX34 ONT33:ONT34 OXP33:OXP34 PHL33:PHL34 PRH33:PRH34 QBD33:QBD34 QKZ33:QKZ34 QUV33:QUV34 RER33:RER34 RON33:RON34 RYJ33:RYJ34 SIF33:SIF34 SSB33:SSB34 TBX33:TBX34 TLT33:TLT34 TVP33:TVP34 UFL33:UFL34 UPH33:UPH34 UZD33:UZD34 VIZ33:VIZ34 VSV33:VSV34 WCR33:WCR34 WMN33:WMN34">
      <formula1>900</formula1>
    </dataValidation>
    <dataValidation type="list" allowBlank="1" showInputMessage="1" errorTitle="Ошибка" error="Выберите значение из списка" prompt="Выберите значение из списка" sqref="WVN983069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5 JB65565 SX65565 ACT65565 AMP65565 AWL65565 BGH65565 BQD65565 BZZ65565 CJV65565 CTR65565 DDN65565 DNJ65565 DXF65565 EHB65565 EQX65565 FAT65565 FKP65565 FUL65565 GEH65565 GOD65565 GXZ65565 HHV65565 HRR65565 IBN65565 ILJ65565 IVF65565 JFB65565 JOX65565 JYT65565 KIP65565 KSL65565 LCH65565 LMD65565 LVZ65565 MFV65565 MPR65565 MZN65565 NJJ65565 NTF65565 ODB65565 OMX65565 OWT65565 PGP65565 PQL65565 QAH65565 QKD65565 QTZ65565 RDV65565 RNR65565 RXN65565 SHJ65565 SRF65565 TBB65565 TKX65565 TUT65565 UEP65565 UOL65565 UYH65565 VID65565 VRZ65565 WBV65565 WLR65565 WVN65565 M131101 JB131101 SX131101 ACT131101 AMP131101 AWL131101 BGH131101 BQD131101 BZZ131101 CJV131101 CTR131101 DDN131101 DNJ131101 DXF131101 EHB131101 EQX131101 FAT131101 FKP131101 FUL131101 GEH131101 GOD131101 GXZ131101 HHV131101 HRR131101 IBN131101 ILJ131101 IVF131101 JFB131101 JOX131101 JYT131101 KIP131101 KSL131101 LCH131101 LMD131101 LVZ131101 MFV131101 MPR131101 MZN131101 NJJ131101 NTF131101 ODB131101 OMX131101 OWT131101 PGP131101 PQL131101 QAH131101 QKD131101 QTZ131101 RDV131101 RNR131101 RXN131101 SHJ131101 SRF131101 TBB131101 TKX131101 TUT131101 UEP131101 UOL131101 UYH131101 VID131101 VRZ131101 WBV131101 WLR131101 WVN131101 M196637 JB196637 SX196637 ACT196637 AMP196637 AWL196637 BGH196637 BQD196637 BZZ196637 CJV196637 CTR196637 DDN196637 DNJ196637 DXF196637 EHB196637 EQX196637 FAT196637 FKP196637 FUL196637 GEH196637 GOD196637 GXZ196637 HHV196637 HRR196637 IBN196637 ILJ196637 IVF196637 JFB196637 JOX196637 JYT196637 KIP196637 KSL196637 LCH196637 LMD196637 LVZ196637 MFV196637 MPR196637 MZN196637 NJJ196637 NTF196637 ODB196637 OMX196637 OWT196637 PGP196637 PQL196637 QAH196637 QKD196637 QTZ196637 RDV196637 RNR196637 RXN196637 SHJ196637 SRF196637 TBB196637 TKX196637 TUT196637 UEP196637 UOL196637 UYH196637 VID196637 VRZ196637 WBV196637 WLR196637 WVN196637 M262173 JB262173 SX262173 ACT262173 AMP262173 AWL262173 BGH262173 BQD262173 BZZ262173 CJV262173 CTR262173 DDN262173 DNJ262173 DXF262173 EHB262173 EQX262173 FAT262173 FKP262173 FUL262173 GEH262173 GOD262173 GXZ262173 HHV262173 HRR262173 IBN262173 ILJ262173 IVF262173 JFB262173 JOX262173 JYT262173 KIP262173 KSL262173 LCH262173 LMD262173 LVZ262173 MFV262173 MPR262173 MZN262173 NJJ262173 NTF262173 ODB262173 OMX262173 OWT262173 PGP262173 PQL262173 QAH262173 QKD262173 QTZ262173 RDV262173 RNR262173 RXN262173 SHJ262173 SRF262173 TBB262173 TKX262173 TUT262173 UEP262173 UOL262173 UYH262173 VID262173 VRZ262173 WBV262173 WLR262173 WVN262173 M327709 JB327709 SX327709 ACT327709 AMP327709 AWL327709 BGH327709 BQD327709 BZZ327709 CJV327709 CTR327709 DDN327709 DNJ327709 DXF327709 EHB327709 EQX327709 FAT327709 FKP327709 FUL327709 GEH327709 GOD327709 GXZ327709 HHV327709 HRR327709 IBN327709 ILJ327709 IVF327709 JFB327709 JOX327709 JYT327709 KIP327709 KSL327709 LCH327709 LMD327709 LVZ327709 MFV327709 MPR327709 MZN327709 NJJ327709 NTF327709 ODB327709 OMX327709 OWT327709 PGP327709 PQL327709 QAH327709 QKD327709 QTZ327709 RDV327709 RNR327709 RXN327709 SHJ327709 SRF327709 TBB327709 TKX327709 TUT327709 UEP327709 UOL327709 UYH327709 VID327709 VRZ327709 WBV327709 WLR327709 WVN327709 M393245 JB393245 SX393245 ACT393245 AMP393245 AWL393245 BGH393245 BQD393245 BZZ393245 CJV393245 CTR393245 DDN393245 DNJ393245 DXF393245 EHB393245 EQX393245 FAT393245 FKP393245 FUL393245 GEH393245 GOD393245 GXZ393245 HHV393245 HRR393245 IBN393245 ILJ393245 IVF393245 JFB393245 JOX393245 JYT393245 KIP393245 KSL393245 LCH393245 LMD393245 LVZ393245 MFV393245 MPR393245 MZN393245 NJJ393245 NTF393245 ODB393245 OMX393245 OWT393245 PGP393245 PQL393245 QAH393245 QKD393245 QTZ393245 RDV393245 RNR393245 RXN393245 SHJ393245 SRF393245 TBB393245 TKX393245 TUT393245 UEP393245 UOL393245 UYH393245 VID393245 VRZ393245 WBV393245 WLR393245 WVN393245 M458781 JB458781 SX458781 ACT458781 AMP458781 AWL458781 BGH458781 BQD458781 BZZ458781 CJV458781 CTR458781 DDN458781 DNJ458781 DXF458781 EHB458781 EQX458781 FAT458781 FKP458781 FUL458781 GEH458781 GOD458781 GXZ458781 HHV458781 HRR458781 IBN458781 ILJ458781 IVF458781 JFB458781 JOX458781 JYT458781 KIP458781 KSL458781 LCH458781 LMD458781 LVZ458781 MFV458781 MPR458781 MZN458781 NJJ458781 NTF458781 ODB458781 OMX458781 OWT458781 PGP458781 PQL458781 QAH458781 QKD458781 QTZ458781 RDV458781 RNR458781 RXN458781 SHJ458781 SRF458781 TBB458781 TKX458781 TUT458781 UEP458781 UOL458781 UYH458781 VID458781 VRZ458781 WBV458781 WLR458781 WVN458781 M524317 JB524317 SX524317 ACT524317 AMP524317 AWL524317 BGH524317 BQD524317 BZZ524317 CJV524317 CTR524317 DDN524317 DNJ524317 DXF524317 EHB524317 EQX524317 FAT524317 FKP524317 FUL524317 GEH524317 GOD524317 GXZ524317 HHV524317 HRR524317 IBN524317 ILJ524317 IVF524317 JFB524317 JOX524317 JYT524317 KIP524317 KSL524317 LCH524317 LMD524317 LVZ524317 MFV524317 MPR524317 MZN524317 NJJ524317 NTF524317 ODB524317 OMX524317 OWT524317 PGP524317 PQL524317 QAH524317 QKD524317 QTZ524317 RDV524317 RNR524317 RXN524317 SHJ524317 SRF524317 TBB524317 TKX524317 TUT524317 UEP524317 UOL524317 UYH524317 VID524317 VRZ524317 WBV524317 WLR524317 WVN524317 M589853 JB589853 SX589853 ACT589853 AMP589853 AWL589853 BGH589853 BQD589853 BZZ589853 CJV589853 CTR589853 DDN589853 DNJ589853 DXF589853 EHB589853 EQX589853 FAT589853 FKP589853 FUL589853 GEH589853 GOD589853 GXZ589853 HHV589853 HRR589853 IBN589853 ILJ589853 IVF589853 JFB589853 JOX589853 JYT589853 KIP589853 KSL589853 LCH589853 LMD589853 LVZ589853 MFV589853 MPR589853 MZN589853 NJJ589853 NTF589853 ODB589853 OMX589853 OWT589853 PGP589853 PQL589853 QAH589853 QKD589853 QTZ589853 RDV589853 RNR589853 RXN589853 SHJ589853 SRF589853 TBB589853 TKX589853 TUT589853 UEP589853 UOL589853 UYH589853 VID589853 VRZ589853 WBV589853 WLR589853 WVN589853 M655389 JB655389 SX655389 ACT655389 AMP655389 AWL655389 BGH655389 BQD655389 BZZ655389 CJV655389 CTR655389 DDN655389 DNJ655389 DXF655389 EHB655389 EQX655389 FAT655389 FKP655389 FUL655389 GEH655389 GOD655389 GXZ655389 HHV655389 HRR655389 IBN655389 ILJ655389 IVF655389 JFB655389 JOX655389 JYT655389 KIP655389 KSL655389 LCH655389 LMD655389 LVZ655389 MFV655389 MPR655389 MZN655389 NJJ655389 NTF655389 ODB655389 OMX655389 OWT655389 PGP655389 PQL655389 QAH655389 QKD655389 QTZ655389 RDV655389 RNR655389 RXN655389 SHJ655389 SRF655389 TBB655389 TKX655389 TUT655389 UEP655389 UOL655389 UYH655389 VID655389 VRZ655389 WBV655389 WLR655389 WVN655389 M720925 JB720925 SX720925 ACT720925 AMP720925 AWL720925 BGH720925 BQD720925 BZZ720925 CJV720925 CTR720925 DDN720925 DNJ720925 DXF720925 EHB720925 EQX720925 FAT720925 FKP720925 FUL720925 GEH720925 GOD720925 GXZ720925 HHV720925 HRR720925 IBN720925 ILJ720925 IVF720925 JFB720925 JOX720925 JYT720925 KIP720925 KSL720925 LCH720925 LMD720925 LVZ720925 MFV720925 MPR720925 MZN720925 NJJ720925 NTF720925 ODB720925 OMX720925 OWT720925 PGP720925 PQL720925 QAH720925 QKD720925 QTZ720925 RDV720925 RNR720925 RXN720925 SHJ720925 SRF720925 TBB720925 TKX720925 TUT720925 UEP720925 UOL720925 UYH720925 VID720925 VRZ720925 WBV720925 WLR720925 WVN720925 M786461 JB786461 SX786461 ACT786461 AMP786461 AWL786461 BGH786461 BQD786461 BZZ786461 CJV786461 CTR786461 DDN786461 DNJ786461 DXF786461 EHB786461 EQX786461 FAT786461 FKP786461 FUL786461 GEH786461 GOD786461 GXZ786461 HHV786461 HRR786461 IBN786461 ILJ786461 IVF786461 JFB786461 JOX786461 JYT786461 KIP786461 KSL786461 LCH786461 LMD786461 LVZ786461 MFV786461 MPR786461 MZN786461 NJJ786461 NTF786461 ODB786461 OMX786461 OWT786461 PGP786461 PQL786461 QAH786461 QKD786461 QTZ786461 RDV786461 RNR786461 RXN786461 SHJ786461 SRF786461 TBB786461 TKX786461 TUT786461 UEP786461 UOL786461 UYH786461 VID786461 VRZ786461 WBV786461 WLR786461 WVN786461 M851997 JB851997 SX851997 ACT851997 AMP851997 AWL851997 BGH851997 BQD851997 BZZ851997 CJV851997 CTR851997 DDN851997 DNJ851997 DXF851997 EHB851997 EQX851997 FAT851997 FKP851997 FUL851997 GEH851997 GOD851997 GXZ851997 HHV851997 HRR851997 IBN851997 ILJ851997 IVF851997 JFB851997 JOX851997 JYT851997 KIP851997 KSL851997 LCH851997 LMD851997 LVZ851997 MFV851997 MPR851997 MZN851997 NJJ851997 NTF851997 ODB851997 OMX851997 OWT851997 PGP851997 PQL851997 QAH851997 QKD851997 QTZ851997 RDV851997 RNR851997 RXN851997 SHJ851997 SRF851997 TBB851997 TKX851997 TUT851997 UEP851997 UOL851997 UYH851997 VID851997 VRZ851997 WBV851997 WLR851997 WVN851997 M917533 JB917533 SX917533 ACT917533 AMP917533 AWL917533 BGH917533 BQD917533 BZZ917533 CJV917533 CTR917533 DDN917533 DNJ917533 DXF917533 EHB917533 EQX917533 FAT917533 FKP917533 FUL917533 GEH917533 GOD917533 GXZ917533 HHV917533 HRR917533 IBN917533 ILJ917533 IVF917533 JFB917533 JOX917533 JYT917533 KIP917533 KSL917533 LCH917533 LMD917533 LVZ917533 MFV917533 MPR917533 MZN917533 NJJ917533 NTF917533 ODB917533 OMX917533 OWT917533 PGP917533 PQL917533 QAH917533 QKD917533 QTZ917533 RDV917533 RNR917533 RXN917533 SHJ917533 SRF917533 TBB917533 TKX917533 TUT917533 UEP917533 UOL917533 UYH917533 VID917533 VRZ917533 WBV917533 WLR917533 WVN917533 M983069 JB983069 SX983069 ACT983069 AMP983069 AWL983069 BGH983069 BQD983069 BZZ983069 CJV983069 CTR983069 DDN983069 DNJ983069 DXF983069 EHB983069 EQX983069 FAT983069 FKP983069 FUL983069 GEH983069 GOD983069 GXZ983069 HHV983069 HRR983069 IBN983069 ILJ983069 IVF983069 JFB983069 JOX983069 JYT983069 KIP983069 KSL983069 LCH983069 LMD983069 LVZ983069 MFV983069 MPR983069 MZN983069 NJJ983069 NTF983069 ODB983069 OMX983069 OWT983069 PGP983069 PQL983069 QAH983069 QKD983069 QTZ983069 RDV983069 RNR983069 RXN983069 SHJ983069 SRF983069 TBB983069 TKX983069 TUT983069 UEP983069 UOL983069 UYH983069 VID983069 VRZ983069 WBV983069 WLR983069 WLY29 WVU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34 WVU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Y24 JN24 W65565:W65566 JL65565:JL65566 TH65565:TH65566 ADD65565:ADD65566 AMZ65565:AMZ65566 AWV65565:AWV65566 BGR65565:BGR65566 BQN65565:BQN65566 CAJ65565:CAJ65566 CKF65565:CKF65566 CUB65565:CUB65566 DDX65565:DDX65566 DNT65565:DNT65566 DXP65565:DXP65566 EHL65565:EHL65566 ERH65565:ERH65566 FBD65565:FBD65566 FKZ65565:FKZ65566 FUV65565:FUV65566 GER65565:GER65566 GON65565:GON65566 GYJ65565:GYJ65566 HIF65565:HIF65566 HSB65565:HSB65566 IBX65565:IBX65566 ILT65565:ILT65566 IVP65565:IVP65566 JFL65565:JFL65566 JPH65565:JPH65566 JZD65565:JZD65566 KIZ65565:KIZ65566 KSV65565:KSV65566 LCR65565:LCR65566 LMN65565:LMN65566 LWJ65565:LWJ65566 MGF65565:MGF65566 MQB65565:MQB65566 MZX65565:MZX65566 NJT65565:NJT65566 NTP65565:NTP65566 ODL65565:ODL65566 ONH65565:ONH65566 OXD65565:OXD65566 PGZ65565:PGZ65566 PQV65565:PQV65566 QAR65565:QAR65566 QKN65565:QKN65566 QUJ65565:QUJ65566 REF65565:REF65566 ROB65565:ROB65566 RXX65565:RXX65566 SHT65565:SHT65566 SRP65565:SRP65566 TBL65565:TBL65566 TLH65565:TLH65566 TVD65565:TVD65566 UEZ65565:UEZ65566 UOV65565:UOV65566 UYR65565:UYR65566 VIN65565:VIN65566 VSJ65565:VSJ65566 WCF65565:WCF65566 WMB65565:WMB65566 WVX65565:WVX65566 W131101:W131102 JL131101:JL131102 TH131101:TH131102 ADD131101:ADD131102 AMZ131101:AMZ131102 AWV131101:AWV131102 BGR131101:BGR131102 BQN131101:BQN131102 CAJ131101:CAJ131102 CKF131101:CKF131102 CUB131101:CUB131102 DDX131101:DDX131102 DNT131101:DNT131102 DXP131101:DXP131102 EHL131101:EHL131102 ERH131101:ERH131102 FBD131101:FBD131102 FKZ131101:FKZ131102 FUV131101:FUV131102 GER131101:GER131102 GON131101:GON131102 GYJ131101:GYJ131102 HIF131101:HIF131102 HSB131101:HSB131102 IBX131101:IBX131102 ILT131101:ILT131102 IVP131101:IVP131102 JFL131101:JFL131102 JPH131101:JPH131102 JZD131101:JZD131102 KIZ131101:KIZ131102 KSV131101:KSV131102 LCR131101:LCR131102 LMN131101:LMN131102 LWJ131101:LWJ131102 MGF131101:MGF131102 MQB131101:MQB131102 MZX131101:MZX131102 NJT131101:NJT131102 NTP131101:NTP131102 ODL131101:ODL131102 ONH131101:ONH131102 OXD131101:OXD131102 PGZ131101:PGZ131102 PQV131101:PQV131102 QAR131101:QAR131102 QKN131101:QKN131102 QUJ131101:QUJ131102 REF131101:REF131102 ROB131101:ROB131102 RXX131101:RXX131102 SHT131101:SHT131102 SRP131101:SRP131102 TBL131101:TBL131102 TLH131101:TLH131102 TVD131101:TVD131102 UEZ131101:UEZ131102 UOV131101:UOV131102 UYR131101:UYR131102 VIN131101:VIN131102 VSJ131101:VSJ131102 WCF131101:WCF131102 WMB131101:WMB131102 WVX131101:WVX131102 W196637:W196638 JL196637:JL196638 TH196637:TH196638 ADD196637:ADD196638 AMZ196637:AMZ196638 AWV196637:AWV196638 BGR196637:BGR196638 BQN196637:BQN196638 CAJ196637:CAJ196638 CKF196637:CKF196638 CUB196637:CUB196638 DDX196637:DDX196638 DNT196637:DNT196638 DXP196637:DXP196638 EHL196637:EHL196638 ERH196637:ERH196638 FBD196637:FBD196638 FKZ196637:FKZ196638 FUV196637:FUV196638 GER196637:GER196638 GON196637:GON196638 GYJ196637:GYJ196638 HIF196637:HIF196638 HSB196637:HSB196638 IBX196637:IBX196638 ILT196637:ILT196638 IVP196637:IVP196638 JFL196637:JFL196638 JPH196637:JPH196638 JZD196637:JZD196638 KIZ196637:KIZ196638 KSV196637:KSV196638 LCR196637:LCR196638 LMN196637:LMN196638 LWJ196637:LWJ196638 MGF196637:MGF196638 MQB196637:MQB196638 MZX196637:MZX196638 NJT196637:NJT196638 NTP196637:NTP196638 ODL196637:ODL196638 ONH196637:ONH196638 OXD196637:OXD196638 PGZ196637:PGZ196638 PQV196637:PQV196638 QAR196637:QAR196638 QKN196637:QKN196638 QUJ196637:QUJ196638 REF196637:REF196638 ROB196637:ROB196638 RXX196637:RXX196638 SHT196637:SHT196638 SRP196637:SRP196638 TBL196637:TBL196638 TLH196637:TLH196638 TVD196637:TVD196638 UEZ196637:UEZ196638 UOV196637:UOV196638 UYR196637:UYR196638 VIN196637:VIN196638 VSJ196637:VSJ196638 WCF196637:WCF196638 WMB196637:WMB196638 WVX196637:WVX196638 W262173:W262174 JL262173:JL262174 TH262173:TH262174 ADD262173:ADD262174 AMZ262173:AMZ262174 AWV262173:AWV262174 BGR262173:BGR262174 BQN262173:BQN262174 CAJ262173:CAJ262174 CKF262173:CKF262174 CUB262173:CUB262174 DDX262173:DDX262174 DNT262173:DNT262174 DXP262173:DXP262174 EHL262173:EHL262174 ERH262173:ERH262174 FBD262173:FBD262174 FKZ262173:FKZ262174 FUV262173:FUV262174 GER262173:GER262174 GON262173:GON262174 GYJ262173:GYJ262174 HIF262173:HIF262174 HSB262173:HSB262174 IBX262173:IBX262174 ILT262173:ILT262174 IVP262173:IVP262174 JFL262173:JFL262174 JPH262173:JPH262174 JZD262173:JZD262174 KIZ262173:KIZ262174 KSV262173:KSV262174 LCR262173:LCR262174 LMN262173:LMN262174 LWJ262173:LWJ262174 MGF262173:MGF262174 MQB262173:MQB262174 MZX262173:MZX262174 NJT262173:NJT262174 NTP262173:NTP262174 ODL262173:ODL262174 ONH262173:ONH262174 OXD262173:OXD262174 PGZ262173:PGZ262174 PQV262173:PQV262174 QAR262173:QAR262174 QKN262173:QKN262174 QUJ262173:QUJ262174 REF262173:REF262174 ROB262173:ROB262174 RXX262173:RXX262174 SHT262173:SHT262174 SRP262173:SRP262174 TBL262173:TBL262174 TLH262173:TLH262174 TVD262173:TVD262174 UEZ262173:UEZ262174 UOV262173:UOV262174 UYR262173:UYR262174 VIN262173:VIN262174 VSJ262173:VSJ262174 WCF262173:WCF262174 WMB262173:WMB262174 WVX262173:WVX262174 W327709:W327710 JL327709:JL327710 TH327709:TH327710 ADD327709:ADD327710 AMZ327709:AMZ327710 AWV327709:AWV327710 BGR327709:BGR327710 BQN327709:BQN327710 CAJ327709:CAJ327710 CKF327709:CKF327710 CUB327709:CUB327710 DDX327709:DDX327710 DNT327709:DNT327710 DXP327709:DXP327710 EHL327709:EHL327710 ERH327709:ERH327710 FBD327709:FBD327710 FKZ327709:FKZ327710 FUV327709:FUV327710 GER327709:GER327710 GON327709:GON327710 GYJ327709:GYJ327710 HIF327709:HIF327710 HSB327709:HSB327710 IBX327709:IBX327710 ILT327709:ILT327710 IVP327709:IVP327710 JFL327709:JFL327710 JPH327709:JPH327710 JZD327709:JZD327710 KIZ327709:KIZ327710 KSV327709:KSV327710 LCR327709:LCR327710 LMN327709:LMN327710 LWJ327709:LWJ327710 MGF327709:MGF327710 MQB327709:MQB327710 MZX327709:MZX327710 NJT327709:NJT327710 NTP327709:NTP327710 ODL327709:ODL327710 ONH327709:ONH327710 OXD327709:OXD327710 PGZ327709:PGZ327710 PQV327709:PQV327710 QAR327709:QAR327710 QKN327709:QKN327710 QUJ327709:QUJ327710 REF327709:REF327710 ROB327709:ROB327710 RXX327709:RXX327710 SHT327709:SHT327710 SRP327709:SRP327710 TBL327709:TBL327710 TLH327709:TLH327710 TVD327709:TVD327710 UEZ327709:UEZ327710 UOV327709:UOV327710 UYR327709:UYR327710 VIN327709:VIN327710 VSJ327709:VSJ327710 WCF327709:WCF327710 WMB327709:WMB327710 WVX327709:WVX327710 W393245:W393246 JL393245:JL393246 TH393245:TH393246 ADD393245:ADD393246 AMZ393245:AMZ393246 AWV393245:AWV393246 BGR393245:BGR393246 BQN393245:BQN393246 CAJ393245:CAJ393246 CKF393245:CKF393246 CUB393245:CUB393246 DDX393245:DDX393246 DNT393245:DNT393246 DXP393245:DXP393246 EHL393245:EHL393246 ERH393245:ERH393246 FBD393245:FBD393246 FKZ393245:FKZ393246 FUV393245:FUV393246 GER393245:GER393246 GON393245:GON393246 GYJ393245:GYJ393246 HIF393245:HIF393246 HSB393245:HSB393246 IBX393245:IBX393246 ILT393245:ILT393246 IVP393245:IVP393246 JFL393245:JFL393246 JPH393245:JPH393246 JZD393245:JZD393246 KIZ393245:KIZ393246 KSV393245:KSV393246 LCR393245:LCR393246 LMN393245:LMN393246 LWJ393245:LWJ393246 MGF393245:MGF393246 MQB393245:MQB393246 MZX393245:MZX393246 NJT393245:NJT393246 NTP393245:NTP393246 ODL393245:ODL393246 ONH393245:ONH393246 OXD393245:OXD393246 PGZ393245:PGZ393246 PQV393245:PQV393246 QAR393245:QAR393246 QKN393245:QKN393246 QUJ393245:QUJ393246 REF393245:REF393246 ROB393245:ROB393246 RXX393245:RXX393246 SHT393245:SHT393246 SRP393245:SRP393246 TBL393245:TBL393246 TLH393245:TLH393246 TVD393245:TVD393246 UEZ393245:UEZ393246 UOV393245:UOV393246 UYR393245:UYR393246 VIN393245:VIN393246 VSJ393245:VSJ393246 WCF393245:WCF393246 WMB393245:WMB393246 WVX393245:WVX393246 W458781:W458782 JL458781:JL458782 TH458781:TH458782 ADD458781:ADD458782 AMZ458781:AMZ458782 AWV458781:AWV458782 BGR458781:BGR458782 BQN458781:BQN458782 CAJ458781:CAJ458782 CKF458781:CKF458782 CUB458781:CUB458782 DDX458781:DDX458782 DNT458781:DNT458782 DXP458781:DXP458782 EHL458781:EHL458782 ERH458781:ERH458782 FBD458781:FBD458782 FKZ458781:FKZ458782 FUV458781:FUV458782 GER458781:GER458782 GON458781:GON458782 GYJ458781:GYJ458782 HIF458781:HIF458782 HSB458781:HSB458782 IBX458781:IBX458782 ILT458781:ILT458782 IVP458781:IVP458782 JFL458781:JFL458782 JPH458781:JPH458782 JZD458781:JZD458782 KIZ458781:KIZ458782 KSV458781:KSV458782 LCR458781:LCR458782 LMN458781:LMN458782 LWJ458781:LWJ458782 MGF458781:MGF458782 MQB458781:MQB458782 MZX458781:MZX458782 NJT458781:NJT458782 NTP458781:NTP458782 ODL458781:ODL458782 ONH458781:ONH458782 OXD458781:OXD458782 PGZ458781:PGZ458782 PQV458781:PQV458782 QAR458781:QAR458782 QKN458781:QKN458782 QUJ458781:QUJ458782 REF458781:REF458782 ROB458781:ROB458782 RXX458781:RXX458782 SHT458781:SHT458782 SRP458781:SRP458782 TBL458781:TBL458782 TLH458781:TLH458782 TVD458781:TVD458782 UEZ458781:UEZ458782 UOV458781:UOV458782 UYR458781:UYR458782 VIN458781:VIN458782 VSJ458781:VSJ458782 WCF458781:WCF458782 WMB458781:WMB458782 WVX458781:WVX458782 W524317:W524318 JL524317:JL524318 TH524317:TH524318 ADD524317:ADD524318 AMZ524317:AMZ524318 AWV524317:AWV524318 BGR524317:BGR524318 BQN524317:BQN524318 CAJ524317:CAJ524318 CKF524317:CKF524318 CUB524317:CUB524318 DDX524317:DDX524318 DNT524317:DNT524318 DXP524317:DXP524318 EHL524317:EHL524318 ERH524317:ERH524318 FBD524317:FBD524318 FKZ524317:FKZ524318 FUV524317:FUV524318 GER524317:GER524318 GON524317:GON524318 GYJ524317:GYJ524318 HIF524317:HIF524318 HSB524317:HSB524318 IBX524317:IBX524318 ILT524317:ILT524318 IVP524317:IVP524318 JFL524317:JFL524318 JPH524317:JPH524318 JZD524317:JZD524318 KIZ524317:KIZ524318 KSV524317:KSV524318 LCR524317:LCR524318 LMN524317:LMN524318 LWJ524317:LWJ524318 MGF524317:MGF524318 MQB524317:MQB524318 MZX524317:MZX524318 NJT524317:NJT524318 NTP524317:NTP524318 ODL524317:ODL524318 ONH524317:ONH524318 OXD524317:OXD524318 PGZ524317:PGZ524318 PQV524317:PQV524318 QAR524317:QAR524318 QKN524317:QKN524318 QUJ524317:QUJ524318 REF524317:REF524318 ROB524317:ROB524318 RXX524317:RXX524318 SHT524317:SHT524318 SRP524317:SRP524318 TBL524317:TBL524318 TLH524317:TLH524318 TVD524317:TVD524318 UEZ524317:UEZ524318 UOV524317:UOV524318 UYR524317:UYR524318 VIN524317:VIN524318 VSJ524317:VSJ524318 WCF524317:WCF524318 WMB524317:WMB524318 WVX524317:WVX524318 W589853:W589854 JL589853:JL589854 TH589853:TH589854 ADD589853:ADD589854 AMZ589853:AMZ589854 AWV589853:AWV589854 BGR589853:BGR589854 BQN589853:BQN589854 CAJ589853:CAJ589854 CKF589853:CKF589854 CUB589853:CUB589854 DDX589853:DDX589854 DNT589853:DNT589854 DXP589853:DXP589854 EHL589853:EHL589854 ERH589853:ERH589854 FBD589853:FBD589854 FKZ589853:FKZ589854 FUV589853:FUV589854 GER589853:GER589854 GON589853:GON589854 GYJ589853:GYJ589854 HIF589853:HIF589854 HSB589853:HSB589854 IBX589853:IBX589854 ILT589853:ILT589854 IVP589853:IVP589854 JFL589853:JFL589854 JPH589853:JPH589854 JZD589853:JZD589854 KIZ589853:KIZ589854 KSV589853:KSV589854 LCR589853:LCR589854 LMN589853:LMN589854 LWJ589853:LWJ589854 MGF589853:MGF589854 MQB589853:MQB589854 MZX589853:MZX589854 NJT589853:NJT589854 NTP589853:NTP589854 ODL589853:ODL589854 ONH589853:ONH589854 OXD589853:OXD589854 PGZ589853:PGZ589854 PQV589853:PQV589854 QAR589853:QAR589854 QKN589853:QKN589854 QUJ589853:QUJ589854 REF589853:REF589854 ROB589853:ROB589854 RXX589853:RXX589854 SHT589853:SHT589854 SRP589853:SRP589854 TBL589853:TBL589854 TLH589853:TLH589854 TVD589853:TVD589854 UEZ589853:UEZ589854 UOV589853:UOV589854 UYR589853:UYR589854 VIN589853:VIN589854 VSJ589853:VSJ589854 WCF589853:WCF589854 WMB589853:WMB589854 WVX589853:WVX589854 W655389:W655390 JL655389:JL655390 TH655389:TH655390 ADD655389:ADD655390 AMZ655389:AMZ655390 AWV655389:AWV655390 BGR655389:BGR655390 BQN655389:BQN655390 CAJ655389:CAJ655390 CKF655389:CKF655390 CUB655389:CUB655390 DDX655389:DDX655390 DNT655389:DNT655390 DXP655389:DXP655390 EHL655389:EHL655390 ERH655389:ERH655390 FBD655389:FBD655390 FKZ655389:FKZ655390 FUV655389:FUV655390 GER655389:GER655390 GON655389:GON655390 GYJ655389:GYJ655390 HIF655389:HIF655390 HSB655389:HSB655390 IBX655389:IBX655390 ILT655389:ILT655390 IVP655389:IVP655390 JFL655389:JFL655390 JPH655389:JPH655390 JZD655389:JZD655390 KIZ655389:KIZ655390 KSV655389:KSV655390 LCR655389:LCR655390 LMN655389:LMN655390 LWJ655389:LWJ655390 MGF655389:MGF655390 MQB655389:MQB655390 MZX655389:MZX655390 NJT655389:NJT655390 NTP655389:NTP655390 ODL655389:ODL655390 ONH655389:ONH655390 OXD655389:OXD655390 PGZ655389:PGZ655390 PQV655389:PQV655390 QAR655389:QAR655390 QKN655389:QKN655390 QUJ655389:QUJ655390 REF655389:REF655390 ROB655389:ROB655390 RXX655389:RXX655390 SHT655389:SHT655390 SRP655389:SRP655390 TBL655389:TBL655390 TLH655389:TLH655390 TVD655389:TVD655390 UEZ655389:UEZ655390 UOV655389:UOV655390 UYR655389:UYR655390 VIN655389:VIN655390 VSJ655389:VSJ655390 WCF655389:WCF655390 WMB655389:WMB655390 WVX655389:WVX655390 W720925:W720926 JL720925:JL720926 TH720925:TH720926 ADD720925:ADD720926 AMZ720925:AMZ720926 AWV720925:AWV720926 BGR720925:BGR720926 BQN720925:BQN720926 CAJ720925:CAJ720926 CKF720925:CKF720926 CUB720925:CUB720926 DDX720925:DDX720926 DNT720925:DNT720926 DXP720925:DXP720926 EHL720925:EHL720926 ERH720925:ERH720926 FBD720925:FBD720926 FKZ720925:FKZ720926 FUV720925:FUV720926 GER720925:GER720926 GON720925:GON720926 GYJ720925:GYJ720926 HIF720925:HIF720926 HSB720925:HSB720926 IBX720925:IBX720926 ILT720925:ILT720926 IVP720925:IVP720926 JFL720925:JFL720926 JPH720925:JPH720926 JZD720925:JZD720926 KIZ720925:KIZ720926 KSV720925:KSV720926 LCR720925:LCR720926 LMN720925:LMN720926 LWJ720925:LWJ720926 MGF720925:MGF720926 MQB720925:MQB720926 MZX720925:MZX720926 NJT720925:NJT720926 NTP720925:NTP720926 ODL720925:ODL720926 ONH720925:ONH720926 OXD720925:OXD720926 PGZ720925:PGZ720926 PQV720925:PQV720926 QAR720925:QAR720926 QKN720925:QKN720926 QUJ720925:QUJ720926 REF720925:REF720926 ROB720925:ROB720926 RXX720925:RXX720926 SHT720925:SHT720926 SRP720925:SRP720926 TBL720925:TBL720926 TLH720925:TLH720926 TVD720925:TVD720926 UEZ720925:UEZ720926 UOV720925:UOV720926 UYR720925:UYR720926 VIN720925:VIN720926 VSJ720925:VSJ720926 WCF720925:WCF720926 WMB720925:WMB720926 WVX720925:WVX720926 W786461:W786462 JL786461:JL786462 TH786461:TH786462 ADD786461:ADD786462 AMZ786461:AMZ786462 AWV786461:AWV786462 BGR786461:BGR786462 BQN786461:BQN786462 CAJ786461:CAJ786462 CKF786461:CKF786462 CUB786461:CUB786462 DDX786461:DDX786462 DNT786461:DNT786462 DXP786461:DXP786462 EHL786461:EHL786462 ERH786461:ERH786462 FBD786461:FBD786462 FKZ786461:FKZ786462 FUV786461:FUV786462 GER786461:GER786462 GON786461:GON786462 GYJ786461:GYJ786462 HIF786461:HIF786462 HSB786461:HSB786462 IBX786461:IBX786462 ILT786461:ILT786462 IVP786461:IVP786462 JFL786461:JFL786462 JPH786461:JPH786462 JZD786461:JZD786462 KIZ786461:KIZ786462 KSV786461:KSV786462 LCR786461:LCR786462 LMN786461:LMN786462 LWJ786461:LWJ786462 MGF786461:MGF786462 MQB786461:MQB786462 MZX786461:MZX786462 NJT786461:NJT786462 NTP786461:NTP786462 ODL786461:ODL786462 ONH786461:ONH786462 OXD786461:OXD786462 PGZ786461:PGZ786462 PQV786461:PQV786462 QAR786461:QAR786462 QKN786461:QKN786462 QUJ786461:QUJ786462 REF786461:REF786462 ROB786461:ROB786462 RXX786461:RXX786462 SHT786461:SHT786462 SRP786461:SRP786462 TBL786461:TBL786462 TLH786461:TLH786462 TVD786461:TVD786462 UEZ786461:UEZ786462 UOV786461:UOV786462 UYR786461:UYR786462 VIN786461:VIN786462 VSJ786461:VSJ786462 WCF786461:WCF786462 WMB786461:WMB786462 WVX786461:WVX786462 W851997:W851998 JL851997:JL851998 TH851997:TH851998 ADD851997:ADD851998 AMZ851997:AMZ851998 AWV851997:AWV851998 BGR851997:BGR851998 BQN851997:BQN851998 CAJ851997:CAJ851998 CKF851997:CKF851998 CUB851997:CUB851998 DDX851997:DDX851998 DNT851997:DNT851998 DXP851997:DXP851998 EHL851997:EHL851998 ERH851997:ERH851998 FBD851997:FBD851998 FKZ851997:FKZ851998 FUV851997:FUV851998 GER851997:GER851998 GON851997:GON851998 GYJ851997:GYJ851998 HIF851997:HIF851998 HSB851997:HSB851998 IBX851997:IBX851998 ILT851997:ILT851998 IVP851997:IVP851998 JFL851997:JFL851998 JPH851997:JPH851998 JZD851997:JZD851998 KIZ851997:KIZ851998 KSV851997:KSV851998 LCR851997:LCR851998 LMN851997:LMN851998 LWJ851997:LWJ851998 MGF851997:MGF851998 MQB851997:MQB851998 MZX851997:MZX851998 NJT851997:NJT851998 NTP851997:NTP851998 ODL851997:ODL851998 ONH851997:ONH851998 OXD851997:OXD851998 PGZ851997:PGZ851998 PQV851997:PQV851998 QAR851997:QAR851998 QKN851997:QKN851998 QUJ851997:QUJ851998 REF851997:REF851998 ROB851997:ROB851998 RXX851997:RXX851998 SHT851997:SHT851998 SRP851997:SRP851998 TBL851997:TBL851998 TLH851997:TLH851998 TVD851997:TVD851998 UEZ851997:UEZ851998 UOV851997:UOV851998 UYR851997:UYR851998 VIN851997:VIN851998 VSJ851997:VSJ851998 WCF851997:WCF851998 WMB851997:WMB851998 WVX851997:WVX851998 W917533:W917534 JL917533:JL917534 TH917533:TH917534 ADD917533:ADD917534 AMZ917533:AMZ917534 AWV917533:AWV917534 BGR917533:BGR917534 BQN917533:BQN917534 CAJ917533:CAJ917534 CKF917533:CKF917534 CUB917533:CUB917534 DDX917533:DDX917534 DNT917533:DNT917534 DXP917533:DXP917534 EHL917533:EHL917534 ERH917533:ERH917534 FBD917533:FBD917534 FKZ917533:FKZ917534 FUV917533:FUV917534 GER917533:GER917534 GON917533:GON917534 GYJ917533:GYJ917534 HIF917533:HIF917534 HSB917533:HSB917534 IBX917533:IBX917534 ILT917533:ILT917534 IVP917533:IVP917534 JFL917533:JFL917534 JPH917533:JPH917534 JZD917533:JZD917534 KIZ917533:KIZ917534 KSV917533:KSV917534 LCR917533:LCR917534 LMN917533:LMN917534 LWJ917533:LWJ917534 MGF917533:MGF917534 MQB917533:MQB917534 MZX917533:MZX917534 NJT917533:NJT917534 NTP917533:NTP917534 ODL917533:ODL917534 ONH917533:ONH917534 OXD917533:OXD917534 PGZ917533:PGZ917534 PQV917533:PQV917534 QAR917533:QAR917534 QKN917533:QKN917534 QUJ917533:QUJ917534 REF917533:REF917534 ROB917533:ROB917534 RXX917533:RXX917534 SHT917533:SHT917534 SRP917533:SRP917534 TBL917533:TBL917534 TLH917533:TLH917534 TVD917533:TVD917534 UEZ917533:UEZ917534 UOV917533:UOV917534 UYR917533:UYR917534 VIN917533:VIN917534 VSJ917533:VSJ917534 WCF917533:WCF917534 WMB917533:WMB917534 WVX917533:WVX917534 W983069:W983070 JL983069:JL983070 TH983069:TH983070 ADD983069:ADD983070 AMZ983069:AMZ983070 AWV983069:AWV983070 BGR983069:BGR983070 BQN983069:BQN983070 CAJ983069:CAJ983070 CKF983069:CKF983070 CUB983069:CUB983070 DDX983069:DDX983070 DNT983069:DNT983070 DXP983069:DXP983070 EHL983069:EHL983070 ERH983069:ERH983070 FBD983069:FBD983070 FKZ983069:FKZ983070 FUV983069:FUV983070 GER983069:GER983070 GON983069:GON983070 GYJ983069:GYJ983070 HIF983069:HIF983070 HSB983069:HSB983070 IBX983069:IBX983070 ILT983069:ILT983070 IVP983069:IVP983070 JFL983069:JFL983070 JPH983069:JPH983070 JZD983069:JZD983070 KIZ983069:KIZ983070 KSV983069:KSV983070 LCR983069:LCR983070 LMN983069:LMN983070 LWJ983069:LWJ983070 MGF983069:MGF983070 MQB983069:MQB983070 MZX983069:MZX983070 NJT983069:NJT983070 NTP983069:NTP983070 ODL983069:ODL983070 ONH983069:ONH983070 OXD983069:OXD983070 PGZ983069:PGZ983070 PQV983069:PQV983070 QAR983069:QAR983070 QKN983069:QKN983070 QUJ983069:QUJ983070 REF983069:REF983070 ROB983069:ROB983070 RXX983069:RXX983070 SHT983069:SHT983070 SRP983069:SRP983070 TBL983069:TBL983070 TLH983069:TLH983070 TVD983069:TVD983070 UEZ983069:UEZ983070 UOV983069:UOV983070 UYR983069:UYR983070 VIN983069:VIN983070 VSJ983069:VSJ983070 WCF983069:WCF983070 WMB983069:WMB983070 WVX983069:WVX983070 TJ24 ADF24 ANB24 AWX24 BGT24 BQP24 CAL24 CKH24 CUD24 DDZ24 DNV24 DXR24 EHN24 ERJ24 FBF24 FLB24 FUX24 GET24 GOP24 GYL24 HIH24 HSD24 IBZ24 ILV24 IVR24 JFN24 JPJ24 JZF24 KJB24 KSX24 LCT24 LMP24 LWL24 MGH24 MQD24 MZZ24 NJV24 NTR24 ODN24 ONJ24 OXF24 PHB24 PQX24 QAT24 QKP24 QUL24 REH24 ROD24 RXZ24 SHV24 SRR24 TBN24 TLJ24 TVF24 UFB24 UOX24 UYT24 VIP24 VSL24 WCH24 WMD24 WVZ24 W24 WVZ983069:WVZ983070 Y65565:Y65566 JN65565:JN65566 TJ65565:TJ65566 ADF65565:ADF65566 ANB65565:ANB65566 AWX65565:AWX65566 BGT65565:BGT65566 BQP65565:BQP65566 CAL65565:CAL65566 CKH65565:CKH65566 CUD65565:CUD65566 DDZ65565:DDZ65566 DNV65565:DNV65566 DXR65565:DXR65566 EHN65565:EHN65566 ERJ65565:ERJ65566 FBF65565:FBF65566 FLB65565:FLB65566 FUX65565:FUX65566 GET65565:GET65566 GOP65565:GOP65566 GYL65565:GYL65566 HIH65565:HIH65566 HSD65565:HSD65566 IBZ65565:IBZ65566 ILV65565:ILV65566 IVR65565:IVR65566 JFN65565:JFN65566 JPJ65565:JPJ65566 JZF65565:JZF65566 KJB65565:KJB65566 KSX65565:KSX65566 LCT65565:LCT65566 LMP65565:LMP65566 LWL65565:LWL65566 MGH65565:MGH65566 MQD65565:MQD65566 MZZ65565:MZZ65566 NJV65565:NJV65566 NTR65565:NTR65566 ODN65565:ODN65566 ONJ65565:ONJ65566 OXF65565:OXF65566 PHB65565:PHB65566 PQX65565:PQX65566 QAT65565:QAT65566 QKP65565:QKP65566 QUL65565:QUL65566 REH65565:REH65566 ROD65565:ROD65566 RXZ65565:RXZ65566 SHV65565:SHV65566 SRR65565:SRR65566 TBN65565:TBN65566 TLJ65565:TLJ65566 TVF65565:TVF65566 UFB65565:UFB65566 UOX65565:UOX65566 UYT65565:UYT65566 VIP65565:VIP65566 VSL65565:VSL65566 WCH65565:WCH65566 WMD65565:WMD65566 WVZ65565:WVZ65566 Y131101:Y131102 JN131101:JN131102 TJ131101:TJ131102 ADF131101:ADF131102 ANB131101:ANB131102 AWX131101:AWX131102 BGT131101:BGT131102 BQP131101:BQP131102 CAL131101:CAL131102 CKH131101:CKH131102 CUD131101:CUD131102 DDZ131101:DDZ131102 DNV131101:DNV131102 DXR131101:DXR131102 EHN131101:EHN131102 ERJ131101:ERJ131102 FBF131101:FBF131102 FLB131101:FLB131102 FUX131101:FUX131102 GET131101:GET131102 GOP131101:GOP131102 GYL131101:GYL131102 HIH131101:HIH131102 HSD131101:HSD131102 IBZ131101:IBZ131102 ILV131101:ILV131102 IVR131101:IVR131102 JFN131101:JFN131102 JPJ131101:JPJ131102 JZF131101:JZF131102 KJB131101:KJB131102 KSX131101:KSX131102 LCT131101:LCT131102 LMP131101:LMP131102 LWL131101:LWL131102 MGH131101:MGH131102 MQD131101:MQD131102 MZZ131101:MZZ131102 NJV131101:NJV131102 NTR131101:NTR131102 ODN131101:ODN131102 ONJ131101:ONJ131102 OXF131101:OXF131102 PHB131101:PHB131102 PQX131101:PQX131102 QAT131101:QAT131102 QKP131101:QKP131102 QUL131101:QUL131102 REH131101:REH131102 ROD131101:ROD131102 RXZ131101:RXZ131102 SHV131101:SHV131102 SRR131101:SRR131102 TBN131101:TBN131102 TLJ131101:TLJ131102 TVF131101:TVF131102 UFB131101:UFB131102 UOX131101:UOX131102 UYT131101:UYT131102 VIP131101:VIP131102 VSL131101:VSL131102 WCH131101:WCH131102 WMD131101:WMD131102 WVZ131101:WVZ131102 Y196637:Y196638 JN196637:JN196638 TJ196637:TJ196638 ADF196637:ADF196638 ANB196637:ANB196638 AWX196637:AWX196638 BGT196637:BGT196638 BQP196637:BQP196638 CAL196637:CAL196638 CKH196637:CKH196638 CUD196637:CUD196638 DDZ196637:DDZ196638 DNV196637:DNV196638 DXR196637:DXR196638 EHN196637:EHN196638 ERJ196637:ERJ196638 FBF196637:FBF196638 FLB196637:FLB196638 FUX196637:FUX196638 GET196637:GET196638 GOP196637:GOP196638 GYL196637:GYL196638 HIH196637:HIH196638 HSD196637:HSD196638 IBZ196637:IBZ196638 ILV196637:ILV196638 IVR196637:IVR196638 JFN196637:JFN196638 JPJ196637:JPJ196638 JZF196637:JZF196638 KJB196637:KJB196638 KSX196637:KSX196638 LCT196637:LCT196638 LMP196637:LMP196638 LWL196637:LWL196638 MGH196637:MGH196638 MQD196637:MQD196638 MZZ196637:MZZ196638 NJV196637:NJV196638 NTR196637:NTR196638 ODN196637:ODN196638 ONJ196637:ONJ196638 OXF196637:OXF196638 PHB196637:PHB196638 PQX196637:PQX196638 QAT196637:QAT196638 QKP196637:QKP196638 QUL196637:QUL196638 REH196637:REH196638 ROD196637:ROD196638 RXZ196637:RXZ196638 SHV196637:SHV196638 SRR196637:SRR196638 TBN196637:TBN196638 TLJ196637:TLJ196638 TVF196637:TVF196638 UFB196637:UFB196638 UOX196637:UOX196638 UYT196637:UYT196638 VIP196637:VIP196638 VSL196637:VSL196638 WCH196637:WCH196638 WMD196637:WMD196638 WVZ196637:WVZ196638 Y262173:Y262174 JN262173:JN262174 TJ262173:TJ262174 ADF262173:ADF262174 ANB262173:ANB262174 AWX262173:AWX262174 BGT262173:BGT262174 BQP262173:BQP262174 CAL262173:CAL262174 CKH262173:CKH262174 CUD262173:CUD262174 DDZ262173:DDZ262174 DNV262173:DNV262174 DXR262173:DXR262174 EHN262173:EHN262174 ERJ262173:ERJ262174 FBF262173:FBF262174 FLB262173:FLB262174 FUX262173:FUX262174 GET262173:GET262174 GOP262173:GOP262174 GYL262173:GYL262174 HIH262173:HIH262174 HSD262173:HSD262174 IBZ262173:IBZ262174 ILV262173:ILV262174 IVR262173:IVR262174 JFN262173:JFN262174 JPJ262173:JPJ262174 JZF262173:JZF262174 KJB262173:KJB262174 KSX262173:KSX262174 LCT262173:LCT262174 LMP262173:LMP262174 LWL262173:LWL262174 MGH262173:MGH262174 MQD262173:MQD262174 MZZ262173:MZZ262174 NJV262173:NJV262174 NTR262173:NTR262174 ODN262173:ODN262174 ONJ262173:ONJ262174 OXF262173:OXF262174 PHB262173:PHB262174 PQX262173:PQX262174 QAT262173:QAT262174 QKP262173:QKP262174 QUL262173:QUL262174 REH262173:REH262174 ROD262173:ROD262174 RXZ262173:RXZ262174 SHV262173:SHV262174 SRR262173:SRR262174 TBN262173:TBN262174 TLJ262173:TLJ262174 TVF262173:TVF262174 UFB262173:UFB262174 UOX262173:UOX262174 UYT262173:UYT262174 VIP262173:VIP262174 VSL262173:VSL262174 WCH262173:WCH262174 WMD262173:WMD262174 WVZ262173:WVZ262174 Y327709:Y327710 JN327709:JN327710 TJ327709:TJ327710 ADF327709:ADF327710 ANB327709:ANB327710 AWX327709:AWX327710 BGT327709:BGT327710 BQP327709:BQP327710 CAL327709:CAL327710 CKH327709:CKH327710 CUD327709:CUD327710 DDZ327709:DDZ327710 DNV327709:DNV327710 DXR327709:DXR327710 EHN327709:EHN327710 ERJ327709:ERJ327710 FBF327709:FBF327710 FLB327709:FLB327710 FUX327709:FUX327710 GET327709:GET327710 GOP327709:GOP327710 GYL327709:GYL327710 HIH327709:HIH327710 HSD327709:HSD327710 IBZ327709:IBZ327710 ILV327709:ILV327710 IVR327709:IVR327710 JFN327709:JFN327710 JPJ327709:JPJ327710 JZF327709:JZF327710 KJB327709:KJB327710 KSX327709:KSX327710 LCT327709:LCT327710 LMP327709:LMP327710 LWL327709:LWL327710 MGH327709:MGH327710 MQD327709:MQD327710 MZZ327709:MZZ327710 NJV327709:NJV327710 NTR327709:NTR327710 ODN327709:ODN327710 ONJ327709:ONJ327710 OXF327709:OXF327710 PHB327709:PHB327710 PQX327709:PQX327710 QAT327709:QAT327710 QKP327709:QKP327710 QUL327709:QUL327710 REH327709:REH327710 ROD327709:ROD327710 RXZ327709:RXZ327710 SHV327709:SHV327710 SRR327709:SRR327710 TBN327709:TBN327710 TLJ327709:TLJ327710 TVF327709:TVF327710 UFB327709:UFB327710 UOX327709:UOX327710 UYT327709:UYT327710 VIP327709:VIP327710 VSL327709:VSL327710 WCH327709:WCH327710 WMD327709:WMD327710 WVZ327709:WVZ327710 Y393245:Y393246 JN393245:JN393246 TJ393245:TJ393246 ADF393245:ADF393246 ANB393245:ANB393246 AWX393245:AWX393246 BGT393245:BGT393246 BQP393245:BQP393246 CAL393245:CAL393246 CKH393245:CKH393246 CUD393245:CUD393246 DDZ393245:DDZ393246 DNV393245:DNV393246 DXR393245:DXR393246 EHN393245:EHN393246 ERJ393245:ERJ393246 FBF393245:FBF393246 FLB393245:FLB393246 FUX393245:FUX393246 GET393245:GET393246 GOP393245:GOP393246 GYL393245:GYL393246 HIH393245:HIH393246 HSD393245:HSD393246 IBZ393245:IBZ393246 ILV393245:ILV393246 IVR393245:IVR393246 JFN393245:JFN393246 JPJ393245:JPJ393246 JZF393245:JZF393246 KJB393245:KJB393246 KSX393245:KSX393246 LCT393245:LCT393246 LMP393245:LMP393246 LWL393245:LWL393246 MGH393245:MGH393246 MQD393245:MQD393246 MZZ393245:MZZ393246 NJV393245:NJV393246 NTR393245:NTR393246 ODN393245:ODN393246 ONJ393245:ONJ393246 OXF393245:OXF393246 PHB393245:PHB393246 PQX393245:PQX393246 QAT393245:QAT393246 QKP393245:QKP393246 QUL393245:QUL393246 REH393245:REH393246 ROD393245:ROD393246 RXZ393245:RXZ393246 SHV393245:SHV393246 SRR393245:SRR393246 TBN393245:TBN393246 TLJ393245:TLJ393246 TVF393245:TVF393246 UFB393245:UFB393246 UOX393245:UOX393246 UYT393245:UYT393246 VIP393245:VIP393246 VSL393245:VSL393246 WCH393245:WCH393246 WMD393245:WMD393246 WVZ393245:WVZ393246 Y458781:Y458782 JN458781:JN458782 TJ458781:TJ458782 ADF458781:ADF458782 ANB458781:ANB458782 AWX458781:AWX458782 BGT458781:BGT458782 BQP458781:BQP458782 CAL458781:CAL458782 CKH458781:CKH458782 CUD458781:CUD458782 DDZ458781:DDZ458782 DNV458781:DNV458782 DXR458781:DXR458782 EHN458781:EHN458782 ERJ458781:ERJ458782 FBF458781:FBF458782 FLB458781:FLB458782 FUX458781:FUX458782 GET458781:GET458782 GOP458781:GOP458782 GYL458781:GYL458782 HIH458781:HIH458782 HSD458781:HSD458782 IBZ458781:IBZ458782 ILV458781:ILV458782 IVR458781:IVR458782 JFN458781:JFN458782 JPJ458781:JPJ458782 JZF458781:JZF458782 KJB458781:KJB458782 KSX458781:KSX458782 LCT458781:LCT458782 LMP458781:LMP458782 LWL458781:LWL458782 MGH458781:MGH458782 MQD458781:MQD458782 MZZ458781:MZZ458782 NJV458781:NJV458782 NTR458781:NTR458782 ODN458781:ODN458782 ONJ458781:ONJ458782 OXF458781:OXF458782 PHB458781:PHB458782 PQX458781:PQX458782 QAT458781:QAT458782 QKP458781:QKP458782 QUL458781:QUL458782 REH458781:REH458782 ROD458781:ROD458782 RXZ458781:RXZ458782 SHV458781:SHV458782 SRR458781:SRR458782 TBN458781:TBN458782 TLJ458781:TLJ458782 TVF458781:TVF458782 UFB458781:UFB458782 UOX458781:UOX458782 UYT458781:UYT458782 VIP458781:VIP458782 VSL458781:VSL458782 WCH458781:WCH458782 WMD458781:WMD458782 WVZ458781:WVZ458782 Y524317:Y524318 JN524317:JN524318 TJ524317:TJ524318 ADF524317:ADF524318 ANB524317:ANB524318 AWX524317:AWX524318 BGT524317:BGT524318 BQP524317:BQP524318 CAL524317:CAL524318 CKH524317:CKH524318 CUD524317:CUD524318 DDZ524317:DDZ524318 DNV524317:DNV524318 DXR524317:DXR524318 EHN524317:EHN524318 ERJ524317:ERJ524318 FBF524317:FBF524318 FLB524317:FLB524318 FUX524317:FUX524318 GET524317:GET524318 GOP524317:GOP524318 GYL524317:GYL524318 HIH524317:HIH524318 HSD524317:HSD524318 IBZ524317:IBZ524318 ILV524317:ILV524318 IVR524317:IVR524318 JFN524317:JFN524318 JPJ524317:JPJ524318 JZF524317:JZF524318 KJB524317:KJB524318 KSX524317:KSX524318 LCT524317:LCT524318 LMP524317:LMP524318 LWL524317:LWL524318 MGH524317:MGH524318 MQD524317:MQD524318 MZZ524317:MZZ524318 NJV524317:NJV524318 NTR524317:NTR524318 ODN524317:ODN524318 ONJ524317:ONJ524318 OXF524317:OXF524318 PHB524317:PHB524318 PQX524317:PQX524318 QAT524317:QAT524318 QKP524317:QKP524318 QUL524317:QUL524318 REH524317:REH524318 ROD524317:ROD524318 RXZ524317:RXZ524318 SHV524317:SHV524318 SRR524317:SRR524318 TBN524317:TBN524318 TLJ524317:TLJ524318 TVF524317:TVF524318 UFB524317:UFB524318 UOX524317:UOX524318 UYT524317:UYT524318 VIP524317:VIP524318 VSL524317:VSL524318 WCH524317:WCH524318 WMD524317:WMD524318 WVZ524317:WVZ524318 Y589853:Y589854 JN589853:JN589854 TJ589853:TJ589854 ADF589853:ADF589854 ANB589853:ANB589854 AWX589853:AWX589854 BGT589853:BGT589854 BQP589853:BQP589854 CAL589853:CAL589854 CKH589853:CKH589854 CUD589853:CUD589854 DDZ589853:DDZ589854 DNV589853:DNV589854 DXR589853:DXR589854 EHN589853:EHN589854 ERJ589853:ERJ589854 FBF589853:FBF589854 FLB589853:FLB589854 FUX589853:FUX589854 GET589853:GET589854 GOP589853:GOP589854 GYL589853:GYL589854 HIH589853:HIH589854 HSD589853:HSD589854 IBZ589853:IBZ589854 ILV589853:ILV589854 IVR589853:IVR589854 JFN589853:JFN589854 JPJ589853:JPJ589854 JZF589853:JZF589854 KJB589853:KJB589854 KSX589853:KSX589854 LCT589853:LCT589854 LMP589853:LMP589854 LWL589853:LWL589854 MGH589853:MGH589854 MQD589853:MQD589854 MZZ589853:MZZ589854 NJV589853:NJV589854 NTR589853:NTR589854 ODN589853:ODN589854 ONJ589853:ONJ589854 OXF589853:OXF589854 PHB589853:PHB589854 PQX589853:PQX589854 QAT589853:QAT589854 QKP589853:QKP589854 QUL589853:QUL589854 REH589853:REH589854 ROD589853:ROD589854 RXZ589853:RXZ589854 SHV589853:SHV589854 SRR589853:SRR589854 TBN589853:TBN589854 TLJ589853:TLJ589854 TVF589853:TVF589854 UFB589853:UFB589854 UOX589853:UOX589854 UYT589853:UYT589854 VIP589853:VIP589854 VSL589853:VSL589854 WCH589853:WCH589854 WMD589853:WMD589854 WVZ589853:WVZ589854 Y655389:Y655390 JN655389:JN655390 TJ655389:TJ655390 ADF655389:ADF655390 ANB655389:ANB655390 AWX655389:AWX655390 BGT655389:BGT655390 BQP655389:BQP655390 CAL655389:CAL655390 CKH655389:CKH655390 CUD655389:CUD655390 DDZ655389:DDZ655390 DNV655389:DNV655390 DXR655389:DXR655390 EHN655389:EHN655390 ERJ655389:ERJ655390 FBF655389:FBF655390 FLB655389:FLB655390 FUX655389:FUX655390 GET655389:GET655390 GOP655389:GOP655390 GYL655389:GYL655390 HIH655389:HIH655390 HSD655389:HSD655390 IBZ655389:IBZ655390 ILV655389:ILV655390 IVR655389:IVR655390 JFN655389:JFN655390 JPJ655389:JPJ655390 JZF655389:JZF655390 KJB655389:KJB655390 KSX655389:KSX655390 LCT655389:LCT655390 LMP655389:LMP655390 LWL655389:LWL655390 MGH655389:MGH655390 MQD655389:MQD655390 MZZ655389:MZZ655390 NJV655389:NJV655390 NTR655389:NTR655390 ODN655389:ODN655390 ONJ655389:ONJ655390 OXF655389:OXF655390 PHB655389:PHB655390 PQX655389:PQX655390 QAT655389:QAT655390 QKP655389:QKP655390 QUL655389:QUL655390 REH655389:REH655390 ROD655389:ROD655390 RXZ655389:RXZ655390 SHV655389:SHV655390 SRR655389:SRR655390 TBN655389:TBN655390 TLJ655389:TLJ655390 TVF655389:TVF655390 UFB655389:UFB655390 UOX655389:UOX655390 UYT655389:UYT655390 VIP655389:VIP655390 VSL655389:VSL655390 WCH655389:WCH655390 WMD655389:WMD655390 WVZ655389:WVZ655390 Y720925:Y720926 JN720925:JN720926 TJ720925:TJ720926 ADF720925:ADF720926 ANB720925:ANB720926 AWX720925:AWX720926 BGT720925:BGT720926 BQP720925:BQP720926 CAL720925:CAL720926 CKH720925:CKH720926 CUD720925:CUD720926 DDZ720925:DDZ720926 DNV720925:DNV720926 DXR720925:DXR720926 EHN720925:EHN720926 ERJ720925:ERJ720926 FBF720925:FBF720926 FLB720925:FLB720926 FUX720925:FUX720926 GET720925:GET720926 GOP720925:GOP720926 GYL720925:GYL720926 HIH720925:HIH720926 HSD720925:HSD720926 IBZ720925:IBZ720926 ILV720925:ILV720926 IVR720925:IVR720926 JFN720925:JFN720926 JPJ720925:JPJ720926 JZF720925:JZF720926 KJB720925:KJB720926 KSX720925:KSX720926 LCT720925:LCT720926 LMP720925:LMP720926 LWL720925:LWL720926 MGH720925:MGH720926 MQD720925:MQD720926 MZZ720925:MZZ720926 NJV720925:NJV720926 NTR720925:NTR720926 ODN720925:ODN720926 ONJ720925:ONJ720926 OXF720925:OXF720926 PHB720925:PHB720926 PQX720925:PQX720926 QAT720925:QAT720926 QKP720925:QKP720926 QUL720925:QUL720926 REH720925:REH720926 ROD720925:ROD720926 RXZ720925:RXZ720926 SHV720925:SHV720926 SRR720925:SRR720926 TBN720925:TBN720926 TLJ720925:TLJ720926 TVF720925:TVF720926 UFB720925:UFB720926 UOX720925:UOX720926 UYT720925:UYT720926 VIP720925:VIP720926 VSL720925:VSL720926 WCH720925:WCH720926 WMD720925:WMD720926 WVZ720925:WVZ720926 Y786461:Y786462 JN786461:JN786462 TJ786461:TJ786462 ADF786461:ADF786462 ANB786461:ANB786462 AWX786461:AWX786462 BGT786461:BGT786462 BQP786461:BQP786462 CAL786461:CAL786462 CKH786461:CKH786462 CUD786461:CUD786462 DDZ786461:DDZ786462 DNV786461:DNV786462 DXR786461:DXR786462 EHN786461:EHN786462 ERJ786461:ERJ786462 FBF786461:FBF786462 FLB786461:FLB786462 FUX786461:FUX786462 GET786461:GET786462 GOP786461:GOP786462 GYL786461:GYL786462 HIH786461:HIH786462 HSD786461:HSD786462 IBZ786461:IBZ786462 ILV786461:ILV786462 IVR786461:IVR786462 JFN786461:JFN786462 JPJ786461:JPJ786462 JZF786461:JZF786462 KJB786461:KJB786462 KSX786461:KSX786462 LCT786461:LCT786462 LMP786461:LMP786462 LWL786461:LWL786462 MGH786461:MGH786462 MQD786461:MQD786462 MZZ786461:MZZ786462 NJV786461:NJV786462 NTR786461:NTR786462 ODN786461:ODN786462 ONJ786461:ONJ786462 OXF786461:OXF786462 PHB786461:PHB786462 PQX786461:PQX786462 QAT786461:QAT786462 QKP786461:QKP786462 QUL786461:QUL786462 REH786461:REH786462 ROD786461:ROD786462 RXZ786461:RXZ786462 SHV786461:SHV786462 SRR786461:SRR786462 TBN786461:TBN786462 TLJ786461:TLJ786462 TVF786461:TVF786462 UFB786461:UFB786462 UOX786461:UOX786462 UYT786461:UYT786462 VIP786461:VIP786462 VSL786461:VSL786462 WCH786461:WCH786462 WMD786461:WMD786462 WVZ786461:WVZ786462 Y851997:Y851998 JN851997:JN851998 TJ851997:TJ851998 ADF851997:ADF851998 ANB851997:ANB851998 AWX851997:AWX851998 BGT851997:BGT851998 BQP851997:BQP851998 CAL851997:CAL851998 CKH851997:CKH851998 CUD851997:CUD851998 DDZ851997:DDZ851998 DNV851997:DNV851998 DXR851997:DXR851998 EHN851997:EHN851998 ERJ851997:ERJ851998 FBF851997:FBF851998 FLB851997:FLB851998 FUX851997:FUX851998 GET851997:GET851998 GOP851997:GOP851998 GYL851997:GYL851998 HIH851997:HIH851998 HSD851997:HSD851998 IBZ851997:IBZ851998 ILV851997:ILV851998 IVR851997:IVR851998 JFN851997:JFN851998 JPJ851997:JPJ851998 JZF851997:JZF851998 KJB851997:KJB851998 KSX851997:KSX851998 LCT851997:LCT851998 LMP851997:LMP851998 LWL851997:LWL851998 MGH851997:MGH851998 MQD851997:MQD851998 MZZ851997:MZZ851998 NJV851997:NJV851998 NTR851997:NTR851998 ODN851997:ODN851998 ONJ851997:ONJ851998 OXF851997:OXF851998 PHB851997:PHB851998 PQX851997:PQX851998 QAT851997:QAT851998 QKP851997:QKP851998 QUL851997:QUL851998 REH851997:REH851998 ROD851997:ROD851998 RXZ851997:RXZ851998 SHV851997:SHV851998 SRR851997:SRR851998 TBN851997:TBN851998 TLJ851997:TLJ851998 TVF851997:TVF851998 UFB851997:UFB851998 UOX851997:UOX851998 UYT851997:UYT851998 VIP851997:VIP851998 VSL851997:VSL851998 WCH851997:WCH851998 WMD851997:WMD851998 WVZ851997:WVZ851998 Y917533:Y917534 JN917533:JN917534 TJ917533:TJ917534 ADF917533:ADF917534 ANB917533:ANB917534 AWX917533:AWX917534 BGT917533:BGT917534 BQP917533:BQP917534 CAL917533:CAL917534 CKH917533:CKH917534 CUD917533:CUD917534 DDZ917533:DDZ917534 DNV917533:DNV917534 DXR917533:DXR917534 EHN917533:EHN917534 ERJ917533:ERJ917534 FBF917533:FBF917534 FLB917533:FLB917534 FUX917533:FUX917534 GET917533:GET917534 GOP917533:GOP917534 GYL917533:GYL917534 HIH917533:HIH917534 HSD917533:HSD917534 IBZ917533:IBZ917534 ILV917533:ILV917534 IVR917533:IVR917534 JFN917533:JFN917534 JPJ917533:JPJ917534 JZF917533:JZF917534 KJB917533:KJB917534 KSX917533:KSX917534 LCT917533:LCT917534 LMP917533:LMP917534 LWL917533:LWL917534 MGH917533:MGH917534 MQD917533:MQD917534 MZZ917533:MZZ917534 NJV917533:NJV917534 NTR917533:NTR917534 ODN917533:ODN917534 ONJ917533:ONJ917534 OXF917533:OXF917534 PHB917533:PHB917534 PQX917533:PQX917534 QAT917533:QAT917534 QKP917533:QKP917534 QUL917533:QUL917534 REH917533:REH917534 ROD917533:ROD917534 RXZ917533:RXZ917534 SHV917533:SHV917534 SRR917533:SRR917534 TBN917533:TBN917534 TLJ917533:TLJ917534 TVF917533:TVF917534 UFB917533:UFB917534 UOX917533:UOX917534 UYT917533:UYT917534 VIP917533:VIP917534 VSL917533:VSL917534 WCH917533:WCH917534 WMD917533:WMD917534 WVZ917533:WVZ917534 Y983069:Y983070 JN983069:JN983070 TJ983069:TJ983070 ADF983069:ADF983070 ANB983069:ANB983070 AWX983069:AWX983070 BGT983069:BGT983070 BQP983069:BQP983070 CAL983069:CAL983070 CKH983069:CKH983070 CUD983069:CUD983070 DDZ983069:DDZ983070 DNV983069:DNV983070 DXR983069:DXR983070 EHN983069:EHN983070 ERJ983069:ERJ983070 FBF983069:FBF983070 FLB983069:FLB983070 FUX983069:FUX983070 GET983069:GET983070 GOP983069:GOP983070 GYL983069:GYL983070 HIH983069:HIH983070 HSD983069:HSD983070 IBZ983069:IBZ983070 ILV983069:ILV983070 IVR983069:IVR983070 JFN983069:JFN983070 JPJ983069:JPJ983070 JZF983069:JZF983070 KJB983069:KJB983070 KSX983069:KSX983070 LCT983069:LCT983070 LMP983069:LMP983070 LWL983069:LWL983070 MGH983069:MGH983070 MQD983069:MQD983070 MZZ983069:MZZ983070 NJV983069:NJV983070 NTR983069:NTR983070 ODN983069:ODN983070 ONJ983069:ONJ983070 OXF983069:OXF983070 PHB983069:PHB983070 PQX983069:PQX983070 QAT983069:QAT983070 QKP983069:QKP983070 QUL983069:QUL983070 REH983069:REH983070 ROD983069:ROD983070 RXZ983069:RXZ983070 SHV983069:SHV983070 SRR983069:SRR983070 TBN983069:TBN983070 TLJ983069:TLJ983070 TVF983069:TVF983070 UFB983069:UFB983070 UOX983069:UOX983070 UYT983069:UYT983070 VIP983069:VIP983070 VSL983069:VSL983070 WCH983069:WCH983070 WMD983069:WMD983070 JL24 WMK29 WWG29 W29 JS29 TO29 ADK29 ANG29 AXC29 BGY29 BQU29 CAQ29 CKM29 CUI29 DEE29 DOA29 DXW29 EHS29 ERO29 FBK29 FLG29 FVC29 GEY29 GOU29 GYQ29 HIM29 HSI29 ICE29 IMA29 IVW29 JFS29 JPO29 JZK29 KJG29 KTC29 LCY29 LMU29 LWQ29 MGM29 MQI29 NAE29 NKA29 NTW29 ODS29 ONO29 OXK29 PHG29 PRC29 QAY29 QKU29 QUQ29 REM29 ROI29 RYE29 SIA29 SRW29 TBS29 TLO29 TVK29 UFG29 UPC29 UYY29 VIU29 VSQ29 WCM29 WMI29 WWE29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34 WWG34 W34 JS34 TO34 ADK34 ANG34 AXC34 BGY34 BQU34 CAQ34 CKM34 CUI34 DEE34 DOA34 DXW34 EHS34 ERO34 FBK34 FLG34 FVC34 GEY34 GOU34 GYQ34 HIM34 HSI34 ICE34 IMA34 IVW34 JFS34 JPO34 JZK34 KJG34 KTC34 LCY34 LMU34 LWQ34 MGM34 MQI34 NAE34 NKA34 NTW34 ODS34 ONO34 OXK34 PHG34 PRC34 QAY34 QKU34 QUQ34 REM34 ROI34 RYE34 SIA34 SRW34 TBS34 TLO34 TVK34 UFG34 UPC34 UYY34 VIU34 VSQ34 WCM34 WMI34 WWE34 Y34 JU34 TQ34 ADM34 ANI34 AXE34 BHA34 BQW34 CAS34 CKO34 CUK34 DEG34 DOC34 DXY34 EHU34 ERQ34 FBM34 FLI34 FVE34 GFA34 GOW34 GYS34 HIO34 HSK34 ICG34 IMC34 IVY34 JFU34 JPQ34 JZM34 KJI34 KTE34 LDA34 LMW34 LWS34 MGO34 MQK34 NAG34 NKC34 NTY34 ODU34 ONQ34 OXM34 PHI34 PRE34 QBA34 QKW34 QUS34 REO34 ROK34 RYG34 SIC34 SRY34 TBU34 TLQ34 TVM34 UFI34 UPE34 UZA34 VIW34 VSS34 WCO34"/>
    <dataValidation allowBlank="1" promptTitle="checkPeriodRange"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V24 WVW983069:WVW983070 V65565:V65566 JK65565:JK65566 TG65565:TG65566 ADC65565:ADC65566 AMY65565:AMY65566 AWU65565:AWU65566 BGQ65565:BGQ65566 BQM65565:BQM65566 CAI65565:CAI65566 CKE65565:CKE65566 CUA65565:CUA65566 DDW65565:DDW65566 DNS65565:DNS65566 DXO65565:DXO65566 EHK65565:EHK65566 ERG65565:ERG65566 FBC65565:FBC65566 FKY65565:FKY65566 FUU65565:FUU65566 GEQ65565:GEQ65566 GOM65565:GOM65566 GYI65565:GYI65566 HIE65565:HIE65566 HSA65565:HSA65566 IBW65565:IBW65566 ILS65565:ILS65566 IVO65565:IVO65566 JFK65565:JFK65566 JPG65565:JPG65566 JZC65565:JZC65566 KIY65565:KIY65566 KSU65565:KSU65566 LCQ65565:LCQ65566 LMM65565:LMM65566 LWI65565:LWI65566 MGE65565:MGE65566 MQA65565:MQA65566 MZW65565:MZW65566 NJS65565:NJS65566 NTO65565:NTO65566 ODK65565:ODK65566 ONG65565:ONG65566 OXC65565:OXC65566 PGY65565:PGY65566 PQU65565:PQU65566 QAQ65565:QAQ65566 QKM65565:QKM65566 QUI65565:QUI65566 REE65565:REE65566 ROA65565:ROA65566 RXW65565:RXW65566 SHS65565:SHS65566 SRO65565:SRO65566 TBK65565:TBK65566 TLG65565:TLG65566 TVC65565:TVC65566 UEY65565:UEY65566 UOU65565:UOU65566 UYQ65565:UYQ65566 VIM65565:VIM65566 VSI65565:VSI65566 WCE65565:WCE65566 WMA65565:WMA65566 WVW65565:WVW65566 V131101:V131102 JK131101:JK131102 TG131101:TG131102 ADC131101:ADC131102 AMY131101:AMY131102 AWU131101:AWU131102 BGQ131101:BGQ131102 BQM131101:BQM131102 CAI131101:CAI131102 CKE131101:CKE131102 CUA131101:CUA131102 DDW131101:DDW131102 DNS131101:DNS131102 DXO131101:DXO131102 EHK131101:EHK131102 ERG131101:ERG131102 FBC131101:FBC131102 FKY131101:FKY131102 FUU131101:FUU131102 GEQ131101:GEQ131102 GOM131101:GOM131102 GYI131101:GYI131102 HIE131101:HIE131102 HSA131101:HSA131102 IBW131101:IBW131102 ILS131101:ILS131102 IVO131101:IVO131102 JFK131101:JFK131102 JPG131101:JPG131102 JZC131101:JZC131102 KIY131101:KIY131102 KSU131101:KSU131102 LCQ131101:LCQ131102 LMM131101:LMM131102 LWI131101:LWI131102 MGE131101:MGE131102 MQA131101:MQA131102 MZW131101:MZW131102 NJS131101:NJS131102 NTO131101:NTO131102 ODK131101:ODK131102 ONG131101:ONG131102 OXC131101:OXC131102 PGY131101:PGY131102 PQU131101:PQU131102 QAQ131101:QAQ131102 QKM131101:QKM131102 QUI131101:QUI131102 REE131101:REE131102 ROA131101:ROA131102 RXW131101:RXW131102 SHS131101:SHS131102 SRO131101:SRO131102 TBK131101:TBK131102 TLG131101:TLG131102 TVC131101:TVC131102 UEY131101:UEY131102 UOU131101:UOU131102 UYQ131101:UYQ131102 VIM131101:VIM131102 VSI131101:VSI131102 WCE131101:WCE131102 WMA131101:WMA131102 WVW131101:WVW131102 V196637:V196638 JK196637:JK196638 TG196637:TG196638 ADC196637:ADC196638 AMY196637:AMY196638 AWU196637:AWU196638 BGQ196637:BGQ196638 BQM196637:BQM196638 CAI196637:CAI196638 CKE196637:CKE196638 CUA196637:CUA196638 DDW196637:DDW196638 DNS196637:DNS196638 DXO196637:DXO196638 EHK196637:EHK196638 ERG196637:ERG196638 FBC196637:FBC196638 FKY196637:FKY196638 FUU196637:FUU196638 GEQ196637:GEQ196638 GOM196637:GOM196638 GYI196637:GYI196638 HIE196637:HIE196638 HSA196637:HSA196638 IBW196637:IBW196638 ILS196637:ILS196638 IVO196637:IVO196638 JFK196637:JFK196638 JPG196637:JPG196638 JZC196637:JZC196638 KIY196637:KIY196638 KSU196637:KSU196638 LCQ196637:LCQ196638 LMM196637:LMM196638 LWI196637:LWI196638 MGE196637:MGE196638 MQA196637:MQA196638 MZW196637:MZW196638 NJS196637:NJS196638 NTO196637:NTO196638 ODK196637:ODK196638 ONG196637:ONG196638 OXC196637:OXC196638 PGY196637:PGY196638 PQU196637:PQU196638 QAQ196637:QAQ196638 QKM196637:QKM196638 QUI196637:QUI196638 REE196637:REE196638 ROA196637:ROA196638 RXW196637:RXW196638 SHS196637:SHS196638 SRO196637:SRO196638 TBK196637:TBK196638 TLG196637:TLG196638 TVC196637:TVC196638 UEY196637:UEY196638 UOU196637:UOU196638 UYQ196637:UYQ196638 VIM196637:VIM196638 VSI196637:VSI196638 WCE196637:WCE196638 WMA196637:WMA196638 WVW196637:WVW196638 V262173:V262174 JK262173:JK262174 TG262173:TG262174 ADC262173:ADC262174 AMY262173:AMY262174 AWU262173:AWU262174 BGQ262173:BGQ262174 BQM262173:BQM262174 CAI262173:CAI262174 CKE262173:CKE262174 CUA262173:CUA262174 DDW262173:DDW262174 DNS262173:DNS262174 DXO262173:DXO262174 EHK262173:EHK262174 ERG262173:ERG262174 FBC262173:FBC262174 FKY262173:FKY262174 FUU262173:FUU262174 GEQ262173:GEQ262174 GOM262173:GOM262174 GYI262173:GYI262174 HIE262173:HIE262174 HSA262173:HSA262174 IBW262173:IBW262174 ILS262173:ILS262174 IVO262173:IVO262174 JFK262173:JFK262174 JPG262173:JPG262174 JZC262173:JZC262174 KIY262173:KIY262174 KSU262173:KSU262174 LCQ262173:LCQ262174 LMM262173:LMM262174 LWI262173:LWI262174 MGE262173:MGE262174 MQA262173:MQA262174 MZW262173:MZW262174 NJS262173:NJS262174 NTO262173:NTO262174 ODK262173:ODK262174 ONG262173:ONG262174 OXC262173:OXC262174 PGY262173:PGY262174 PQU262173:PQU262174 QAQ262173:QAQ262174 QKM262173:QKM262174 QUI262173:QUI262174 REE262173:REE262174 ROA262173:ROA262174 RXW262173:RXW262174 SHS262173:SHS262174 SRO262173:SRO262174 TBK262173:TBK262174 TLG262173:TLG262174 TVC262173:TVC262174 UEY262173:UEY262174 UOU262173:UOU262174 UYQ262173:UYQ262174 VIM262173:VIM262174 VSI262173:VSI262174 WCE262173:WCE262174 WMA262173:WMA262174 WVW262173:WVW262174 V327709:V327710 JK327709:JK327710 TG327709:TG327710 ADC327709:ADC327710 AMY327709:AMY327710 AWU327709:AWU327710 BGQ327709:BGQ327710 BQM327709:BQM327710 CAI327709:CAI327710 CKE327709:CKE327710 CUA327709:CUA327710 DDW327709:DDW327710 DNS327709:DNS327710 DXO327709:DXO327710 EHK327709:EHK327710 ERG327709:ERG327710 FBC327709:FBC327710 FKY327709:FKY327710 FUU327709:FUU327710 GEQ327709:GEQ327710 GOM327709:GOM327710 GYI327709:GYI327710 HIE327709:HIE327710 HSA327709:HSA327710 IBW327709:IBW327710 ILS327709:ILS327710 IVO327709:IVO327710 JFK327709:JFK327710 JPG327709:JPG327710 JZC327709:JZC327710 KIY327709:KIY327710 KSU327709:KSU327710 LCQ327709:LCQ327710 LMM327709:LMM327710 LWI327709:LWI327710 MGE327709:MGE327710 MQA327709:MQA327710 MZW327709:MZW327710 NJS327709:NJS327710 NTO327709:NTO327710 ODK327709:ODK327710 ONG327709:ONG327710 OXC327709:OXC327710 PGY327709:PGY327710 PQU327709:PQU327710 QAQ327709:QAQ327710 QKM327709:QKM327710 QUI327709:QUI327710 REE327709:REE327710 ROA327709:ROA327710 RXW327709:RXW327710 SHS327709:SHS327710 SRO327709:SRO327710 TBK327709:TBK327710 TLG327709:TLG327710 TVC327709:TVC327710 UEY327709:UEY327710 UOU327709:UOU327710 UYQ327709:UYQ327710 VIM327709:VIM327710 VSI327709:VSI327710 WCE327709:WCE327710 WMA327709:WMA327710 WVW327709:WVW327710 V393245:V393246 JK393245:JK393246 TG393245:TG393246 ADC393245:ADC393246 AMY393245:AMY393246 AWU393245:AWU393246 BGQ393245:BGQ393246 BQM393245:BQM393246 CAI393245:CAI393246 CKE393245:CKE393246 CUA393245:CUA393246 DDW393245:DDW393246 DNS393245:DNS393246 DXO393245:DXO393246 EHK393245:EHK393246 ERG393245:ERG393246 FBC393245:FBC393246 FKY393245:FKY393246 FUU393245:FUU393246 GEQ393245:GEQ393246 GOM393245:GOM393246 GYI393245:GYI393246 HIE393245:HIE393246 HSA393245:HSA393246 IBW393245:IBW393246 ILS393245:ILS393246 IVO393245:IVO393246 JFK393245:JFK393246 JPG393245:JPG393246 JZC393245:JZC393246 KIY393245:KIY393246 KSU393245:KSU393246 LCQ393245:LCQ393246 LMM393245:LMM393246 LWI393245:LWI393246 MGE393245:MGE393246 MQA393245:MQA393246 MZW393245:MZW393246 NJS393245:NJS393246 NTO393245:NTO393246 ODK393245:ODK393246 ONG393245:ONG393246 OXC393245:OXC393246 PGY393245:PGY393246 PQU393245:PQU393246 QAQ393245:QAQ393246 QKM393245:QKM393246 QUI393245:QUI393246 REE393245:REE393246 ROA393245:ROA393246 RXW393245:RXW393246 SHS393245:SHS393246 SRO393245:SRO393246 TBK393245:TBK393246 TLG393245:TLG393246 TVC393245:TVC393246 UEY393245:UEY393246 UOU393245:UOU393246 UYQ393245:UYQ393246 VIM393245:VIM393246 VSI393245:VSI393246 WCE393245:WCE393246 WMA393245:WMA393246 WVW393245:WVW393246 V458781:V458782 JK458781:JK458782 TG458781:TG458782 ADC458781:ADC458782 AMY458781:AMY458782 AWU458781:AWU458782 BGQ458781:BGQ458782 BQM458781:BQM458782 CAI458781:CAI458782 CKE458781:CKE458782 CUA458781:CUA458782 DDW458781:DDW458782 DNS458781:DNS458782 DXO458781:DXO458782 EHK458781:EHK458782 ERG458781:ERG458782 FBC458781:FBC458782 FKY458781:FKY458782 FUU458781:FUU458782 GEQ458781:GEQ458782 GOM458781:GOM458782 GYI458781:GYI458782 HIE458781:HIE458782 HSA458781:HSA458782 IBW458781:IBW458782 ILS458781:ILS458782 IVO458781:IVO458782 JFK458781:JFK458782 JPG458781:JPG458782 JZC458781:JZC458782 KIY458781:KIY458782 KSU458781:KSU458782 LCQ458781:LCQ458782 LMM458781:LMM458782 LWI458781:LWI458782 MGE458781:MGE458782 MQA458781:MQA458782 MZW458781:MZW458782 NJS458781:NJS458782 NTO458781:NTO458782 ODK458781:ODK458782 ONG458781:ONG458782 OXC458781:OXC458782 PGY458781:PGY458782 PQU458781:PQU458782 QAQ458781:QAQ458782 QKM458781:QKM458782 QUI458781:QUI458782 REE458781:REE458782 ROA458781:ROA458782 RXW458781:RXW458782 SHS458781:SHS458782 SRO458781:SRO458782 TBK458781:TBK458782 TLG458781:TLG458782 TVC458781:TVC458782 UEY458781:UEY458782 UOU458781:UOU458782 UYQ458781:UYQ458782 VIM458781:VIM458782 VSI458781:VSI458782 WCE458781:WCE458782 WMA458781:WMA458782 WVW458781:WVW458782 V524317:V524318 JK524317:JK524318 TG524317:TG524318 ADC524317:ADC524318 AMY524317:AMY524318 AWU524317:AWU524318 BGQ524317:BGQ524318 BQM524317:BQM524318 CAI524317:CAI524318 CKE524317:CKE524318 CUA524317:CUA524318 DDW524317:DDW524318 DNS524317:DNS524318 DXO524317:DXO524318 EHK524317:EHK524318 ERG524317:ERG524318 FBC524317:FBC524318 FKY524317:FKY524318 FUU524317:FUU524318 GEQ524317:GEQ524318 GOM524317:GOM524318 GYI524317:GYI524318 HIE524317:HIE524318 HSA524317:HSA524318 IBW524317:IBW524318 ILS524317:ILS524318 IVO524317:IVO524318 JFK524317:JFK524318 JPG524317:JPG524318 JZC524317:JZC524318 KIY524317:KIY524318 KSU524317:KSU524318 LCQ524317:LCQ524318 LMM524317:LMM524318 LWI524317:LWI524318 MGE524317:MGE524318 MQA524317:MQA524318 MZW524317:MZW524318 NJS524317:NJS524318 NTO524317:NTO524318 ODK524317:ODK524318 ONG524317:ONG524318 OXC524317:OXC524318 PGY524317:PGY524318 PQU524317:PQU524318 QAQ524317:QAQ524318 QKM524317:QKM524318 QUI524317:QUI524318 REE524317:REE524318 ROA524317:ROA524318 RXW524317:RXW524318 SHS524317:SHS524318 SRO524317:SRO524318 TBK524317:TBK524318 TLG524317:TLG524318 TVC524317:TVC524318 UEY524317:UEY524318 UOU524317:UOU524318 UYQ524317:UYQ524318 VIM524317:VIM524318 VSI524317:VSI524318 WCE524317:WCE524318 WMA524317:WMA524318 WVW524317:WVW524318 V589853:V589854 JK589853:JK589854 TG589853:TG589854 ADC589853:ADC589854 AMY589853:AMY589854 AWU589853:AWU589854 BGQ589853:BGQ589854 BQM589853:BQM589854 CAI589853:CAI589854 CKE589853:CKE589854 CUA589853:CUA589854 DDW589853:DDW589854 DNS589853:DNS589854 DXO589853:DXO589854 EHK589853:EHK589854 ERG589853:ERG589854 FBC589853:FBC589854 FKY589853:FKY589854 FUU589853:FUU589854 GEQ589853:GEQ589854 GOM589853:GOM589854 GYI589853:GYI589854 HIE589853:HIE589854 HSA589853:HSA589854 IBW589853:IBW589854 ILS589853:ILS589854 IVO589853:IVO589854 JFK589853:JFK589854 JPG589853:JPG589854 JZC589853:JZC589854 KIY589853:KIY589854 KSU589853:KSU589854 LCQ589853:LCQ589854 LMM589853:LMM589854 LWI589853:LWI589854 MGE589853:MGE589854 MQA589853:MQA589854 MZW589853:MZW589854 NJS589853:NJS589854 NTO589853:NTO589854 ODK589853:ODK589854 ONG589853:ONG589854 OXC589853:OXC589854 PGY589853:PGY589854 PQU589853:PQU589854 QAQ589853:QAQ589854 QKM589853:QKM589854 QUI589853:QUI589854 REE589853:REE589854 ROA589853:ROA589854 RXW589853:RXW589854 SHS589853:SHS589854 SRO589853:SRO589854 TBK589853:TBK589854 TLG589853:TLG589854 TVC589853:TVC589854 UEY589853:UEY589854 UOU589853:UOU589854 UYQ589853:UYQ589854 VIM589853:VIM589854 VSI589853:VSI589854 WCE589853:WCE589854 WMA589853:WMA589854 WVW589853:WVW589854 V655389:V655390 JK655389:JK655390 TG655389:TG655390 ADC655389:ADC655390 AMY655389:AMY655390 AWU655389:AWU655390 BGQ655389:BGQ655390 BQM655389:BQM655390 CAI655389:CAI655390 CKE655389:CKE655390 CUA655389:CUA655390 DDW655389:DDW655390 DNS655389:DNS655390 DXO655389:DXO655390 EHK655389:EHK655390 ERG655389:ERG655390 FBC655389:FBC655390 FKY655389:FKY655390 FUU655389:FUU655390 GEQ655389:GEQ655390 GOM655389:GOM655390 GYI655389:GYI655390 HIE655389:HIE655390 HSA655389:HSA655390 IBW655389:IBW655390 ILS655389:ILS655390 IVO655389:IVO655390 JFK655389:JFK655390 JPG655389:JPG655390 JZC655389:JZC655390 KIY655389:KIY655390 KSU655389:KSU655390 LCQ655389:LCQ655390 LMM655389:LMM655390 LWI655389:LWI655390 MGE655389:MGE655390 MQA655389:MQA655390 MZW655389:MZW655390 NJS655389:NJS655390 NTO655389:NTO655390 ODK655389:ODK655390 ONG655389:ONG655390 OXC655389:OXC655390 PGY655389:PGY655390 PQU655389:PQU655390 QAQ655389:QAQ655390 QKM655389:QKM655390 QUI655389:QUI655390 REE655389:REE655390 ROA655389:ROA655390 RXW655389:RXW655390 SHS655389:SHS655390 SRO655389:SRO655390 TBK655389:TBK655390 TLG655389:TLG655390 TVC655389:TVC655390 UEY655389:UEY655390 UOU655389:UOU655390 UYQ655389:UYQ655390 VIM655389:VIM655390 VSI655389:VSI655390 WCE655389:WCE655390 WMA655389:WMA655390 WVW655389:WVW655390 V720925:V720926 JK720925:JK720926 TG720925:TG720926 ADC720925:ADC720926 AMY720925:AMY720926 AWU720925:AWU720926 BGQ720925:BGQ720926 BQM720925:BQM720926 CAI720925:CAI720926 CKE720925:CKE720926 CUA720925:CUA720926 DDW720925:DDW720926 DNS720925:DNS720926 DXO720925:DXO720926 EHK720925:EHK720926 ERG720925:ERG720926 FBC720925:FBC720926 FKY720925:FKY720926 FUU720925:FUU720926 GEQ720925:GEQ720926 GOM720925:GOM720926 GYI720925:GYI720926 HIE720925:HIE720926 HSA720925:HSA720926 IBW720925:IBW720926 ILS720925:ILS720926 IVO720925:IVO720926 JFK720925:JFK720926 JPG720925:JPG720926 JZC720925:JZC720926 KIY720925:KIY720926 KSU720925:KSU720926 LCQ720925:LCQ720926 LMM720925:LMM720926 LWI720925:LWI720926 MGE720925:MGE720926 MQA720925:MQA720926 MZW720925:MZW720926 NJS720925:NJS720926 NTO720925:NTO720926 ODK720925:ODK720926 ONG720925:ONG720926 OXC720925:OXC720926 PGY720925:PGY720926 PQU720925:PQU720926 QAQ720925:QAQ720926 QKM720925:QKM720926 QUI720925:QUI720926 REE720925:REE720926 ROA720925:ROA720926 RXW720925:RXW720926 SHS720925:SHS720926 SRO720925:SRO720926 TBK720925:TBK720926 TLG720925:TLG720926 TVC720925:TVC720926 UEY720925:UEY720926 UOU720925:UOU720926 UYQ720925:UYQ720926 VIM720925:VIM720926 VSI720925:VSI720926 WCE720925:WCE720926 WMA720925:WMA720926 WVW720925:WVW720926 V786461:V786462 JK786461:JK786462 TG786461:TG786462 ADC786461:ADC786462 AMY786461:AMY786462 AWU786461:AWU786462 BGQ786461:BGQ786462 BQM786461:BQM786462 CAI786461:CAI786462 CKE786461:CKE786462 CUA786461:CUA786462 DDW786461:DDW786462 DNS786461:DNS786462 DXO786461:DXO786462 EHK786461:EHK786462 ERG786461:ERG786462 FBC786461:FBC786462 FKY786461:FKY786462 FUU786461:FUU786462 GEQ786461:GEQ786462 GOM786461:GOM786462 GYI786461:GYI786462 HIE786461:HIE786462 HSA786461:HSA786462 IBW786461:IBW786462 ILS786461:ILS786462 IVO786461:IVO786462 JFK786461:JFK786462 JPG786461:JPG786462 JZC786461:JZC786462 KIY786461:KIY786462 KSU786461:KSU786462 LCQ786461:LCQ786462 LMM786461:LMM786462 LWI786461:LWI786462 MGE786461:MGE786462 MQA786461:MQA786462 MZW786461:MZW786462 NJS786461:NJS786462 NTO786461:NTO786462 ODK786461:ODK786462 ONG786461:ONG786462 OXC786461:OXC786462 PGY786461:PGY786462 PQU786461:PQU786462 QAQ786461:QAQ786462 QKM786461:QKM786462 QUI786461:QUI786462 REE786461:REE786462 ROA786461:ROA786462 RXW786461:RXW786462 SHS786461:SHS786462 SRO786461:SRO786462 TBK786461:TBK786462 TLG786461:TLG786462 TVC786461:TVC786462 UEY786461:UEY786462 UOU786461:UOU786462 UYQ786461:UYQ786462 VIM786461:VIM786462 VSI786461:VSI786462 WCE786461:WCE786462 WMA786461:WMA786462 WVW786461:WVW786462 V851997:V851998 JK851997:JK851998 TG851997:TG851998 ADC851997:ADC851998 AMY851997:AMY851998 AWU851997:AWU851998 BGQ851997:BGQ851998 BQM851997:BQM851998 CAI851997:CAI851998 CKE851997:CKE851998 CUA851997:CUA851998 DDW851997:DDW851998 DNS851997:DNS851998 DXO851997:DXO851998 EHK851997:EHK851998 ERG851997:ERG851998 FBC851997:FBC851998 FKY851997:FKY851998 FUU851997:FUU851998 GEQ851997:GEQ851998 GOM851997:GOM851998 GYI851997:GYI851998 HIE851997:HIE851998 HSA851997:HSA851998 IBW851997:IBW851998 ILS851997:ILS851998 IVO851997:IVO851998 JFK851997:JFK851998 JPG851997:JPG851998 JZC851997:JZC851998 KIY851997:KIY851998 KSU851997:KSU851998 LCQ851997:LCQ851998 LMM851997:LMM851998 LWI851997:LWI851998 MGE851997:MGE851998 MQA851997:MQA851998 MZW851997:MZW851998 NJS851997:NJS851998 NTO851997:NTO851998 ODK851997:ODK851998 ONG851997:ONG851998 OXC851997:OXC851998 PGY851997:PGY851998 PQU851997:PQU851998 QAQ851997:QAQ851998 QKM851997:QKM851998 QUI851997:QUI851998 REE851997:REE851998 ROA851997:ROA851998 RXW851997:RXW851998 SHS851997:SHS851998 SRO851997:SRO851998 TBK851997:TBK851998 TLG851997:TLG851998 TVC851997:TVC851998 UEY851997:UEY851998 UOU851997:UOU851998 UYQ851997:UYQ851998 VIM851997:VIM851998 VSI851997:VSI851998 WCE851997:WCE851998 WMA851997:WMA851998 WVW851997:WVW851998 V917533:V917534 JK917533:JK917534 TG917533:TG917534 ADC917533:ADC917534 AMY917533:AMY917534 AWU917533:AWU917534 BGQ917533:BGQ917534 BQM917533:BQM917534 CAI917533:CAI917534 CKE917533:CKE917534 CUA917533:CUA917534 DDW917533:DDW917534 DNS917533:DNS917534 DXO917533:DXO917534 EHK917533:EHK917534 ERG917533:ERG917534 FBC917533:FBC917534 FKY917533:FKY917534 FUU917533:FUU917534 GEQ917533:GEQ917534 GOM917533:GOM917534 GYI917533:GYI917534 HIE917533:HIE917534 HSA917533:HSA917534 IBW917533:IBW917534 ILS917533:ILS917534 IVO917533:IVO917534 JFK917533:JFK917534 JPG917533:JPG917534 JZC917533:JZC917534 KIY917533:KIY917534 KSU917533:KSU917534 LCQ917533:LCQ917534 LMM917533:LMM917534 LWI917533:LWI917534 MGE917533:MGE917534 MQA917533:MQA917534 MZW917533:MZW917534 NJS917533:NJS917534 NTO917533:NTO917534 ODK917533:ODK917534 ONG917533:ONG917534 OXC917533:OXC917534 PGY917533:PGY917534 PQU917533:PQU917534 QAQ917533:QAQ917534 QKM917533:QKM917534 QUI917533:QUI917534 REE917533:REE917534 ROA917533:ROA917534 RXW917533:RXW917534 SHS917533:SHS917534 SRO917533:SRO917534 TBK917533:TBK917534 TLG917533:TLG917534 TVC917533:TVC917534 UEY917533:UEY917534 UOU917533:UOU917534 UYQ917533:UYQ917534 VIM917533:VIM917534 VSI917533:VSI917534 WCE917533:WCE917534 WMA917533:WMA917534 WVW917533:WVW917534 V983069:V983070 JK983069:JK983070 TG983069:TG983070 ADC983069:ADC983070 AMY983069:AMY983070 AWU983069:AWU983070 BGQ983069:BGQ983070 BQM983069:BQM983070 CAI983069:CAI983070 CKE983069:CKE983070 CUA983069:CUA983070 DDW983069:DDW983070 DNS983069:DNS983070 DXO983069:DXO983070 EHK983069:EHK983070 ERG983069:ERG983070 FBC983069:FBC983070 FKY983069:FKY983070 FUU983069:FUU983070 GEQ983069:GEQ983070 GOM983069:GOM983070 GYI983069:GYI983070 HIE983069:HIE983070 HSA983069:HSA983070 IBW983069:IBW983070 ILS983069:ILS983070 IVO983069:IVO983070 JFK983069:JFK983070 JPG983069:JPG983070 JZC983069:JZC983070 KIY983069:KIY983070 KSU983069:KSU983070 LCQ983069:LCQ983070 LMM983069:LMM983070 LWI983069:LWI983070 MGE983069:MGE983070 MQA983069:MQA983070 MZW983069:MZW983070 NJS983069:NJS983070 NTO983069:NTO983070 ODK983069:ODK983070 ONG983069:ONG983070 OXC983069:OXC983070 PGY983069:PGY983070 PQU983069:PQU983070 QAQ983069:QAQ983070 QKM983069:QKM983070 QUI983069:QUI983070 REE983069:REE983070 ROA983069:ROA983070 RXW983069:RXW983070 SHS983069:SHS983070 SRO983069:SRO983070 TBK983069:TBK983070 TLG983069:TLG983070 TVC983069:TVC983070 UEY983069:UEY983070 UOU983069:UOU983070 UYQ983069:UYQ983070 VIM983069:VIM983070 VSI983069:VSI983070 WCE983069:WCE983070 WMA983069:WMA983070 JK24 WWD29 V29 JR29 TN29 ADJ29 ANF29 AXB29 BGX29 BQT29 CAP29 CKL29 CUH29 DED29 DNZ29 DXV29 EHR29 ERN29 FBJ29 FLF29 FVB29 GEX29 GOT29 GYP29 HIL29 HSH29 ICD29 ILZ29 IVV29 JFR29 JPN29 JZJ29 KJF29 KTB29 LCX29 LMT29 LWP29 MGL29 MQH29 NAD29 NJZ29 NTV29 ODR29 ONN29 OXJ29 PHF29 PRB29 QAX29 QKT29 QUP29 REL29 ROH29 RYD29 SHZ29 SRV29 TBR29 TLN29 TVJ29 UFF29 UPB29 UYX29 VIT29 VSP29 WCL29 WMH29 WWD34 V34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dataValidation allowBlank="1" showInputMessage="1" showErrorMessage="1" prompt="Для выбора выполните двойной щелчок левой клавиши мыши по соответствующей ячейке." sqref="JO24 X65565:X65567 JM65565:JM65567 TI65565:TI65567 ADE65565:ADE65567 ANA65565:ANA65567 AWW65565:AWW65567 BGS65565:BGS65567 BQO65565:BQO65567 CAK65565:CAK65567 CKG65565:CKG65567 CUC65565:CUC65567 DDY65565:DDY65567 DNU65565:DNU65567 DXQ65565:DXQ65567 EHM65565:EHM65567 ERI65565:ERI65567 FBE65565:FBE65567 FLA65565:FLA65567 FUW65565:FUW65567 GES65565:GES65567 GOO65565:GOO65567 GYK65565:GYK65567 HIG65565:HIG65567 HSC65565:HSC65567 IBY65565:IBY65567 ILU65565:ILU65567 IVQ65565:IVQ65567 JFM65565:JFM65567 JPI65565:JPI65567 JZE65565:JZE65567 KJA65565:KJA65567 KSW65565:KSW65567 LCS65565:LCS65567 LMO65565:LMO65567 LWK65565:LWK65567 MGG65565:MGG65567 MQC65565:MQC65567 MZY65565:MZY65567 NJU65565:NJU65567 NTQ65565:NTQ65567 ODM65565:ODM65567 ONI65565:ONI65567 OXE65565:OXE65567 PHA65565:PHA65567 PQW65565:PQW65567 QAS65565:QAS65567 QKO65565:QKO65567 QUK65565:QUK65567 REG65565:REG65567 ROC65565:ROC65567 RXY65565:RXY65567 SHU65565:SHU65567 SRQ65565:SRQ65567 TBM65565:TBM65567 TLI65565:TLI65567 TVE65565:TVE65567 UFA65565:UFA65567 UOW65565:UOW65567 UYS65565:UYS65567 VIO65565:VIO65567 VSK65565:VSK65567 WCG65565:WCG65567 WMC65565:WMC65567 WVY65565:WVY65567 X131101:X131103 JM131101:JM131103 TI131101:TI131103 ADE131101:ADE131103 ANA131101:ANA131103 AWW131101:AWW131103 BGS131101:BGS131103 BQO131101:BQO131103 CAK131101:CAK131103 CKG131101:CKG131103 CUC131101:CUC131103 DDY131101:DDY131103 DNU131101:DNU131103 DXQ131101:DXQ131103 EHM131101:EHM131103 ERI131101:ERI131103 FBE131101:FBE131103 FLA131101:FLA131103 FUW131101:FUW131103 GES131101:GES131103 GOO131101:GOO131103 GYK131101:GYK131103 HIG131101:HIG131103 HSC131101:HSC131103 IBY131101:IBY131103 ILU131101:ILU131103 IVQ131101:IVQ131103 JFM131101:JFM131103 JPI131101:JPI131103 JZE131101:JZE131103 KJA131101:KJA131103 KSW131101:KSW131103 LCS131101:LCS131103 LMO131101:LMO131103 LWK131101:LWK131103 MGG131101:MGG131103 MQC131101:MQC131103 MZY131101:MZY131103 NJU131101:NJU131103 NTQ131101:NTQ131103 ODM131101:ODM131103 ONI131101:ONI131103 OXE131101:OXE131103 PHA131101:PHA131103 PQW131101:PQW131103 QAS131101:QAS131103 QKO131101:QKO131103 QUK131101:QUK131103 REG131101:REG131103 ROC131101:ROC131103 RXY131101:RXY131103 SHU131101:SHU131103 SRQ131101:SRQ131103 TBM131101:TBM131103 TLI131101:TLI131103 TVE131101:TVE131103 UFA131101:UFA131103 UOW131101:UOW131103 UYS131101:UYS131103 VIO131101:VIO131103 VSK131101:VSK131103 WCG131101:WCG131103 WMC131101:WMC131103 WVY131101:WVY131103 X196637:X196639 JM196637:JM196639 TI196637:TI196639 ADE196637:ADE196639 ANA196637:ANA196639 AWW196637:AWW196639 BGS196637:BGS196639 BQO196637:BQO196639 CAK196637:CAK196639 CKG196637:CKG196639 CUC196637:CUC196639 DDY196637:DDY196639 DNU196637:DNU196639 DXQ196637:DXQ196639 EHM196637:EHM196639 ERI196637:ERI196639 FBE196637:FBE196639 FLA196637:FLA196639 FUW196637:FUW196639 GES196637:GES196639 GOO196637:GOO196639 GYK196637:GYK196639 HIG196637:HIG196639 HSC196637:HSC196639 IBY196637:IBY196639 ILU196637:ILU196639 IVQ196637:IVQ196639 JFM196637:JFM196639 JPI196637:JPI196639 JZE196637:JZE196639 KJA196637:KJA196639 KSW196637:KSW196639 LCS196637:LCS196639 LMO196637:LMO196639 LWK196637:LWK196639 MGG196637:MGG196639 MQC196637:MQC196639 MZY196637:MZY196639 NJU196637:NJU196639 NTQ196637:NTQ196639 ODM196637:ODM196639 ONI196637:ONI196639 OXE196637:OXE196639 PHA196637:PHA196639 PQW196637:PQW196639 QAS196637:QAS196639 QKO196637:QKO196639 QUK196637:QUK196639 REG196637:REG196639 ROC196637:ROC196639 RXY196637:RXY196639 SHU196637:SHU196639 SRQ196637:SRQ196639 TBM196637:TBM196639 TLI196637:TLI196639 TVE196637:TVE196639 UFA196637:UFA196639 UOW196637:UOW196639 UYS196637:UYS196639 VIO196637:VIO196639 VSK196637:VSK196639 WCG196637:WCG196639 WMC196637:WMC196639 WVY196637:WVY196639 X262173:X262175 JM262173:JM262175 TI262173:TI262175 ADE262173:ADE262175 ANA262173:ANA262175 AWW262173:AWW262175 BGS262173:BGS262175 BQO262173:BQO262175 CAK262173:CAK262175 CKG262173:CKG262175 CUC262173:CUC262175 DDY262173:DDY262175 DNU262173:DNU262175 DXQ262173:DXQ262175 EHM262173:EHM262175 ERI262173:ERI262175 FBE262173:FBE262175 FLA262173:FLA262175 FUW262173:FUW262175 GES262173:GES262175 GOO262173:GOO262175 GYK262173:GYK262175 HIG262173:HIG262175 HSC262173:HSC262175 IBY262173:IBY262175 ILU262173:ILU262175 IVQ262173:IVQ262175 JFM262173:JFM262175 JPI262173:JPI262175 JZE262173:JZE262175 KJA262173:KJA262175 KSW262173:KSW262175 LCS262173:LCS262175 LMO262173:LMO262175 LWK262173:LWK262175 MGG262173:MGG262175 MQC262173:MQC262175 MZY262173:MZY262175 NJU262173:NJU262175 NTQ262173:NTQ262175 ODM262173:ODM262175 ONI262173:ONI262175 OXE262173:OXE262175 PHA262173:PHA262175 PQW262173:PQW262175 QAS262173:QAS262175 QKO262173:QKO262175 QUK262173:QUK262175 REG262173:REG262175 ROC262173:ROC262175 RXY262173:RXY262175 SHU262173:SHU262175 SRQ262173:SRQ262175 TBM262173:TBM262175 TLI262173:TLI262175 TVE262173:TVE262175 UFA262173:UFA262175 UOW262173:UOW262175 UYS262173:UYS262175 VIO262173:VIO262175 VSK262173:VSK262175 WCG262173:WCG262175 WMC262173:WMC262175 WVY262173:WVY262175 X327709:X327711 JM327709:JM327711 TI327709:TI327711 ADE327709:ADE327711 ANA327709:ANA327711 AWW327709:AWW327711 BGS327709:BGS327711 BQO327709:BQO327711 CAK327709:CAK327711 CKG327709:CKG327711 CUC327709:CUC327711 DDY327709:DDY327711 DNU327709:DNU327711 DXQ327709:DXQ327711 EHM327709:EHM327711 ERI327709:ERI327711 FBE327709:FBE327711 FLA327709:FLA327711 FUW327709:FUW327711 GES327709:GES327711 GOO327709:GOO327711 GYK327709:GYK327711 HIG327709:HIG327711 HSC327709:HSC327711 IBY327709:IBY327711 ILU327709:ILU327711 IVQ327709:IVQ327711 JFM327709:JFM327711 JPI327709:JPI327711 JZE327709:JZE327711 KJA327709:KJA327711 KSW327709:KSW327711 LCS327709:LCS327711 LMO327709:LMO327711 LWK327709:LWK327711 MGG327709:MGG327711 MQC327709:MQC327711 MZY327709:MZY327711 NJU327709:NJU327711 NTQ327709:NTQ327711 ODM327709:ODM327711 ONI327709:ONI327711 OXE327709:OXE327711 PHA327709:PHA327711 PQW327709:PQW327711 QAS327709:QAS327711 QKO327709:QKO327711 QUK327709:QUK327711 REG327709:REG327711 ROC327709:ROC327711 RXY327709:RXY327711 SHU327709:SHU327711 SRQ327709:SRQ327711 TBM327709:TBM327711 TLI327709:TLI327711 TVE327709:TVE327711 UFA327709:UFA327711 UOW327709:UOW327711 UYS327709:UYS327711 VIO327709:VIO327711 VSK327709:VSK327711 WCG327709:WCG327711 WMC327709:WMC327711 WVY327709:WVY327711 X393245:X393247 JM393245:JM393247 TI393245:TI393247 ADE393245:ADE393247 ANA393245:ANA393247 AWW393245:AWW393247 BGS393245:BGS393247 BQO393245:BQO393247 CAK393245:CAK393247 CKG393245:CKG393247 CUC393245:CUC393247 DDY393245:DDY393247 DNU393245:DNU393247 DXQ393245:DXQ393247 EHM393245:EHM393247 ERI393245:ERI393247 FBE393245:FBE393247 FLA393245:FLA393247 FUW393245:FUW393247 GES393245:GES393247 GOO393245:GOO393247 GYK393245:GYK393247 HIG393245:HIG393247 HSC393245:HSC393247 IBY393245:IBY393247 ILU393245:ILU393247 IVQ393245:IVQ393247 JFM393245:JFM393247 JPI393245:JPI393247 JZE393245:JZE393247 KJA393245:KJA393247 KSW393245:KSW393247 LCS393245:LCS393247 LMO393245:LMO393247 LWK393245:LWK393247 MGG393245:MGG393247 MQC393245:MQC393247 MZY393245:MZY393247 NJU393245:NJU393247 NTQ393245:NTQ393247 ODM393245:ODM393247 ONI393245:ONI393247 OXE393245:OXE393247 PHA393245:PHA393247 PQW393245:PQW393247 QAS393245:QAS393247 QKO393245:QKO393247 QUK393245:QUK393247 REG393245:REG393247 ROC393245:ROC393247 RXY393245:RXY393247 SHU393245:SHU393247 SRQ393245:SRQ393247 TBM393245:TBM393247 TLI393245:TLI393247 TVE393245:TVE393247 UFA393245:UFA393247 UOW393245:UOW393247 UYS393245:UYS393247 VIO393245:VIO393247 VSK393245:VSK393247 WCG393245:WCG393247 WMC393245:WMC393247 WVY393245:WVY393247 X458781:X458783 JM458781:JM458783 TI458781:TI458783 ADE458781:ADE458783 ANA458781:ANA458783 AWW458781:AWW458783 BGS458781:BGS458783 BQO458781:BQO458783 CAK458781:CAK458783 CKG458781:CKG458783 CUC458781:CUC458783 DDY458781:DDY458783 DNU458781:DNU458783 DXQ458781:DXQ458783 EHM458781:EHM458783 ERI458781:ERI458783 FBE458781:FBE458783 FLA458781:FLA458783 FUW458781:FUW458783 GES458781:GES458783 GOO458781:GOO458783 GYK458781:GYK458783 HIG458781:HIG458783 HSC458781:HSC458783 IBY458781:IBY458783 ILU458781:ILU458783 IVQ458781:IVQ458783 JFM458781:JFM458783 JPI458781:JPI458783 JZE458781:JZE458783 KJA458781:KJA458783 KSW458781:KSW458783 LCS458781:LCS458783 LMO458781:LMO458783 LWK458781:LWK458783 MGG458781:MGG458783 MQC458781:MQC458783 MZY458781:MZY458783 NJU458781:NJU458783 NTQ458781:NTQ458783 ODM458781:ODM458783 ONI458781:ONI458783 OXE458781:OXE458783 PHA458781:PHA458783 PQW458781:PQW458783 QAS458781:QAS458783 QKO458781:QKO458783 QUK458781:QUK458783 REG458781:REG458783 ROC458781:ROC458783 RXY458781:RXY458783 SHU458781:SHU458783 SRQ458781:SRQ458783 TBM458781:TBM458783 TLI458781:TLI458783 TVE458781:TVE458783 UFA458781:UFA458783 UOW458781:UOW458783 UYS458781:UYS458783 VIO458781:VIO458783 VSK458781:VSK458783 WCG458781:WCG458783 WMC458781:WMC458783 WVY458781:WVY458783 X524317:X524319 JM524317:JM524319 TI524317:TI524319 ADE524317:ADE524319 ANA524317:ANA524319 AWW524317:AWW524319 BGS524317:BGS524319 BQO524317:BQO524319 CAK524317:CAK524319 CKG524317:CKG524319 CUC524317:CUC524319 DDY524317:DDY524319 DNU524317:DNU524319 DXQ524317:DXQ524319 EHM524317:EHM524319 ERI524317:ERI524319 FBE524317:FBE524319 FLA524317:FLA524319 FUW524317:FUW524319 GES524317:GES524319 GOO524317:GOO524319 GYK524317:GYK524319 HIG524317:HIG524319 HSC524317:HSC524319 IBY524317:IBY524319 ILU524317:ILU524319 IVQ524317:IVQ524319 JFM524317:JFM524319 JPI524317:JPI524319 JZE524317:JZE524319 KJA524317:KJA524319 KSW524317:KSW524319 LCS524317:LCS524319 LMO524317:LMO524319 LWK524317:LWK524319 MGG524317:MGG524319 MQC524317:MQC524319 MZY524317:MZY524319 NJU524317:NJU524319 NTQ524317:NTQ524319 ODM524317:ODM524319 ONI524317:ONI524319 OXE524317:OXE524319 PHA524317:PHA524319 PQW524317:PQW524319 QAS524317:QAS524319 QKO524317:QKO524319 QUK524317:QUK524319 REG524317:REG524319 ROC524317:ROC524319 RXY524317:RXY524319 SHU524317:SHU524319 SRQ524317:SRQ524319 TBM524317:TBM524319 TLI524317:TLI524319 TVE524317:TVE524319 UFA524317:UFA524319 UOW524317:UOW524319 UYS524317:UYS524319 VIO524317:VIO524319 VSK524317:VSK524319 WCG524317:WCG524319 WMC524317:WMC524319 WVY524317:WVY524319 X589853:X589855 JM589853:JM589855 TI589853:TI589855 ADE589853:ADE589855 ANA589853:ANA589855 AWW589853:AWW589855 BGS589853:BGS589855 BQO589853:BQO589855 CAK589853:CAK589855 CKG589853:CKG589855 CUC589853:CUC589855 DDY589853:DDY589855 DNU589853:DNU589855 DXQ589853:DXQ589855 EHM589853:EHM589855 ERI589853:ERI589855 FBE589853:FBE589855 FLA589853:FLA589855 FUW589853:FUW589855 GES589853:GES589855 GOO589853:GOO589855 GYK589853:GYK589855 HIG589853:HIG589855 HSC589853:HSC589855 IBY589853:IBY589855 ILU589853:ILU589855 IVQ589853:IVQ589855 JFM589853:JFM589855 JPI589853:JPI589855 JZE589853:JZE589855 KJA589853:KJA589855 KSW589853:KSW589855 LCS589853:LCS589855 LMO589853:LMO589855 LWK589853:LWK589855 MGG589853:MGG589855 MQC589853:MQC589855 MZY589853:MZY589855 NJU589853:NJU589855 NTQ589853:NTQ589855 ODM589853:ODM589855 ONI589853:ONI589855 OXE589853:OXE589855 PHA589853:PHA589855 PQW589853:PQW589855 QAS589853:QAS589855 QKO589853:QKO589855 QUK589853:QUK589855 REG589853:REG589855 ROC589853:ROC589855 RXY589853:RXY589855 SHU589853:SHU589855 SRQ589853:SRQ589855 TBM589853:TBM589855 TLI589853:TLI589855 TVE589853:TVE589855 UFA589853:UFA589855 UOW589853:UOW589855 UYS589853:UYS589855 VIO589853:VIO589855 VSK589853:VSK589855 WCG589853:WCG589855 WMC589853:WMC589855 WVY589853:WVY589855 X655389:X655391 JM655389:JM655391 TI655389:TI655391 ADE655389:ADE655391 ANA655389:ANA655391 AWW655389:AWW655391 BGS655389:BGS655391 BQO655389:BQO655391 CAK655389:CAK655391 CKG655389:CKG655391 CUC655389:CUC655391 DDY655389:DDY655391 DNU655389:DNU655391 DXQ655389:DXQ655391 EHM655389:EHM655391 ERI655389:ERI655391 FBE655389:FBE655391 FLA655389:FLA655391 FUW655389:FUW655391 GES655389:GES655391 GOO655389:GOO655391 GYK655389:GYK655391 HIG655389:HIG655391 HSC655389:HSC655391 IBY655389:IBY655391 ILU655389:ILU655391 IVQ655389:IVQ655391 JFM655389:JFM655391 JPI655389:JPI655391 JZE655389:JZE655391 KJA655389:KJA655391 KSW655389:KSW655391 LCS655389:LCS655391 LMO655389:LMO655391 LWK655389:LWK655391 MGG655389:MGG655391 MQC655389:MQC655391 MZY655389:MZY655391 NJU655389:NJU655391 NTQ655389:NTQ655391 ODM655389:ODM655391 ONI655389:ONI655391 OXE655389:OXE655391 PHA655389:PHA655391 PQW655389:PQW655391 QAS655389:QAS655391 QKO655389:QKO655391 QUK655389:QUK655391 REG655389:REG655391 ROC655389:ROC655391 RXY655389:RXY655391 SHU655389:SHU655391 SRQ655389:SRQ655391 TBM655389:TBM655391 TLI655389:TLI655391 TVE655389:TVE655391 UFA655389:UFA655391 UOW655389:UOW655391 UYS655389:UYS655391 VIO655389:VIO655391 VSK655389:VSK655391 WCG655389:WCG655391 WMC655389:WMC655391 WVY655389:WVY655391 X720925:X720927 JM720925:JM720927 TI720925:TI720927 ADE720925:ADE720927 ANA720925:ANA720927 AWW720925:AWW720927 BGS720925:BGS720927 BQO720925:BQO720927 CAK720925:CAK720927 CKG720925:CKG720927 CUC720925:CUC720927 DDY720925:DDY720927 DNU720925:DNU720927 DXQ720925:DXQ720927 EHM720925:EHM720927 ERI720925:ERI720927 FBE720925:FBE720927 FLA720925:FLA720927 FUW720925:FUW720927 GES720925:GES720927 GOO720925:GOO720927 GYK720925:GYK720927 HIG720925:HIG720927 HSC720925:HSC720927 IBY720925:IBY720927 ILU720925:ILU720927 IVQ720925:IVQ720927 JFM720925:JFM720927 JPI720925:JPI720927 JZE720925:JZE720927 KJA720925:KJA720927 KSW720925:KSW720927 LCS720925:LCS720927 LMO720925:LMO720927 LWK720925:LWK720927 MGG720925:MGG720927 MQC720925:MQC720927 MZY720925:MZY720927 NJU720925:NJU720927 NTQ720925:NTQ720927 ODM720925:ODM720927 ONI720925:ONI720927 OXE720925:OXE720927 PHA720925:PHA720927 PQW720925:PQW720927 QAS720925:QAS720927 QKO720925:QKO720927 QUK720925:QUK720927 REG720925:REG720927 ROC720925:ROC720927 RXY720925:RXY720927 SHU720925:SHU720927 SRQ720925:SRQ720927 TBM720925:TBM720927 TLI720925:TLI720927 TVE720925:TVE720927 UFA720925:UFA720927 UOW720925:UOW720927 UYS720925:UYS720927 VIO720925:VIO720927 VSK720925:VSK720927 WCG720925:WCG720927 WMC720925:WMC720927 WVY720925:WVY720927 X786461:X786463 JM786461:JM786463 TI786461:TI786463 ADE786461:ADE786463 ANA786461:ANA786463 AWW786461:AWW786463 BGS786461:BGS786463 BQO786461:BQO786463 CAK786461:CAK786463 CKG786461:CKG786463 CUC786461:CUC786463 DDY786461:DDY786463 DNU786461:DNU786463 DXQ786461:DXQ786463 EHM786461:EHM786463 ERI786461:ERI786463 FBE786461:FBE786463 FLA786461:FLA786463 FUW786461:FUW786463 GES786461:GES786463 GOO786461:GOO786463 GYK786461:GYK786463 HIG786461:HIG786463 HSC786461:HSC786463 IBY786461:IBY786463 ILU786461:ILU786463 IVQ786461:IVQ786463 JFM786461:JFM786463 JPI786461:JPI786463 JZE786461:JZE786463 KJA786461:KJA786463 KSW786461:KSW786463 LCS786461:LCS786463 LMO786461:LMO786463 LWK786461:LWK786463 MGG786461:MGG786463 MQC786461:MQC786463 MZY786461:MZY786463 NJU786461:NJU786463 NTQ786461:NTQ786463 ODM786461:ODM786463 ONI786461:ONI786463 OXE786461:OXE786463 PHA786461:PHA786463 PQW786461:PQW786463 QAS786461:QAS786463 QKO786461:QKO786463 QUK786461:QUK786463 REG786461:REG786463 ROC786461:ROC786463 RXY786461:RXY786463 SHU786461:SHU786463 SRQ786461:SRQ786463 TBM786461:TBM786463 TLI786461:TLI786463 TVE786461:TVE786463 UFA786461:UFA786463 UOW786461:UOW786463 UYS786461:UYS786463 VIO786461:VIO786463 VSK786461:VSK786463 WCG786461:WCG786463 WMC786461:WMC786463 WVY786461:WVY786463 X851997:X851999 JM851997:JM851999 TI851997:TI851999 ADE851997:ADE851999 ANA851997:ANA851999 AWW851997:AWW851999 BGS851997:BGS851999 BQO851997:BQO851999 CAK851997:CAK851999 CKG851997:CKG851999 CUC851997:CUC851999 DDY851997:DDY851999 DNU851997:DNU851999 DXQ851997:DXQ851999 EHM851997:EHM851999 ERI851997:ERI851999 FBE851997:FBE851999 FLA851997:FLA851999 FUW851997:FUW851999 GES851997:GES851999 GOO851997:GOO851999 GYK851997:GYK851999 HIG851997:HIG851999 HSC851997:HSC851999 IBY851997:IBY851999 ILU851997:ILU851999 IVQ851997:IVQ851999 JFM851997:JFM851999 JPI851997:JPI851999 JZE851997:JZE851999 KJA851997:KJA851999 KSW851997:KSW851999 LCS851997:LCS851999 LMO851997:LMO851999 LWK851997:LWK851999 MGG851997:MGG851999 MQC851997:MQC851999 MZY851997:MZY851999 NJU851997:NJU851999 NTQ851997:NTQ851999 ODM851997:ODM851999 ONI851997:ONI851999 OXE851997:OXE851999 PHA851997:PHA851999 PQW851997:PQW851999 QAS851997:QAS851999 QKO851997:QKO851999 QUK851997:QUK851999 REG851997:REG851999 ROC851997:ROC851999 RXY851997:RXY851999 SHU851997:SHU851999 SRQ851997:SRQ851999 TBM851997:TBM851999 TLI851997:TLI851999 TVE851997:TVE851999 UFA851997:UFA851999 UOW851997:UOW851999 UYS851997:UYS851999 VIO851997:VIO851999 VSK851997:VSK851999 WCG851997:WCG851999 WMC851997:WMC851999 WVY851997:WVY851999 X917533:X917535 JM917533:JM917535 TI917533:TI917535 ADE917533:ADE917535 ANA917533:ANA917535 AWW917533:AWW917535 BGS917533:BGS917535 BQO917533:BQO917535 CAK917533:CAK917535 CKG917533:CKG917535 CUC917533:CUC917535 DDY917533:DDY917535 DNU917533:DNU917535 DXQ917533:DXQ917535 EHM917533:EHM917535 ERI917533:ERI917535 FBE917533:FBE917535 FLA917533:FLA917535 FUW917533:FUW917535 GES917533:GES917535 GOO917533:GOO917535 GYK917533:GYK917535 HIG917533:HIG917535 HSC917533:HSC917535 IBY917533:IBY917535 ILU917533:ILU917535 IVQ917533:IVQ917535 JFM917533:JFM917535 JPI917533:JPI917535 JZE917533:JZE917535 KJA917533:KJA917535 KSW917533:KSW917535 LCS917533:LCS917535 LMO917533:LMO917535 LWK917533:LWK917535 MGG917533:MGG917535 MQC917533:MQC917535 MZY917533:MZY917535 NJU917533:NJU917535 NTQ917533:NTQ917535 ODM917533:ODM917535 ONI917533:ONI917535 OXE917533:OXE917535 PHA917533:PHA917535 PQW917533:PQW917535 QAS917533:QAS917535 QKO917533:QKO917535 QUK917533:QUK917535 REG917533:REG917535 ROC917533:ROC917535 RXY917533:RXY917535 SHU917533:SHU917535 SRQ917533:SRQ917535 TBM917533:TBM917535 TLI917533:TLI917535 TVE917533:TVE917535 UFA917533:UFA917535 UOW917533:UOW917535 UYS917533:UYS917535 VIO917533:VIO917535 VSK917533:VSK917535 WCG917533:WCG917535 WMC917533:WMC917535 WVY917533:WVY917535 X983069:X983071 JM983069:JM983071 TI983069:TI983071 ADE983069:ADE983071 ANA983069:ANA983071 AWW983069:AWW983071 BGS983069:BGS983071 BQO983069:BQO983071 CAK983069:CAK983071 CKG983069:CKG983071 CUC983069:CUC983071 DDY983069:DDY983071 DNU983069:DNU983071 DXQ983069:DXQ983071 EHM983069:EHM983071 ERI983069:ERI983071 FBE983069:FBE983071 FLA983069:FLA983071 FUW983069:FUW983071 GES983069:GES983071 GOO983069:GOO983071 GYK983069:GYK983071 HIG983069:HIG983071 HSC983069:HSC983071 IBY983069:IBY983071 ILU983069:ILU983071 IVQ983069:IVQ983071 JFM983069:JFM983071 JPI983069:JPI983071 JZE983069:JZE983071 KJA983069:KJA983071 KSW983069:KSW983071 LCS983069:LCS983071 LMO983069:LMO983071 LWK983069:LWK983071 MGG983069:MGG983071 MQC983069:MQC983071 MZY983069:MZY983071 NJU983069:NJU983071 NTQ983069:NTQ983071 ODM983069:ODM983071 ONI983069:ONI983071 OXE983069:OXE983071 PHA983069:PHA983071 PQW983069:PQW983071 QAS983069:QAS983071 QKO983069:QKO983071 QUK983069:QUK983071 REG983069:REG983071 ROC983069:ROC983071 RXY983069:RXY983071 SHU983069:SHU983071 SRQ983069:SRQ983071 TBM983069:TBM983071 TLI983069:TLI983071 TVE983069:TVE983071 UFA983069:UFA983071 UOW983069:UOW983071 UYS983069:UYS983071 VIO983069:VIO983071 VSK983069:VSK983071 WCG983069:WCG983071 WMC983069:WMC983071 WVY983069:WVY983071 TK24 ADG24 ANC24 AWY24 BGU24 BQQ24 CAM24 CKI24 CUE24 DEA24 DNW24 DXS24 EHO24 ERK24 FBG24 FLC24 FUY24 GEU24 GOQ24 GYM24 HII24 HSE24 ICA24 ILW24 IVS24 JFO24 JPK24 JZG24 KJC24 KSY24 LCU24 LMQ24 LWM24 MGI24 MQE24 NAA24 NJW24 NTS24 ODO24 ONK24 OXG24 PHC24 PQY24 QAU24 QKQ24 QUM24 REI24 ROE24 RYA24 SHW24 SRS24 TBO24 TLK24 TVG24 UFC24 UOY24 UYU24 VIQ24 VSM24 WCI24 WME24 WWA24 WWA983069:WWA983070 Z131101:Z131102 JO65565:JO65566 TK65565:TK65566 ADG65565:ADG65566 ANC65565:ANC65566 AWY65565:AWY65566 BGU65565:BGU65566 BQQ65565:BQQ65566 CAM65565:CAM65566 CKI65565:CKI65566 CUE65565:CUE65566 DEA65565:DEA65566 DNW65565:DNW65566 DXS65565:DXS65566 EHO65565:EHO65566 ERK65565:ERK65566 FBG65565:FBG65566 FLC65565:FLC65566 FUY65565:FUY65566 GEU65565:GEU65566 GOQ65565:GOQ65566 GYM65565:GYM65566 HII65565:HII65566 HSE65565:HSE65566 ICA65565:ICA65566 ILW65565:ILW65566 IVS65565:IVS65566 JFO65565:JFO65566 JPK65565:JPK65566 JZG65565:JZG65566 KJC65565:KJC65566 KSY65565:KSY65566 LCU65565:LCU65566 LMQ65565:LMQ65566 LWM65565:LWM65566 MGI65565:MGI65566 MQE65565:MQE65566 NAA65565:NAA65566 NJW65565:NJW65566 NTS65565:NTS65566 ODO65565:ODO65566 ONK65565:ONK65566 OXG65565:OXG65566 PHC65565:PHC65566 PQY65565:PQY65566 QAU65565:QAU65566 QKQ65565:QKQ65566 QUM65565:QUM65566 REI65565:REI65566 ROE65565:ROE65566 RYA65565:RYA65566 SHW65565:SHW65566 SRS65565:SRS65566 TBO65565:TBO65566 TLK65565:TLK65566 TVG65565:TVG65566 UFC65565:UFC65566 UOY65565:UOY65566 UYU65565:UYU65566 VIQ65565:VIQ65566 VSM65565:VSM65566 WCI65565:WCI65566 WME65565:WME65566 WWA65565:WWA65566 Z196637:Z196638 JO131101:JO131102 TK131101:TK131102 ADG131101:ADG131102 ANC131101:ANC131102 AWY131101:AWY131102 BGU131101:BGU131102 BQQ131101:BQQ131102 CAM131101:CAM131102 CKI131101:CKI131102 CUE131101:CUE131102 DEA131101:DEA131102 DNW131101:DNW131102 DXS131101:DXS131102 EHO131101:EHO131102 ERK131101:ERK131102 FBG131101:FBG131102 FLC131101:FLC131102 FUY131101:FUY131102 GEU131101:GEU131102 GOQ131101:GOQ131102 GYM131101:GYM131102 HII131101:HII131102 HSE131101:HSE131102 ICA131101:ICA131102 ILW131101:ILW131102 IVS131101:IVS131102 JFO131101:JFO131102 JPK131101:JPK131102 JZG131101:JZG131102 KJC131101:KJC131102 KSY131101:KSY131102 LCU131101:LCU131102 LMQ131101:LMQ131102 LWM131101:LWM131102 MGI131101:MGI131102 MQE131101:MQE131102 NAA131101:NAA131102 NJW131101:NJW131102 NTS131101:NTS131102 ODO131101:ODO131102 ONK131101:ONK131102 OXG131101:OXG131102 PHC131101:PHC131102 PQY131101:PQY131102 QAU131101:QAU131102 QKQ131101:QKQ131102 QUM131101:QUM131102 REI131101:REI131102 ROE131101:ROE131102 RYA131101:RYA131102 SHW131101:SHW131102 SRS131101:SRS131102 TBO131101:TBO131102 TLK131101:TLK131102 TVG131101:TVG131102 UFC131101:UFC131102 UOY131101:UOY131102 UYU131101:UYU131102 VIQ131101:VIQ131102 VSM131101:VSM131102 WCI131101:WCI131102 WME131101:WME131102 WWA131101:WWA131102 Z262173:Z262174 JO196637:JO196638 TK196637:TK196638 ADG196637:ADG196638 ANC196637:ANC196638 AWY196637:AWY196638 BGU196637:BGU196638 BQQ196637:BQQ196638 CAM196637:CAM196638 CKI196637:CKI196638 CUE196637:CUE196638 DEA196637:DEA196638 DNW196637:DNW196638 DXS196637:DXS196638 EHO196637:EHO196638 ERK196637:ERK196638 FBG196637:FBG196638 FLC196637:FLC196638 FUY196637:FUY196638 GEU196637:GEU196638 GOQ196637:GOQ196638 GYM196637:GYM196638 HII196637:HII196638 HSE196637:HSE196638 ICA196637:ICA196638 ILW196637:ILW196638 IVS196637:IVS196638 JFO196637:JFO196638 JPK196637:JPK196638 JZG196637:JZG196638 KJC196637:KJC196638 KSY196637:KSY196638 LCU196637:LCU196638 LMQ196637:LMQ196638 LWM196637:LWM196638 MGI196637:MGI196638 MQE196637:MQE196638 NAA196637:NAA196638 NJW196637:NJW196638 NTS196637:NTS196638 ODO196637:ODO196638 ONK196637:ONK196638 OXG196637:OXG196638 PHC196637:PHC196638 PQY196637:PQY196638 QAU196637:QAU196638 QKQ196637:QKQ196638 QUM196637:QUM196638 REI196637:REI196638 ROE196637:ROE196638 RYA196637:RYA196638 SHW196637:SHW196638 SRS196637:SRS196638 TBO196637:TBO196638 TLK196637:TLK196638 TVG196637:TVG196638 UFC196637:UFC196638 UOY196637:UOY196638 UYU196637:UYU196638 VIQ196637:VIQ196638 VSM196637:VSM196638 WCI196637:WCI196638 WME196637:WME196638 WWA196637:WWA196638 Z327709:Z327710 JO262173:JO262174 TK262173:TK262174 ADG262173:ADG262174 ANC262173:ANC262174 AWY262173:AWY262174 BGU262173:BGU262174 BQQ262173:BQQ262174 CAM262173:CAM262174 CKI262173:CKI262174 CUE262173:CUE262174 DEA262173:DEA262174 DNW262173:DNW262174 DXS262173:DXS262174 EHO262173:EHO262174 ERK262173:ERK262174 FBG262173:FBG262174 FLC262173:FLC262174 FUY262173:FUY262174 GEU262173:GEU262174 GOQ262173:GOQ262174 GYM262173:GYM262174 HII262173:HII262174 HSE262173:HSE262174 ICA262173:ICA262174 ILW262173:ILW262174 IVS262173:IVS262174 JFO262173:JFO262174 JPK262173:JPK262174 JZG262173:JZG262174 KJC262173:KJC262174 KSY262173:KSY262174 LCU262173:LCU262174 LMQ262173:LMQ262174 LWM262173:LWM262174 MGI262173:MGI262174 MQE262173:MQE262174 NAA262173:NAA262174 NJW262173:NJW262174 NTS262173:NTS262174 ODO262173:ODO262174 ONK262173:ONK262174 OXG262173:OXG262174 PHC262173:PHC262174 PQY262173:PQY262174 QAU262173:QAU262174 QKQ262173:QKQ262174 QUM262173:QUM262174 REI262173:REI262174 ROE262173:ROE262174 RYA262173:RYA262174 SHW262173:SHW262174 SRS262173:SRS262174 TBO262173:TBO262174 TLK262173:TLK262174 TVG262173:TVG262174 UFC262173:UFC262174 UOY262173:UOY262174 UYU262173:UYU262174 VIQ262173:VIQ262174 VSM262173:VSM262174 WCI262173:WCI262174 WME262173:WME262174 WWA262173:WWA262174 Z393245:Z393246 JO327709:JO327710 TK327709:TK327710 ADG327709:ADG327710 ANC327709:ANC327710 AWY327709:AWY327710 BGU327709:BGU327710 BQQ327709:BQQ327710 CAM327709:CAM327710 CKI327709:CKI327710 CUE327709:CUE327710 DEA327709:DEA327710 DNW327709:DNW327710 DXS327709:DXS327710 EHO327709:EHO327710 ERK327709:ERK327710 FBG327709:FBG327710 FLC327709:FLC327710 FUY327709:FUY327710 GEU327709:GEU327710 GOQ327709:GOQ327710 GYM327709:GYM327710 HII327709:HII327710 HSE327709:HSE327710 ICA327709:ICA327710 ILW327709:ILW327710 IVS327709:IVS327710 JFO327709:JFO327710 JPK327709:JPK327710 JZG327709:JZG327710 KJC327709:KJC327710 KSY327709:KSY327710 LCU327709:LCU327710 LMQ327709:LMQ327710 LWM327709:LWM327710 MGI327709:MGI327710 MQE327709:MQE327710 NAA327709:NAA327710 NJW327709:NJW327710 NTS327709:NTS327710 ODO327709:ODO327710 ONK327709:ONK327710 OXG327709:OXG327710 PHC327709:PHC327710 PQY327709:PQY327710 QAU327709:QAU327710 QKQ327709:QKQ327710 QUM327709:QUM327710 REI327709:REI327710 ROE327709:ROE327710 RYA327709:RYA327710 SHW327709:SHW327710 SRS327709:SRS327710 TBO327709:TBO327710 TLK327709:TLK327710 TVG327709:TVG327710 UFC327709:UFC327710 UOY327709:UOY327710 UYU327709:UYU327710 VIQ327709:VIQ327710 VSM327709:VSM327710 WCI327709:WCI327710 WME327709:WME327710 WWA327709:WWA327710 Z458781:Z458782 JO393245:JO393246 TK393245:TK393246 ADG393245:ADG393246 ANC393245:ANC393246 AWY393245:AWY393246 BGU393245:BGU393246 BQQ393245:BQQ393246 CAM393245:CAM393246 CKI393245:CKI393246 CUE393245:CUE393246 DEA393245:DEA393246 DNW393245:DNW393246 DXS393245:DXS393246 EHO393245:EHO393246 ERK393245:ERK393246 FBG393245:FBG393246 FLC393245:FLC393246 FUY393245:FUY393246 GEU393245:GEU393246 GOQ393245:GOQ393246 GYM393245:GYM393246 HII393245:HII393246 HSE393245:HSE393246 ICA393245:ICA393246 ILW393245:ILW393246 IVS393245:IVS393246 JFO393245:JFO393246 JPK393245:JPK393246 JZG393245:JZG393246 KJC393245:KJC393246 KSY393245:KSY393246 LCU393245:LCU393246 LMQ393245:LMQ393246 LWM393245:LWM393246 MGI393245:MGI393246 MQE393245:MQE393246 NAA393245:NAA393246 NJW393245:NJW393246 NTS393245:NTS393246 ODO393245:ODO393246 ONK393245:ONK393246 OXG393245:OXG393246 PHC393245:PHC393246 PQY393245:PQY393246 QAU393245:QAU393246 QKQ393245:QKQ393246 QUM393245:QUM393246 REI393245:REI393246 ROE393245:ROE393246 RYA393245:RYA393246 SHW393245:SHW393246 SRS393245:SRS393246 TBO393245:TBO393246 TLK393245:TLK393246 TVG393245:TVG393246 UFC393245:UFC393246 UOY393245:UOY393246 UYU393245:UYU393246 VIQ393245:VIQ393246 VSM393245:VSM393246 WCI393245:WCI393246 WME393245:WME393246 WWA393245:WWA393246 Z524317:Z524318 JO458781:JO458782 TK458781:TK458782 ADG458781:ADG458782 ANC458781:ANC458782 AWY458781:AWY458782 BGU458781:BGU458782 BQQ458781:BQQ458782 CAM458781:CAM458782 CKI458781:CKI458782 CUE458781:CUE458782 DEA458781:DEA458782 DNW458781:DNW458782 DXS458781:DXS458782 EHO458781:EHO458782 ERK458781:ERK458782 FBG458781:FBG458782 FLC458781:FLC458782 FUY458781:FUY458782 GEU458781:GEU458782 GOQ458781:GOQ458782 GYM458781:GYM458782 HII458781:HII458782 HSE458781:HSE458782 ICA458781:ICA458782 ILW458781:ILW458782 IVS458781:IVS458782 JFO458781:JFO458782 JPK458781:JPK458782 JZG458781:JZG458782 KJC458781:KJC458782 KSY458781:KSY458782 LCU458781:LCU458782 LMQ458781:LMQ458782 LWM458781:LWM458782 MGI458781:MGI458782 MQE458781:MQE458782 NAA458781:NAA458782 NJW458781:NJW458782 NTS458781:NTS458782 ODO458781:ODO458782 ONK458781:ONK458782 OXG458781:OXG458782 PHC458781:PHC458782 PQY458781:PQY458782 QAU458781:QAU458782 QKQ458781:QKQ458782 QUM458781:QUM458782 REI458781:REI458782 ROE458781:ROE458782 RYA458781:RYA458782 SHW458781:SHW458782 SRS458781:SRS458782 TBO458781:TBO458782 TLK458781:TLK458782 TVG458781:TVG458782 UFC458781:UFC458782 UOY458781:UOY458782 UYU458781:UYU458782 VIQ458781:VIQ458782 VSM458781:VSM458782 WCI458781:WCI458782 WME458781:WME458782 WWA458781:WWA458782 Z589853:Z589854 JO524317:JO524318 TK524317:TK524318 ADG524317:ADG524318 ANC524317:ANC524318 AWY524317:AWY524318 BGU524317:BGU524318 BQQ524317:BQQ524318 CAM524317:CAM524318 CKI524317:CKI524318 CUE524317:CUE524318 DEA524317:DEA524318 DNW524317:DNW524318 DXS524317:DXS524318 EHO524317:EHO524318 ERK524317:ERK524318 FBG524317:FBG524318 FLC524317:FLC524318 FUY524317:FUY524318 GEU524317:GEU524318 GOQ524317:GOQ524318 GYM524317:GYM524318 HII524317:HII524318 HSE524317:HSE524318 ICA524317:ICA524318 ILW524317:ILW524318 IVS524317:IVS524318 JFO524317:JFO524318 JPK524317:JPK524318 JZG524317:JZG524318 KJC524317:KJC524318 KSY524317:KSY524318 LCU524317:LCU524318 LMQ524317:LMQ524318 LWM524317:LWM524318 MGI524317:MGI524318 MQE524317:MQE524318 NAA524317:NAA524318 NJW524317:NJW524318 NTS524317:NTS524318 ODO524317:ODO524318 ONK524317:ONK524318 OXG524317:OXG524318 PHC524317:PHC524318 PQY524317:PQY524318 QAU524317:QAU524318 QKQ524317:QKQ524318 QUM524317:QUM524318 REI524317:REI524318 ROE524317:ROE524318 RYA524317:RYA524318 SHW524317:SHW524318 SRS524317:SRS524318 TBO524317:TBO524318 TLK524317:TLK524318 TVG524317:TVG524318 UFC524317:UFC524318 UOY524317:UOY524318 UYU524317:UYU524318 VIQ524317:VIQ524318 VSM524317:VSM524318 WCI524317:WCI524318 WME524317:WME524318 WWA524317:WWA524318 Z655389:Z655390 JO589853:JO589854 TK589853:TK589854 ADG589853:ADG589854 ANC589853:ANC589854 AWY589853:AWY589854 BGU589853:BGU589854 BQQ589853:BQQ589854 CAM589853:CAM589854 CKI589853:CKI589854 CUE589853:CUE589854 DEA589853:DEA589854 DNW589853:DNW589854 DXS589853:DXS589854 EHO589853:EHO589854 ERK589853:ERK589854 FBG589853:FBG589854 FLC589853:FLC589854 FUY589853:FUY589854 GEU589853:GEU589854 GOQ589853:GOQ589854 GYM589853:GYM589854 HII589853:HII589854 HSE589853:HSE589854 ICA589853:ICA589854 ILW589853:ILW589854 IVS589853:IVS589854 JFO589853:JFO589854 JPK589853:JPK589854 JZG589853:JZG589854 KJC589853:KJC589854 KSY589853:KSY589854 LCU589853:LCU589854 LMQ589853:LMQ589854 LWM589853:LWM589854 MGI589853:MGI589854 MQE589853:MQE589854 NAA589853:NAA589854 NJW589853:NJW589854 NTS589853:NTS589854 ODO589853:ODO589854 ONK589853:ONK589854 OXG589853:OXG589854 PHC589853:PHC589854 PQY589853:PQY589854 QAU589853:QAU589854 QKQ589853:QKQ589854 QUM589853:QUM589854 REI589853:REI589854 ROE589853:ROE589854 RYA589853:RYA589854 SHW589853:SHW589854 SRS589853:SRS589854 TBO589853:TBO589854 TLK589853:TLK589854 TVG589853:TVG589854 UFC589853:UFC589854 UOY589853:UOY589854 UYU589853:UYU589854 VIQ589853:VIQ589854 VSM589853:VSM589854 WCI589853:WCI589854 WME589853:WME589854 WWA589853:WWA589854 Z720925:Z720926 JO655389:JO655390 TK655389:TK655390 ADG655389:ADG655390 ANC655389:ANC655390 AWY655389:AWY655390 BGU655389:BGU655390 BQQ655389:BQQ655390 CAM655389:CAM655390 CKI655389:CKI655390 CUE655389:CUE655390 DEA655389:DEA655390 DNW655389:DNW655390 DXS655389:DXS655390 EHO655389:EHO655390 ERK655389:ERK655390 FBG655389:FBG655390 FLC655389:FLC655390 FUY655389:FUY655390 GEU655389:GEU655390 GOQ655389:GOQ655390 GYM655389:GYM655390 HII655389:HII655390 HSE655389:HSE655390 ICA655389:ICA655390 ILW655389:ILW655390 IVS655389:IVS655390 JFO655389:JFO655390 JPK655389:JPK655390 JZG655389:JZG655390 KJC655389:KJC655390 KSY655389:KSY655390 LCU655389:LCU655390 LMQ655389:LMQ655390 LWM655389:LWM655390 MGI655389:MGI655390 MQE655389:MQE655390 NAA655389:NAA655390 NJW655389:NJW655390 NTS655389:NTS655390 ODO655389:ODO655390 ONK655389:ONK655390 OXG655389:OXG655390 PHC655389:PHC655390 PQY655389:PQY655390 QAU655389:QAU655390 QKQ655389:QKQ655390 QUM655389:QUM655390 REI655389:REI655390 ROE655389:ROE655390 RYA655389:RYA655390 SHW655389:SHW655390 SRS655389:SRS655390 TBO655389:TBO655390 TLK655389:TLK655390 TVG655389:TVG655390 UFC655389:UFC655390 UOY655389:UOY655390 UYU655389:UYU655390 VIQ655389:VIQ655390 VSM655389:VSM655390 WCI655389:WCI655390 WME655389:WME655390 WWA655389:WWA655390 Z786461:Z786462 JO720925:JO720926 TK720925:TK720926 ADG720925:ADG720926 ANC720925:ANC720926 AWY720925:AWY720926 BGU720925:BGU720926 BQQ720925:BQQ720926 CAM720925:CAM720926 CKI720925:CKI720926 CUE720925:CUE720926 DEA720925:DEA720926 DNW720925:DNW720926 DXS720925:DXS720926 EHO720925:EHO720926 ERK720925:ERK720926 FBG720925:FBG720926 FLC720925:FLC720926 FUY720925:FUY720926 GEU720925:GEU720926 GOQ720925:GOQ720926 GYM720925:GYM720926 HII720925:HII720926 HSE720925:HSE720926 ICA720925:ICA720926 ILW720925:ILW720926 IVS720925:IVS720926 JFO720925:JFO720926 JPK720925:JPK720926 JZG720925:JZG720926 KJC720925:KJC720926 KSY720925:KSY720926 LCU720925:LCU720926 LMQ720925:LMQ720926 LWM720925:LWM720926 MGI720925:MGI720926 MQE720925:MQE720926 NAA720925:NAA720926 NJW720925:NJW720926 NTS720925:NTS720926 ODO720925:ODO720926 ONK720925:ONK720926 OXG720925:OXG720926 PHC720925:PHC720926 PQY720925:PQY720926 QAU720925:QAU720926 QKQ720925:QKQ720926 QUM720925:QUM720926 REI720925:REI720926 ROE720925:ROE720926 RYA720925:RYA720926 SHW720925:SHW720926 SRS720925:SRS720926 TBO720925:TBO720926 TLK720925:TLK720926 TVG720925:TVG720926 UFC720925:UFC720926 UOY720925:UOY720926 UYU720925:UYU720926 VIQ720925:VIQ720926 VSM720925:VSM720926 WCI720925:WCI720926 WME720925:WME720926 WWA720925:WWA720926 Z851997:Z851998 JO786461:JO786462 TK786461:TK786462 ADG786461:ADG786462 ANC786461:ANC786462 AWY786461:AWY786462 BGU786461:BGU786462 BQQ786461:BQQ786462 CAM786461:CAM786462 CKI786461:CKI786462 CUE786461:CUE786462 DEA786461:DEA786462 DNW786461:DNW786462 DXS786461:DXS786462 EHO786461:EHO786462 ERK786461:ERK786462 FBG786461:FBG786462 FLC786461:FLC786462 FUY786461:FUY786462 GEU786461:GEU786462 GOQ786461:GOQ786462 GYM786461:GYM786462 HII786461:HII786462 HSE786461:HSE786462 ICA786461:ICA786462 ILW786461:ILW786462 IVS786461:IVS786462 JFO786461:JFO786462 JPK786461:JPK786462 JZG786461:JZG786462 KJC786461:KJC786462 KSY786461:KSY786462 LCU786461:LCU786462 LMQ786461:LMQ786462 LWM786461:LWM786462 MGI786461:MGI786462 MQE786461:MQE786462 NAA786461:NAA786462 NJW786461:NJW786462 NTS786461:NTS786462 ODO786461:ODO786462 ONK786461:ONK786462 OXG786461:OXG786462 PHC786461:PHC786462 PQY786461:PQY786462 QAU786461:QAU786462 QKQ786461:QKQ786462 QUM786461:QUM786462 REI786461:REI786462 ROE786461:ROE786462 RYA786461:RYA786462 SHW786461:SHW786462 SRS786461:SRS786462 TBO786461:TBO786462 TLK786461:TLK786462 TVG786461:TVG786462 UFC786461:UFC786462 UOY786461:UOY786462 UYU786461:UYU786462 VIQ786461:VIQ786462 VSM786461:VSM786462 WCI786461:WCI786462 WME786461:WME786462 WWA786461:WWA786462 Z917533:Z917534 JO851997:JO851998 TK851997:TK851998 ADG851997:ADG851998 ANC851997:ANC851998 AWY851997:AWY851998 BGU851997:BGU851998 BQQ851997:BQQ851998 CAM851997:CAM851998 CKI851997:CKI851998 CUE851997:CUE851998 DEA851997:DEA851998 DNW851997:DNW851998 DXS851997:DXS851998 EHO851997:EHO851998 ERK851997:ERK851998 FBG851997:FBG851998 FLC851997:FLC851998 FUY851997:FUY851998 GEU851997:GEU851998 GOQ851997:GOQ851998 GYM851997:GYM851998 HII851997:HII851998 HSE851997:HSE851998 ICA851997:ICA851998 ILW851997:ILW851998 IVS851997:IVS851998 JFO851997:JFO851998 JPK851997:JPK851998 JZG851997:JZG851998 KJC851997:KJC851998 KSY851997:KSY851998 LCU851997:LCU851998 LMQ851997:LMQ851998 LWM851997:LWM851998 MGI851997:MGI851998 MQE851997:MQE851998 NAA851997:NAA851998 NJW851997:NJW851998 NTS851997:NTS851998 ODO851997:ODO851998 ONK851997:ONK851998 OXG851997:OXG851998 PHC851997:PHC851998 PQY851997:PQY851998 QAU851997:QAU851998 QKQ851997:QKQ851998 QUM851997:QUM851998 REI851997:REI851998 ROE851997:ROE851998 RYA851997:RYA851998 SHW851997:SHW851998 SRS851997:SRS851998 TBO851997:TBO851998 TLK851997:TLK851998 TVG851997:TVG851998 UFC851997:UFC851998 UOY851997:UOY851998 UYU851997:UYU851998 VIQ851997:VIQ851998 VSM851997:VSM851998 WCI851997:WCI851998 WME851997:WME851998 WWA851997:WWA851998 Z983069:Z983070 JO917533:JO917534 TK917533:TK917534 ADG917533:ADG917534 ANC917533:ANC917534 AWY917533:AWY917534 BGU917533:BGU917534 BQQ917533:BQQ917534 CAM917533:CAM917534 CKI917533:CKI917534 CUE917533:CUE917534 DEA917533:DEA917534 DNW917533:DNW917534 DXS917533:DXS917534 EHO917533:EHO917534 ERK917533:ERK917534 FBG917533:FBG917534 FLC917533:FLC917534 FUY917533:FUY917534 GEU917533:GEU917534 GOQ917533:GOQ917534 GYM917533:GYM917534 HII917533:HII917534 HSE917533:HSE917534 ICA917533:ICA917534 ILW917533:ILW917534 IVS917533:IVS917534 JFO917533:JFO917534 JPK917533:JPK917534 JZG917533:JZG917534 KJC917533:KJC917534 KSY917533:KSY917534 LCU917533:LCU917534 LMQ917533:LMQ917534 LWM917533:LWM917534 MGI917533:MGI917534 MQE917533:MQE917534 NAA917533:NAA917534 NJW917533:NJW917534 NTS917533:NTS917534 ODO917533:ODO917534 ONK917533:ONK917534 OXG917533:OXG917534 PHC917533:PHC917534 PQY917533:PQY917534 QAU917533:QAU917534 QKQ917533:QKQ917534 QUM917533:QUM917534 REI917533:REI917534 ROE917533:ROE917534 RYA917533:RYA917534 SHW917533:SHW917534 SRS917533:SRS917534 TBO917533:TBO917534 TLK917533:TLK917534 TVG917533:TVG917534 UFC917533:UFC917534 UOY917533:UOY917534 UYU917533:UYU917534 VIQ917533:VIQ917534 VSM917533:VSM917534 WCI917533:WCI917534 WME917533:WME917534 WWA917533:WWA917534 Z24 JO983069:JO983070 TK983069:TK983070 ADG983069:ADG983070 ANC983069:ANC983070 AWY983069:AWY983070 BGU983069:BGU983070 BQQ983069:BQQ983070 CAM983069:CAM983070 CKI983069:CKI983070 CUE983069:CUE983070 DEA983069:DEA983070 DNW983069:DNW983070 DXS983069:DXS983070 EHO983069:EHO983070 ERK983069:ERK983070 FBG983069:FBG983070 FLC983069:FLC983070 FUY983069:FUY983070 GEU983069:GEU983070 GOQ983069:GOQ983070 GYM983069:GYM983070 HII983069:HII983070 HSE983069:HSE983070 ICA983069:ICA983070 ILW983069:ILW983070 IVS983069:IVS983070 JFO983069:JFO983070 JPK983069:JPK983070 JZG983069:JZG983070 KJC983069:KJC983070 KSY983069:KSY983070 LCU983069:LCU983070 LMQ983069:LMQ983070 LWM983069:LWM983070 MGI983069:MGI983070 MQE983069:MQE983070 NAA983069:NAA983070 NJW983069:NJW983070 NTS983069:NTS983070 ODO983069:ODO983070 ONK983069:ONK983070 OXG983069:OXG983070 PHC983069:PHC983070 PQY983069:PQY983070 QAU983069:QAU983070 QKQ983069:QKQ983070 QUM983069:QUM983070 REI983069:REI983070 ROE983069:ROE983070 RYA983069:RYA983070 SHW983069:SHW983070 SRS983069:SRS983070 TBO983069:TBO983070 TLK983069:TLK983070 TVG983069:TVG983070 UFC983069:UFC983070 UOY983069:UOY983070 UYU983069:UYU983070 VIQ983069:VIQ983070 VSM983069:VSM983070 WCI983069:WCI983070 WME983069:WME983070 Z65565:Z65566 WMC24:WMC25 WCG24:WCG25 VSK24:VSK25 VIO24:VIO25 UYS24:UYS25 UOW24:UOW25 UFA24:UFA25 TVE24:TVE25 TLI24:TLI25 TBM24:TBM25 SRQ24:SRQ25 SHU24:SHU25 RXY24:RXY25 ROC24:ROC25 REG24:REG25 QUK24:QUK25 QKO24:QKO25 QAS24:QAS25 PQW24:PQW25 PHA24:PHA25 OXE24:OXE25 ONI24:ONI25 ODM24:ODM25 NTQ24:NTQ25 NJU24:NJU25 MZY24:MZY25 MQC24:MQC25 MGG24:MGG25 LWK24:LWK25 LMO24:LMO25 LCS24:LCS25 KSW24:KSW25 KJA24:KJA25 JZE24:JZE25 JPI24:JPI25 JFM24:JFM25 IVQ24:IVQ25 ILU24:ILU25 IBY24:IBY25 HSC24:HSC25 HIG24:HIG25 GYK24:GYK25 GOO24:GOO25 GES24:GES25 FUW24:FUW25 FLA24:FLA25 FBE24:FBE25 ERI24:ERI25 EHM24:EHM25 DXQ24:DXQ25 DNU24:DNU25 DDY24:DDY25 CUC24:CUC25 CKG24:CKG25 CAK24:CAK25 BQO24:BQO25 BGS24:BGS25 AWW24:AWW25 ANA24:ANA25 ADE24:ADE25 TI24:TI25 JM24:JM25 X24:X25 WVY24:WVY25 VIX29 VST29 WCP29 WML29 WWH29 JV29 TR29 ADN29 ANJ29 AXF29 BHB29 BQX29 CAT29 CKP29 CUL29 DEH29 DOD29 DXZ29 EHV29 ERR29 FBN29 FLJ29 FVF29 GFB29 GOX29 GYT29 HIP29 HSL29 ICH29 IMD29 IVZ29 JFV29 JPR29 JZN29 KJJ29 KTF29 LDB29 LMX29 LWT29 MGP29 MQL29 NAH29 NKD29 NTZ29 ODV29 ONR29 OXN29 PHJ29 PRF29 QBB29 QKX29 QUT29 REP29 ROL29 RYH29 SID29 SRZ29 TBV29 TLR29 TVN29 UFJ29 UPF29 UZB29 Z29 WWF29:WWF30 WMJ29:WMJ30 WCN29:WCN30 VSR29:VSR30 VIV29:VIV30 UYZ29:UYZ30 UPD29:UPD30 UFH29:UFH30 TVL29:TVL30 TLP29:TLP30 TBT29:TBT30 SRX29:SRX30 SIB29:SIB30 RYF29:RYF30 ROJ29:ROJ30 REN29:REN30 QUR29:QUR30 QKV29:QKV30 QAZ29:QAZ30 PRD29:PRD30 PHH29:PHH30 OXL29:OXL30 ONP29:ONP30 ODT29:ODT30 NTX29:NTX30 NKB29:NKB30 NAF29:NAF30 MQJ29:MQJ30 MGN29:MGN30 LWR29:LWR30 LMV29:LMV30 LCZ29:LCZ30 KTD29:KTD30 KJH29:KJH30 JZL29:JZL30 JPP29:JPP30 JFT29:JFT30 IVX29:IVX30 IMB29:IMB30 ICF29:ICF30 HSJ29:HSJ30 HIN29:HIN30 GYR29:GYR30 GOV29:GOV30 GEZ29:GEZ30 FVD29:FVD30 FLH29:FLH30 FBL29:FBL30 ERP29:ERP30 EHT29:EHT30 DXX29:DXX30 DOB29:DOB30 DEF29:DEF30 CUJ29:CUJ30 CKN29:CKN30 CAR29:CAR30 BQV29:BQV30 BGZ29:BGZ30 AXD29:AXD30 ANH29:ANH30 ADL29:ADL30 TP29:TP30 JT29:JT30 X29:X30 VIX34 VST34 WCP34 WML34 WWH34 JV34 TR34 ADN34 ANJ34 AXF34 BHB34 BQX34 CAT34 CKP34 CUL34 DEH34 DOD34 DXZ34 EHV34 ERR34 FBN34 FLJ34 FVF34 GFB34 GOX34 GYT34 HIP34 HSL34 ICH34 IMD34 IVZ34 JFV34 JPR34 JZN34 KJJ34 KTF34 LDB34 LMX34 LWT34 MGP34 MQL34 NAH34 NKD34 NTZ34 ODV34 ONR34 OXN34 PHJ34 PRF34 QBB34 QKX34 QUT34 REP34 ROL34 RYH34 SID34 SRZ34 TBV34 TLR34 TVN34 UFJ34 UPF34 UZB34 Z34 WWF34:WWF35 WMJ34:WMJ35 WCN34:WCN35 VSR34:VSR35 VIV34:VIV35 UYZ34:UYZ35 UPD34:UPD35 UFH34:UFH35 TVL34:TVL35 TLP34:TLP35 TBT34:TBT35 SRX34:SRX35 SIB34:SIB35 RYF34:RYF35 ROJ34:ROJ35 REN34:REN35 QUR34:QUR35 QKV34:QKV35 QAZ34:QAZ35 PRD34:PRD35 PHH34:PHH35 OXL34:OXL35 ONP34:ONP35 ODT34:ODT35 NTX34:NTX35 NKB34:NKB35 NAF34:NAF35 MQJ34:MQJ35 MGN34:MGN35 LWR34:LWR35 LMV34:LMV35 LCZ34:LCZ35 KTD34:KTD35 KJH34:KJH35 JZL34:JZL35 JPP34:JPP35 JFT34:JFT35 IVX34:IVX35 IMB34:IMB35 ICF34:ICF35 HSJ34:HSJ35 HIN34:HIN35 GYR34:GYR35 GOV34:GOV35 GEZ34:GEZ35 FVD34:FVD35 FLH34:FLH35 FBL34:FBL35 ERP34:ERP35 EHT34:EHT35 DXX34:DXX35 DOB34:DOB35 DEF34:DEF35 CUJ34:CUJ35 CKN34:CKN35 CAR34:CAR35 BQV34:BQV35 BGZ34:BGZ35 AXD34:AXD35 ANH34:ANH35 ADL34:ADL35 TP34:TP35 JT34:JT35 X34:X35"/>
    <dataValidation type="textLength" operator="lessThanOrEqual" allowBlank="1" showInputMessage="1" showErrorMessage="1" errorTitle="Ошибка" error="Допускается ввод не более 900 символов!" prompt="Укажите поставщика" sqref="WVN983070 M65566 JB65566 SX65566 ACT65566 AMP65566 AWL65566 BGH65566 BQD65566 BZZ65566 CJV65566 CTR65566 DDN65566 DNJ65566 DXF65566 EHB65566 EQX65566 FAT65566 FKP65566 FUL65566 GEH65566 GOD65566 GXZ65566 HHV65566 HRR65566 IBN65566 ILJ65566 IVF65566 JFB65566 JOX65566 JYT65566 KIP65566 KSL65566 LCH65566 LMD65566 LVZ65566 MFV65566 MPR65566 MZN65566 NJJ65566 NTF65566 ODB65566 OMX65566 OWT65566 PGP65566 PQL65566 QAH65566 QKD65566 QTZ65566 RDV65566 RNR65566 RXN65566 SHJ65566 SRF65566 TBB65566 TKX65566 TUT65566 UEP65566 UOL65566 UYH65566 VID65566 VRZ65566 WBV65566 WLR65566 WVN65566 M131102 JB131102 SX131102 ACT131102 AMP131102 AWL131102 BGH131102 BQD131102 BZZ131102 CJV131102 CTR131102 DDN131102 DNJ131102 DXF131102 EHB131102 EQX131102 FAT131102 FKP131102 FUL131102 GEH131102 GOD131102 GXZ131102 HHV131102 HRR131102 IBN131102 ILJ131102 IVF131102 JFB131102 JOX131102 JYT131102 KIP131102 KSL131102 LCH131102 LMD131102 LVZ131102 MFV131102 MPR131102 MZN131102 NJJ131102 NTF131102 ODB131102 OMX131102 OWT131102 PGP131102 PQL131102 QAH131102 QKD131102 QTZ131102 RDV131102 RNR131102 RXN131102 SHJ131102 SRF131102 TBB131102 TKX131102 TUT131102 UEP131102 UOL131102 UYH131102 VID131102 VRZ131102 WBV131102 WLR131102 WVN131102 M196638 JB196638 SX196638 ACT196638 AMP196638 AWL196638 BGH196638 BQD196638 BZZ196638 CJV196638 CTR196638 DDN196638 DNJ196638 DXF196638 EHB196638 EQX196638 FAT196638 FKP196638 FUL196638 GEH196638 GOD196638 GXZ196638 HHV196638 HRR196638 IBN196638 ILJ196638 IVF196638 JFB196638 JOX196638 JYT196638 KIP196638 KSL196638 LCH196638 LMD196638 LVZ196638 MFV196638 MPR196638 MZN196638 NJJ196638 NTF196638 ODB196638 OMX196638 OWT196638 PGP196638 PQL196638 QAH196638 QKD196638 QTZ196638 RDV196638 RNR196638 RXN196638 SHJ196638 SRF196638 TBB196638 TKX196638 TUT196638 UEP196638 UOL196638 UYH196638 VID196638 VRZ196638 WBV196638 WLR196638 WVN196638 M262174 JB262174 SX262174 ACT262174 AMP262174 AWL262174 BGH262174 BQD262174 BZZ262174 CJV262174 CTR262174 DDN262174 DNJ262174 DXF262174 EHB262174 EQX262174 FAT262174 FKP262174 FUL262174 GEH262174 GOD262174 GXZ262174 HHV262174 HRR262174 IBN262174 ILJ262174 IVF262174 JFB262174 JOX262174 JYT262174 KIP262174 KSL262174 LCH262174 LMD262174 LVZ262174 MFV262174 MPR262174 MZN262174 NJJ262174 NTF262174 ODB262174 OMX262174 OWT262174 PGP262174 PQL262174 QAH262174 QKD262174 QTZ262174 RDV262174 RNR262174 RXN262174 SHJ262174 SRF262174 TBB262174 TKX262174 TUT262174 UEP262174 UOL262174 UYH262174 VID262174 VRZ262174 WBV262174 WLR262174 WVN262174 M327710 JB327710 SX327710 ACT327710 AMP327710 AWL327710 BGH327710 BQD327710 BZZ327710 CJV327710 CTR327710 DDN327710 DNJ327710 DXF327710 EHB327710 EQX327710 FAT327710 FKP327710 FUL327710 GEH327710 GOD327710 GXZ327710 HHV327710 HRR327710 IBN327710 ILJ327710 IVF327710 JFB327710 JOX327710 JYT327710 KIP327710 KSL327710 LCH327710 LMD327710 LVZ327710 MFV327710 MPR327710 MZN327710 NJJ327710 NTF327710 ODB327710 OMX327710 OWT327710 PGP327710 PQL327710 QAH327710 QKD327710 QTZ327710 RDV327710 RNR327710 RXN327710 SHJ327710 SRF327710 TBB327710 TKX327710 TUT327710 UEP327710 UOL327710 UYH327710 VID327710 VRZ327710 WBV327710 WLR327710 WVN327710 M393246 JB393246 SX393246 ACT393246 AMP393246 AWL393246 BGH393246 BQD393246 BZZ393246 CJV393246 CTR393246 DDN393246 DNJ393246 DXF393246 EHB393246 EQX393246 FAT393246 FKP393246 FUL393246 GEH393246 GOD393246 GXZ393246 HHV393246 HRR393246 IBN393246 ILJ393246 IVF393246 JFB393246 JOX393246 JYT393246 KIP393246 KSL393246 LCH393246 LMD393246 LVZ393246 MFV393246 MPR393246 MZN393246 NJJ393246 NTF393246 ODB393246 OMX393246 OWT393246 PGP393246 PQL393246 QAH393246 QKD393246 QTZ393246 RDV393246 RNR393246 RXN393246 SHJ393246 SRF393246 TBB393246 TKX393246 TUT393246 UEP393246 UOL393246 UYH393246 VID393246 VRZ393246 WBV393246 WLR393246 WVN393246 M458782 JB458782 SX458782 ACT458782 AMP458782 AWL458782 BGH458782 BQD458782 BZZ458782 CJV458782 CTR458782 DDN458782 DNJ458782 DXF458782 EHB458782 EQX458782 FAT458782 FKP458782 FUL458782 GEH458782 GOD458782 GXZ458782 HHV458782 HRR458782 IBN458782 ILJ458782 IVF458782 JFB458782 JOX458782 JYT458782 KIP458782 KSL458782 LCH458782 LMD458782 LVZ458782 MFV458782 MPR458782 MZN458782 NJJ458782 NTF458782 ODB458782 OMX458782 OWT458782 PGP458782 PQL458782 QAH458782 QKD458782 QTZ458782 RDV458782 RNR458782 RXN458782 SHJ458782 SRF458782 TBB458782 TKX458782 TUT458782 UEP458782 UOL458782 UYH458782 VID458782 VRZ458782 WBV458782 WLR458782 WVN458782 M524318 JB524318 SX524318 ACT524318 AMP524318 AWL524318 BGH524318 BQD524318 BZZ524318 CJV524318 CTR524318 DDN524318 DNJ524318 DXF524318 EHB524318 EQX524318 FAT524318 FKP524318 FUL524318 GEH524318 GOD524318 GXZ524318 HHV524318 HRR524318 IBN524318 ILJ524318 IVF524318 JFB524318 JOX524318 JYT524318 KIP524318 KSL524318 LCH524318 LMD524318 LVZ524318 MFV524318 MPR524318 MZN524318 NJJ524318 NTF524318 ODB524318 OMX524318 OWT524318 PGP524318 PQL524318 QAH524318 QKD524318 QTZ524318 RDV524318 RNR524318 RXN524318 SHJ524318 SRF524318 TBB524318 TKX524318 TUT524318 UEP524318 UOL524318 UYH524318 VID524318 VRZ524318 WBV524318 WLR524318 WVN524318 M589854 JB589854 SX589854 ACT589854 AMP589854 AWL589854 BGH589854 BQD589854 BZZ589854 CJV589854 CTR589854 DDN589854 DNJ589854 DXF589854 EHB589854 EQX589854 FAT589854 FKP589854 FUL589854 GEH589854 GOD589854 GXZ589854 HHV589854 HRR589854 IBN589854 ILJ589854 IVF589854 JFB589854 JOX589854 JYT589854 KIP589854 KSL589854 LCH589854 LMD589854 LVZ589854 MFV589854 MPR589854 MZN589854 NJJ589854 NTF589854 ODB589854 OMX589854 OWT589854 PGP589854 PQL589854 QAH589854 QKD589854 QTZ589854 RDV589854 RNR589854 RXN589854 SHJ589854 SRF589854 TBB589854 TKX589854 TUT589854 UEP589854 UOL589854 UYH589854 VID589854 VRZ589854 WBV589854 WLR589854 WVN589854 M655390 JB655390 SX655390 ACT655390 AMP655390 AWL655390 BGH655390 BQD655390 BZZ655390 CJV655390 CTR655390 DDN655390 DNJ655390 DXF655390 EHB655390 EQX655390 FAT655390 FKP655390 FUL655390 GEH655390 GOD655390 GXZ655390 HHV655390 HRR655390 IBN655390 ILJ655390 IVF655390 JFB655390 JOX655390 JYT655390 KIP655390 KSL655390 LCH655390 LMD655390 LVZ655390 MFV655390 MPR655390 MZN655390 NJJ655390 NTF655390 ODB655390 OMX655390 OWT655390 PGP655390 PQL655390 QAH655390 QKD655390 QTZ655390 RDV655390 RNR655390 RXN655390 SHJ655390 SRF655390 TBB655390 TKX655390 TUT655390 UEP655390 UOL655390 UYH655390 VID655390 VRZ655390 WBV655390 WLR655390 WVN655390 M720926 JB720926 SX720926 ACT720926 AMP720926 AWL720926 BGH720926 BQD720926 BZZ720926 CJV720926 CTR720926 DDN720926 DNJ720926 DXF720926 EHB720926 EQX720926 FAT720926 FKP720926 FUL720926 GEH720926 GOD720926 GXZ720926 HHV720926 HRR720926 IBN720926 ILJ720926 IVF720926 JFB720926 JOX720926 JYT720926 KIP720926 KSL720926 LCH720926 LMD720926 LVZ720926 MFV720926 MPR720926 MZN720926 NJJ720926 NTF720926 ODB720926 OMX720926 OWT720926 PGP720926 PQL720926 QAH720926 QKD720926 QTZ720926 RDV720926 RNR720926 RXN720926 SHJ720926 SRF720926 TBB720926 TKX720926 TUT720926 UEP720926 UOL720926 UYH720926 VID720926 VRZ720926 WBV720926 WLR720926 WVN720926 M786462 JB786462 SX786462 ACT786462 AMP786462 AWL786462 BGH786462 BQD786462 BZZ786462 CJV786462 CTR786462 DDN786462 DNJ786462 DXF786462 EHB786462 EQX786462 FAT786462 FKP786462 FUL786462 GEH786462 GOD786462 GXZ786462 HHV786462 HRR786462 IBN786462 ILJ786462 IVF786462 JFB786462 JOX786462 JYT786462 KIP786462 KSL786462 LCH786462 LMD786462 LVZ786462 MFV786462 MPR786462 MZN786462 NJJ786462 NTF786462 ODB786462 OMX786462 OWT786462 PGP786462 PQL786462 QAH786462 QKD786462 QTZ786462 RDV786462 RNR786462 RXN786462 SHJ786462 SRF786462 TBB786462 TKX786462 TUT786462 UEP786462 UOL786462 UYH786462 VID786462 VRZ786462 WBV786462 WLR786462 WVN786462 M851998 JB851998 SX851998 ACT851998 AMP851998 AWL851998 BGH851998 BQD851998 BZZ851998 CJV851998 CTR851998 DDN851998 DNJ851998 DXF851998 EHB851998 EQX851998 FAT851998 FKP851998 FUL851998 GEH851998 GOD851998 GXZ851998 HHV851998 HRR851998 IBN851998 ILJ851998 IVF851998 JFB851998 JOX851998 JYT851998 KIP851998 KSL851998 LCH851998 LMD851998 LVZ851998 MFV851998 MPR851998 MZN851998 NJJ851998 NTF851998 ODB851998 OMX851998 OWT851998 PGP851998 PQL851998 QAH851998 QKD851998 QTZ851998 RDV851998 RNR851998 RXN851998 SHJ851998 SRF851998 TBB851998 TKX851998 TUT851998 UEP851998 UOL851998 UYH851998 VID851998 VRZ851998 WBV851998 WLR851998 WVN851998 M917534 JB917534 SX917534 ACT917534 AMP917534 AWL917534 BGH917534 BQD917534 BZZ917534 CJV917534 CTR917534 DDN917534 DNJ917534 DXF917534 EHB917534 EQX917534 FAT917534 FKP917534 FUL917534 GEH917534 GOD917534 GXZ917534 HHV917534 HRR917534 IBN917534 ILJ917534 IVF917534 JFB917534 JOX917534 JYT917534 KIP917534 KSL917534 LCH917534 LMD917534 LVZ917534 MFV917534 MPR917534 MZN917534 NJJ917534 NTF917534 ODB917534 OMX917534 OWT917534 PGP917534 PQL917534 QAH917534 QKD917534 QTZ917534 RDV917534 RNR917534 RXN917534 SHJ917534 SRF917534 TBB917534 TKX917534 TUT917534 UEP917534 UOL917534 UYH917534 VID917534 VRZ917534 WBV917534 WLR917534 WVN917534 M983070 JB983070 SX983070 ACT983070 AMP983070 AWL983070 BGH983070 BQD983070 BZZ983070 CJV983070 CTR983070 DDN983070 DNJ983070 DXF983070 EHB983070 EQX983070 FAT983070 FKP983070 FUL983070 GEH983070 GOD983070 GXZ983070 HHV983070 HRR983070 IBN983070 ILJ983070 IVF983070 JFB983070 JOX983070 JYT983070 KIP983070 KSL983070 LCH983070 LMD983070 LVZ983070 MFV983070 MPR983070 MZN983070 NJJ983070 NTF983070 ODB983070 OMX983070 OWT983070 PGP983070 PQL983070 QAH983070 QKD983070 QTZ983070 RDV983070 RNR983070 RXN983070 SHJ983070 SRF983070 TBB983070 TKX983070 TUT983070 UEP983070 UOL983070 UYH983070 VID983070 VRZ983070 WBV983070 WLR983070">
      <formula1>900</formula1>
    </dataValidation>
    <dataValidation type="list" allowBlank="1" showInputMessage="1" showErrorMessage="1" errorTitle="Ошибка" error="Выберите значение из списка" prompt="Выберите значение из списка" sqref="M24 M29 M34">
      <formula1>kind_of_heat_transfer</formula1>
    </dataValidation>
    <dataValidation type="decimal" allowBlank="1" showErrorMessage="1" errorTitle="Ошибка" error="Допускается ввод только действительных чисел!" sqref="O24:P24 O29:P29 O34:P3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490</v>
      </c>
      <c r="G2" s="1202"/>
      <c r="H2" s="1203"/>
      <c r="I2" s="434"/>
    </row>
    <row r="3" spans="1:20" ht="3" customHeight="1"/>
    <row r="4" spans="1:20" s="190" customFormat="1" ht="11.25">
      <c r="A4" s="214"/>
      <c r="B4" s="214"/>
      <c r="C4" s="214"/>
      <c r="D4" s="214"/>
      <c r="F4" s="1153" t="s">
        <v>453</v>
      </c>
      <c r="G4" s="1153"/>
      <c r="H4" s="1153"/>
      <c r="I4" s="1204"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4"/>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24.11.2022</v>
      </c>
      <c r="I7" s="196" t="s">
        <v>492</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05"/>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497</v>
      </c>
      <c r="H13" s="316"/>
      <c r="I13" s="1206" t="s">
        <v>589</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336"/>
      <c r="G15" s="149" t="s">
        <v>402</v>
      </c>
      <c r="H15" s="337"/>
      <c r="I15" s="338"/>
      <c r="J15" s="332"/>
      <c r="K15" s="214"/>
      <c r="L15" s="214"/>
      <c r="M15" s="214"/>
      <c r="N15" s="214"/>
      <c r="O15" s="214"/>
      <c r="P15" s="214"/>
      <c r="Q15" s="214"/>
      <c r="R15" s="214"/>
      <c r="S15" s="214"/>
      <c r="T15" s="214"/>
    </row>
    <row r="16" spans="1:20" s="190" customFormat="1" ht="18.75">
      <c r="A16" s="1205"/>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24"/>
      <c r="G18" s="416"/>
      <c r="H18" s="417"/>
      <c r="I18" s="226"/>
      <c r="J18" s="326"/>
      <c r="K18" s="326"/>
      <c r="L18" s="326"/>
      <c r="M18" s="326"/>
      <c r="N18" s="326"/>
      <c r="O18" s="326"/>
      <c r="P18" s="326"/>
      <c r="Q18" s="326"/>
      <c r="R18" s="326"/>
      <c r="S18" s="326"/>
      <c r="T18" s="326"/>
    </row>
    <row r="19" spans="1:20" s="325" customFormat="1" ht="15" customHeight="1">
      <c r="A19" s="326"/>
      <c r="B19" s="326"/>
      <c r="C19" s="326"/>
      <c r="D19" s="326"/>
      <c r="F19" s="324"/>
      <c r="G19" s="1200" t="s">
        <v>591</v>
      </c>
      <c r="H19" s="1200"/>
      <c r="I19" s="226"/>
      <c r="J19" s="326"/>
      <c r="K19" s="326"/>
      <c r="L19" s="326"/>
      <c r="M19" s="326"/>
      <c r="N19" s="326"/>
      <c r="O19" s="326"/>
      <c r="P19" s="326"/>
      <c r="Q19" s="326"/>
      <c r="R19" s="326"/>
      <c r="S19" s="326"/>
      <c r="T19" s="326"/>
    </row>
  </sheetData>
  <sheetProtection algorithmName="SHA-512" hashValue="e0Vfm1UR6mqbFXmWS2dczgBMsDwjl6AEad6602Lmpy/xriF/D236uuwWqUBAaDKGuQfmU2FyTZfUOG4VGC5J0g==" saltValue="aYbxBo2RO+c6rRtSY1wnLw=="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99" hidden="1" customWidth="1"/>
    <col min="7" max="8" width="7" style="505"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499"/>
    <col min="36" max="36" width="13.42578125" style="499" customWidth="1"/>
    <col min="37" max="37" width="10.5703125" style="499"/>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33" t="s">
        <v>671</v>
      </c>
      <c r="M5" s="1233"/>
      <c r="N5" s="1233"/>
      <c r="O5" s="1233"/>
      <c r="P5" s="1233"/>
      <c r="Q5" s="1233"/>
      <c r="R5" s="1233"/>
      <c r="S5" s="1233"/>
      <c r="T5" s="1233"/>
      <c r="U5" s="578"/>
      <c r="V5" s="578"/>
      <c r="W5" s="522"/>
      <c r="X5" s="522"/>
      <c r="Y5" s="584"/>
      <c r="Z5" s="584"/>
      <c r="AA5" s="584"/>
      <c r="AB5" s="584"/>
      <c r="AC5" s="584"/>
      <c r="AD5" s="584"/>
      <c r="AE5" s="496"/>
    </row>
    <row r="6" spans="1:37" ht="3" customHeight="1">
      <c r="J6" s="481"/>
      <c r="K6" s="481"/>
      <c r="L6" s="477"/>
      <c r="M6" s="477"/>
      <c r="N6" s="477"/>
      <c r="O6" s="480"/>
      <c r="P6" s="480"/>
      <c r="Q6" s="480"/>
      <c r="R6" s="480"/>
      <c r="S6" s="480"/>
      <c r="T6" s="480"/>
      <c r="U6" s="477"/>
    </row>
    <row r="7" spans="1:37" s="522" customFormat="1" ht="22.5">
      <c r="A7" s="584"/>
      <c r="B7" s="584"/>
      <c r="C7" s="584"/>
      <c r="D7" s="584"/>
      <c r="E7" s="584"/>
      <c r="F7" s="584"/>
      <c r="G7" s="590"/>
      <c r="H7" s="590"/>
      <c r="I7" s="530"/>
      <c r="J7" s="528"/>
      <c r="K7" s="528"/>
      <c r="L7" s="523"/>
      <c r="M7" s="671" t="s">
        <v>501</v>
      </c>
      <c r="N7" s="1210" t="str">
        <f>IF(NameOrPr_ch="",IF(NameOrPr="","",NameOrPr),NameOrPr_ch)</f>
        <v>Департамент регулирования тарифов Ярославской области</v>
      </c>
      <c r="O7" s="1210"/>
      <c r="P7" s="1210"/>
      <c r="Q7" s="1210"/>
      <c r="R7" s="1210"/>
      <c r="S7" s="1210"/>
      <c r="T7" s="1210"/>
      <c r="U7" s="668"/>
      <c r="AH7" s="584"/>
      <c r="AI7" s="584"/>
      <c r="AJ7" s="584"/>
      <c r="AK7" s="584"/>
    </row>
    <row r="8" spans="1:37" s="491" customFormat="1" ht="18.75">
      <c r="A8" s="504"/>
      <c r="B8" s="504"/>
      <c r="C8" s="504"/>
      <c r="D8" s="504"/>
      <c r="E8" s="504"/>
      <c r="F8" s="504"/>
      <c r="G8" s="504"/>
      <c r="H8" s="504"/>
      <c r="L8" s="498"/>
      <c r="M8" s="671" t="s">
        <v>594</v>
      </c>
      <c r="N8" s="1210" t="str">
        <f>IF(datePr_ch="",IF(datePr="","",datePr),datePr_ch)</f>
        <v>18.11.2022</v>
      </c>
      <c r="O8" s="1210"/>
      <c r="P8" s="1210"/>
      <c r="Q8" s="1210"/>
      <c r="R8" s="1210"/>
      <c r="S8" s="1210"/>
      <c r="T8" s="1210"/>
      <c r="U8" s="666"/>
      <c r="V8" s="569"/>
      <c r="W8" s="569"/>
      <c r="X8" s="569"/>
      <c r="Y8" s="569"/>
      <c r="Z8" s="569"/>
      <c r="AA8" s="569"/>
      <c r="AH8" s="504"/>
      <c r="AI8" s="504"/>
      <c r="AJ8" s="504"/>
      <c r="AK8" s="504"/>
    </row>
    <row r="9" spans="1:37" s="491" customFormat="1" ht="18.75">
      <c r="A9" s="504"/>
      <c r="B9" s="504"/>
      <c r="C9" s="504"/>
      <c r="D9" s="504"/>
      <c r="E9" s="504"/>
      <c r="F9" s="504"/>
      <c r="G9" s="504"/>
      <c r="H9" s="504"/>
      <c r="L9" s="551"/>
      <c r="M9" s="671" t="s">
        <v>593</v>
      </c>
      <c r="N9" s="1210" t="str">
        <f>IF(numberPr_ch="",IF(numberPr="","",numberPr),numberPr_ch)</f>
        <v>№247-ви, №276-ви, № 235-ви</v>
      </c>
      <c r="O9" s="1210"/>
      <c r="P9" s="1210"/>
      <c r="Q9" s="1210"/>
      <c r="R9" s="1210"/>
      <c r="S9" s="1210"/>
      <c r="T9" s="1210"/>
      <c r="U9" s="666"/>
      <c r="V9" s="569"/>
      <c r="W9" s="569"/>
      <c r="X9" s="569"/>
      <c r="Y9" s="569"/>
      <c r="Z9" s="569"/>
      <c r="AA9" s="569"/>
      <c r="AH9" s="504"/>
      <c r="AI9" s="504"/>
      <c r="AJ9" s="504"/>
      <c r="AK9" s="504"/>
    </row>
    <row r="10" spans="1:37" s="491" customFormat="1" ht="18.75">
      <c r="A10" s="504"/>
      <c r="B10" s="504"/>
      <c r="C10" s="504"/>
      <c r="D10" s="504"/>
      <c r="E10" s="504"/>
      <c r="F10" s="504"/>
      <c r="G10" s="504"/>
      <c r="H10" s="504"/>
      <c r="L10" s="551"/>
      <c r="M10" s="671" t="s">
        <v>500</v>
      </c>
      <c r="N10" s="1210" t="str">
        <f>IF(IstPub_ch="",IF(IstPub="","",IstPub),IstPub_ch)</f>
        <v>печатное издание "Документ Регион"</v>
      </c>
      <c r="O10" s="1210"/>
      <c r="P10" s="1210"/>
      <c r="Q10" s="1210"/>
      <c r="R10" s="1210"/>
      <c r="S10" s="1210"/>
      <c r="T10" s="1210"/>
      <c r="U10" s="666"/>
      <c r="V10" s="569"/>
      <c r="W10" s="569"/>
      <c r="X10" s="569"/>
      <c r="Y10" s="569"/>
      <c r="Z10" s="569"/>
      <c r="AA10" s="569"/>
      <c r="AH10" s="504"/>
      <c r="AI10" s="504"/>
      <c r="AJ10" s="504"/>
      <c r="AK10" s="504"/>
    </row>
    <row r="11" spans="1:37" s="771" customFormat="1" ht="18.75" hidden="1">
      <c r="A11" s="772"/>
      <c r="B11" s="772"/>
      <c r="C11" s="772"/>
      <c r="D11" s="772"/>
      <c r="E11" s="772"/>
      <c r="F11" s="772"/>
      <c r="G11" s="772"/>
      <c r="H11" s="772"/>
      <c r="L11" s="760"/>
      <c r="M11" s="749"/>
      <c r="N11" s="748"/>
      <c r="O11" s="748"/>
      <c r="P11" s="748"/>
      <c r="Q11" s="748"/>
      <c r="R11" s="748"/>
      <c r="S11" s="748"/>
      <c r="T11" s="748"/>
      <c r="U11" s="666"/>
      <c r="Z11" s="770" t="s">
        <v>718</v>
      </c>
      <c r="AA11" s="770" t="s">
        <v>719</v>
      </c>
      <c r="AH11" s="772"/>
      <c r="AI11" s="772"/>
      <c r="AJ11" s="772"/>
      <c r="AK11" s="772"/>
    </row>
    <row r="12" spans="1:37" s="491" customFormat="1" ht="11.25" hidden="1">
      <c r="A12" s="504"/>
      <c r="B12" s="504"/>
      <c r="C12" s="504"/>
      <c r="D12" s="504"/>
      <c r="E12" s="504"/>
      <c r="F12" s="504"/>
      <c r="G12" s="504"/>
      <c r="H12" s="504"/>
      <c r="L12" s="1234"/>
      <c r="M12" s="1234"/>
      <c r="N12" s="565"/>
      <c r="O12" s="1260"/>
      <c r="P12" s="1260"/>
      <c r="Q12" s="1260"/>
      <c r="R12" s="1260"/>
      <c r="S12" s="1260"/>
      <c r="T12" s="1260"/>
      <c r="U12" s="486"/>
      <c r="AE12" s="502" t="s">
        <v>372</v>
      </c>
      <c r="AH12" s="504"/>
      <c r="AI12" s="504"/>
      <c r="AJ12" s="504"/>
      <c r="AK12" s="504"/>
    </row>
    <row r="13" spans="1:37">
      <c r="J13" s="481"/>
      <c r="K13" s="481"/>
      <c r="L13" s="477"/>
      <c r="M13" s="477"/>
      <c r="N13" s="477"/>
      <c r="O13" s="1254"/>
      <c r="P13" s="1254"/>
      <c r="Q13" s="1254"/>
      <c r="R13" s="1254"/>
      <c r="S13" s="1254"/>
      <c r="T13" s="1254"/>
      <c r="U13" s="598"/>
      <c r="Z13" s="1254"/>
      <c r="AA13" s="1254"/>
      <c r="AB13" s="1254"/>
      <c r="AC13" s="1254"/>
      <c r="AD13" s="1254"/>
      <c r="AE13" s="1254"/>
    </row>
    <row r="14" spans="1:37">
      <c r="J14" s="481"/>
      <c r="K14" s="481"/>
      <c r="L14" s="1153" t="s">
        <v>453</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454</v>
      </c>
    </row>
    <row r="15" spans="1:37" ht="14.25" customHeight="1">
      <c r="J15" s="481"/>
      <c r="K15" s="481"/>
      <c r="L15" s="1217" t="s">
        <v>91</v>
      </c>
      <c r="M15" s="1217" t="s">
        <v>673</v>
      </c>
      <c r="N15" s="1275" t="s">
        <v>626</v>
      </c>
      <c r="O15" s="1275"/>
      <c r="P15" s="1275"/>
      <c r="Q15" s="1275"/>
      <c r="R15" s="1275" t="s">
        <v>627</v>
      </c>
      <c r="S15" s="1275"/>
      <c r="T15" s="1275"/>
      <c r="U15" s="1275"/>
      <c r="V15" s="1275" t="s">
        <v>628</v>
      </c>
      <c r="W15" s="1275"/>
      <c r="X15" s="1275"/>
      <c r="Y15" s="1275"/>
      <c r="Z15" s="1217" t="s">
        <v>639</v>
      </c>
      <c r="AA15" s="1217"/>
      <c r="AB15" s="1217"/>
      <c r="AC15" s="1217"/>
      <c r="AD15" s="1217"/>
      <c r="AE15" s="1217" t="s">
        <v>340</v>
      </c>
      <c r="AF15" s="1253" t="s">
        <v>274</v>
      </c>
      <c r="AG15" s="1153"/>
    </row>
    <row r="16" spans="1:37" s="522" customFormat="1" ht="27.75" customHeight="1">
      <c r="A16" s="584"/>
      <c r="B16" s="584"/>
      <c r="C16" s="584"/>
      <c r="D16" s="584"/>
      <c r="E16" s="584"/>
      <c r="F16" s="584"/>
      <c r="G16" s="590"/>
      <c r="H16" s="590"/>
      <c r="I16" s="530"/>
      <c r="J16" s="528"/>
      <c r="K16" s="528"/>
      <c r="L16" s="1217"/>
      <c r="M16" s="1217"/>
      <c r="N16" s="1275"/>
      <c r="O16" s="1275"/>
      <c r="P16" s="1275"/>
      <c r="Q16" s="1275"/>
      <c r="R16" s="1275"/>
      <c r="S16" s="1275"/>
      <c r="T16" s="1275"/>
      <c r="U16" s="1275"/>
      <c r="V16" s="1275"/>
      <c r="W16" s="1275"/>
      <c r="X16" s="1275"/>
      <c r="Y16" s="1275"/>
      <c r="Z16" s="1153" t="s">
        <v>676</v>
      </c>
      <c r="AA16" s="1153"/>
      <c r="AB16" s="1153" t="s">
        <v>652</v>
      </c>
      <c r="AC16" s="1153"/>
      <c r="AD16" s="1153"/>
      <c r="AE16" s="1217"/>
      <c r="AF16" s="1253"/>
      <c r="AG16" s="1153"/>
      <c r="AH16" s="584"/>
      <c r="AI16" s="584"/>
      <c r="AJ16" s="584"/>
      <c r="AK16" s="584"/>
    </row>
    <row r="17" spans="1:37" ht="14.25" customHeight="1">
      <c r="J17" s="481"/>
      <c r="K17" s="481"/>
      <c r="L17" s="1217"/>
      <c r="M17" s="1217"/>
      <c r="N17" s="1275"/>
      <c r="O17" s="1275"/>
      <c r="P17" s="1275"/>
      <c r="Q17" s="1275"/>
      <c r="R17" s="1275"/>
      <c r="S17" s="1275"/>
      <c r="T17" s="1275"/>
      <c r="U17" s="1275"/>
      <c r="V17" s="1275"/>
      <c r="W17" s="1275"/>
      <c r="X17" s="1275"/>
      <c r="Y17" s="1275"/>
      <c r="Z17" s="533" t="s">
        <v>674</v>
      </c>
      <c r="AA17" s="533" t="s">
        <v>675</v>
      </c>
      <c r="AB17" s="535" t="s">
        <v>273</v>
      </c>
      <c r="AC17" s="1265" t="s">
        <v>272</v>
      </c>
      <c r="AD17" s="1265"/>
      <c r="AE17" s="1217"/>
      <c r="AF17" s="1253"/>
      <c r="AG17" s="1153"/>
    </row>
    <row r="18" spans="1:37">
      <c r="J18" s="481"/>
      <c r="K18" s="489">
        <v>1</v>
      </c>
      <c r="L18" s="478" t="s">
        <v>92</v>
      </c>
      <c r="M18" s="478" t="s">
        <v>48</v>
      </c>
      <c r="N18" s="1276">
        <f ca="1">OFFSET(N18,0,-1)+1</f>
        <v>3</v>
      </c>
      <c r="O18" s="1276"/>
      <c r="P18" s="1276"/>
      <c r="Q18" s="1276"/>
      <c r="R18" s="1276">
        <f ca="1">OFFSET(N18,0,0)+1</f>
        <v>4</v>
      </c>
      <c r="S18" s="1276"/>
      <c r="T18" s="1276"/>
      <c r="U18" s="1276"/>
      <c r="V18" s="673"/>
      <c r="W18" s="673"/>
      <c r="X18" s="673"/>
      <c r="Y18" s="674">
        <f ca="1">OFFSET(R18,0,0)+1</f>
        <v>5</v>
      </c>
      <c r="Z18" s="487">
        <f ca="1">OFFSET(Z18,0,-1)+1</f>
        <v>6</v>
      </c>
      <c r="AA18" s="487">
        <f ca="1">OFFSET(AA18,0,-1)+1</f>
        <v>7</v>
      </c>
      <c r="AB18" s="487">
        <f ca="1">OFFSET(AB18,0,-1)+1</f>
        <v>8</v>
      </c>
      <c r="AC18" s="1276">
        <f ca="1">OFFSET(AC18,0,-1)+1</f>
        <v>9</v>
      </c>
      <c r="AD18" s="1276"/>
      <c r="AE18" s="487">
        <f ca="1">OFFSET(AE18,0,-2)+1</f>
        <v>10</v>
      </c>
      <c r="AF18" s="522"/>
      <c r="AG18" s="487">
        <f ca="1">OFFSET(AG18,0,-2)+1</f>
        <v>11</v>
      </c>
    </row>
    <row r="19" spans="1:37" ht="22.5">
      <c r="A19" s="1236">
        <v>1</v>
      </c>
      <c r="B19" s="1014"/>
      <c r="C19" s="1014"/>
      <c r="D19" s="1014"/>
      <c r="E19" s="1014"/>
      <c r="F19" s="1007"/>
      <c r="G19" s="1013"/>
      <c r="H19" s="1013"/>
      <c r="I19" s="995"/>
      <c r="J19" s="994"/>
      <c r="K19" s="994"/>
      <c r="L19" s="592">
        <f>mergeValue(A19)</f>
        <v>1</v>
      </c>
      <c r="M19" s="640" t="s">
        <v>20</v>
      </c>
      <c r="N19" s="1277"/>
      <c r="O19" s="1277"/>
      <c r="P19" s="1277"/>
      <c r="Q19" s="1277"/>
      <c r="R19" s="1277"/>
      <c r="S19" s="1277"/>
      <c r="T19" s="1277"/>
      <c r="U19" s="1277"/>
      <c r="V19" s="1277"/>
      <c r="W19" s="1277"/>
      <c r="X19" s="1277"/>
      <c r="Y19" s="1277"/>
      <c r="Z19" s="1277"/>
      <c r="AA19" s="1277"/>
      <c r="AB19" s="1277"/>
      <c r="AC19" s="1277"/>
      <c r="AD19" s="1277"/>
      <c r="AE19" s="1277"/>
      <c r="AF19" s="1277"/>
      <c r="AG19" s="580" t="s">
        <v>475</v>
      </c>
    </row>
    <row r="20" spans="1:37" ht="22.5">
      <c r="A20" s="1236"/>
      <c r="B20" s="1236">
        <v>1</v>
      </c>
      <c r="C20" s="1014"/>
      <c r="D20" s="1014"/>
      <c r="E20" s="1014"/>
      <c r="F20" s="1007"/>
      <c r="G20" s="1016"/>
      <c r="H20" s="1017"/>
      <c r="I20" s="996"/>
      <c r="J20" s="991"/>
      <c r="K20" s="989"/>
      <c r="L20" s="592" t="str">
        <f>mergeValue(A20) &amp;"."&amp; mergeValue(B20)</f>
        <v>1.1</v>
      </c>
      <c r="M20" s="545" t="s">
        <v>16</v>
      </c>
      <c r="N20" s="1278"/>
      <c r="O20" s="1278"/>
      <c r="P20" s="1278"/>
      <c r="Q20" s="1278"/>
      <c r="R20" s="1278"/>
      <c r="S20" s="1278"/>
      <c r="T20" s="1278"/>
      <c r="U20" s="1278"/>
      <c r="V20" s="1278"/>
      <c r="W20" s="1278"/>
      <c r="X20" s="1278"/>
      <c r="Y20" s="1278"/>
      <c r="Z20" s="1278"/>
      <c r="AA20" s="1278"/>
      <c r="AB20" s="1278"/>
      <c r="AC20" s="1278"/>
      <c r="AD20" s="1278"/>
      <c r="AE20" s="1278"/>
      <c r="AF20" s="1278"/>
      <c r="AG20" s="580" t="s">
        <v>476</v>
      </c>
    </row>
    <row r="21" spans="1:37" ht="22.5">
      <c r="A21" s="1236"/>
      <c r="B21" s="1236"/>
      <c r="C21" s="1236">
        <v>1</v>
      </c>
      <c r="D21" s="1014"/>
      <c r="E21" s="1014"/>
      <c r="F21" s="1007"/>
      <c r="G21" s="1016"/>
      <c r="H21" s="1017"/>
      <c r="I21" s="996"/>
      <c r="J21" s="991"/>
      <c r="K21" s="989"/>
      <c r="L21" s="592" t="str">
        <f>mergeValue(A21) &amp;"."&amp; mergeValue(B21)&amp;"."&amp; mergeValue(C21)</f>
        <v>1.1.1</v>
      </c>
      <c r="M21" s="546" t="s">
        <v>7</v>
      </c>
      <c r="N21" s="1278"/>
      <c r="O21" s="1278"/>
      <c r="P21" s="1278"/>
      <c r="Q21" s="1278"/>
      <c r="R21" s="1278"/>
      <c r="S21" s="1278"/>
      <c r="T21" s="1278"/>
      <c r="U21" s="1278"/>
      <c r="V21" s="1278"/>
      <c r="W21" s="1278"/>
      <c r="X21" s="1278"/>
      <c r="Y21" s="1278"/>
      <c r="Z21" s="1278"/>
      <c r="AA21" s="1278"/>
      <c r="AB21" s="1278"/>
      <c r="AC21" s="1278"/>
      <c r="AD21" s="1278"/>
      <c r="AE21" s="1278"/>
      <c r="AF21" s="1278"/>
      <c r="AG21" s="580" t="s">
        <v>631</v>
      </c>
    </row>
    <row r="22" spans="1:37" ht="15" customHeight="1">
      <c r="A22" s="1236"/>
      <c r="B22" s="1236"/>
      <c r="C22" s="1236"/>
      <c r="D22" s="1236">
        <v>1</v>
      </c>
      <c r="E22" s="1014"/>
      <c r="F22" s="1007"/>
      <c r="G22" s="1016"/>
      <c r="H22" s="1017"/>
      <c r="I22" s="996"/>
      <c r="J22" s="991"/>
      <c r="K22" s="989"/>
      <c r="L22" s="592" t="str">
        <f>mergeValue(A22) &amp;"."&amp; mergeValue(B22)&amp;"."&amp; mergeValue(C22)&amp;"."&amp; mergeValue(D22)</f>
        <v>1.1.1.1</v>
      </c>
      <c r="M22" s="547" t="s">
        <v>22</v>
      </c>
      <c r="N22" s="1278"/>
      <c r="O22" s="1278"/>
      <c r="P22" s="1278"/>
      <c r="Q22" s="1278"/>
      <c r="R22" s="1278"/>
      <c r="S22" s="1278"/>
      <c r="T22" s="1278"/>
      <c r="U22" s="1278"/>
      <c r="V22" s="1278"/>
      <c r="W22" s="1278"/>
      <c r="X22" s="1278"/>
      <c r="Y22" s="1278"/>
      <c r="Z22" s="1278"/>
      <c r="AA22" s="1278"/>
      <c r="AB22" s="1278"/>
      <c r="AC22" s="1278"/>
      <c r="AD22" s="1278"/>
      <c r="AE22" s="1278"/>
      <c r="AF22" s="1278"/>
      <c r="AG22" s="580" t="s">
        <v>677</v>
      </c>
    </row>
    <row r="23" spans="1:37" ht="20.100000000000001" customHeight="1">
      <c r="A23" s="1236"/>
      <c r="B23" s="1236"/>
      <c r="C23" s="1236"/>
      <c r="D23" s="1236"/>
      <c r="E23" s="1236">
        <v>1</v>
      </c>
      <c r="F23" s="1007"/>
      <c r="G23" s="1016"/>
      <c r="H23" s="1017"/>
      <c r="I23" s="1018"/>
      <c r="J23" s="1008"/>
      <c r="K23" s="1157"/>
      <c r="L23" s="1279" t="str">
        <f>mergeValue(A23) &amp;"."&amp; mergeValue(B23)&amp;"."&amp; mergeValue(C23)&amp;"."&amp; mergeValue(D23)&amp;"."&amp; mergeValue(E23)</f>
        <v>1.1.1.1.1</v>
      </c>
      <c r="M23" s="1280"/>
      <c r="N23" s="1232" t="s">
        <v>84</v>
      </c>
      <c r="O23" s="1274"/>
      <c r="P23" s="1270">
        <v>1</v>
      </c>
      <c r="Q23" s="1271"/>
      <c r="R23" s="1232" t="s">
        <v>84</v>
      </c>
      <c r="S23" s="1274"/>
      <c r="T23" s="1270">
        <v>1</v>
      </c>
      <c r="U23" s="1271"/>
      <c r="V23" s="1232" t="s">
        <v>84</v>
      </c>
      <c r="W23" s="560"/>
      <c r="X23" s="538">
        <v>1</v>
      </c>
      <c r="Y23" s="1090"/>
      <c r="Z23" s="670"/>
      <c r="AA23" s="670"/>
      <c r="AB23" s="1242"/>
      <c r="AC23" s="1232" t="s">
        <v>83</v>
      </c>
      <c r="AD23" s="1242"/>
      <c r="AE23" s="1232" t="s">
        <v>84</v>
      </c>
      <c r="AF23" s="577"/>
      <c r="AG23" s="1267" t="s">
        <v>678</v>
      </c>
      <c r="AH23" s="499" t="str">
        <f>strCheckDate(Z24:AF24)</f>
        <v/>
      </c>
      <c r="AI23" s="503" t="str">
        <f>IF(AND(COUNTIF(AJ18:AJ27,AJ23)&gt;1,AJ23&lt;&gt;""),"ErrUnique:HasDoubleConn","")</f>
        <v/>
      </c>
      <c r="AJ23" s="503"/>
      <c r="AK23" s="503"/>
    </row>
    <row r="24" spans="1:37" ht="20.100000000000001" customHeight="1">
      <c r="A24" s="1236"/>
      <c r="B24" s="1236"/>
      <c r="C24" s="1236"/>
      <c r="D24" s="1236"/>
      <c r="E24" s="1236"/>
      <c r="F24" s="1007"/>
      <c r="G24" s="1016"/>
      <c r="H24" s="1017"/>
      <c r="I24" s="1018"/>
      <c r="J24" s="1008"/>
      <c r="K24" s="1157"/>
      <c r="L24" s="1279"/>
      <c r="M24" s="1280"/>
      <c r="N24" s="1232"/>
      <c r="O24" s="1274"/>
      <c r="P24" s="1270"/>
      <c r="Q24" s="1272"/>
      <c r="R24" s="1232"/>
      <c r="S24" s="1274"/>
      <c r="T24" s="1270"/>
      <c r="U24" s="1273"/>
      <c r="V24" s="1232"/>
      <c r="W24" s="600"/>
      <c r="X24" s="564"/>
      <c r="Y24" s="564"/>
      <c r="Z24" s="571"/>
      <c r="AA24" s="602" t="str">
        <f>AB23 &amp; "-" &amp; AD23</f>
        <v>-</v>
      </c>
      <c r="AB24" s="1231"/>
      <c r="AC24" s="1232"/>
      <c r="AD24" s="1231"/>
      <c r="AE24" s="1232"/>
      <c r="AF24" s="672"/>
      <c r="AG24" s="1268"/>
      <c r="AI24" s="503"/>
      <c r="AJ24" s="503"/>
      <c r="AK24" s="503"/>
    </row>
    <row r="25" spans="1:37" ht="20.100000000000001" customHeight="1">
      <c r="A25" s="1236"/>
      <c r="B25" s="1236"/>
      <c r="C25" s="1236"/>
      <c r="D25" s="1236"/>
      <c r="E25" s="1236"/>
      <c r="F25" s="1007"/>
      <c r="G25" s="1016"/>
      <c r="H25" s="1017"/>
      <c r="I25" s="1018"/>
      <c r="J25" s="1008"/>
      <c r="K25" s="1157"/>
      <c r="L25" s="1279"/>
      <c r="M25" s="1280"/>
      <c r="N25" s="1232"/>
      <c r="O25" s="1274"/>
      <c r="P25" s="1270"/>
      <c r="Q25" s="1273"/>
      <c r="R25" s="1232"/>
      <c r="S25" s="601"/>
      <c r="T25" s="557"/>
      <c r="U25" s="564"/>
      <c r="V25" s="570"/>
      <c r="W25" s="570"/>
      <c r="X25" s="570"/>
      <c r="Y25" s="570"/>
      <c r="Z25" s="571"/>
      <c r="AA25" s="571"/>
      <c r="AB25" s="572"/>
      <c r="AC25" s="563"/>
      <c r="AD25" s="563"/>
      <c r="AE25" s="572"/>
      <c r="AF25" s="563"/>
      <c r="AG25" s="1268"/>
      <c r="AI25" s="503"/>
      <c r="AJ25" s="503"/>
      <c r="AK25" s="503"/>
    </row>
    <row r="26" spans="1:37" ht="20.100000000000001" customHeight="1">
      <c r="A26" s="1236"/>
      <c r="B26" s="1236"/>
      <c r="C26" s="1236"/>
      <c r="D26" s="1236"/>
      <c r="E26" s="1236"/>
      <c r="F26" s="1007"/>
      <c r="G26" s="1016"/>
      <c r="H26" s="1017"/>
      <c r="I26" s="1018"/>
      <c r="J26" s="1008"/>
      <c r="K26" s="1157"/>
      <c r="L26" s="1279"/>
      <c r="M26" s="1280"/>
      <c r="N26" s="1232"/>
      <c r="O26" s="573"/>
      <c r="P26" s="575"/>
      <c r="Q26" s="574"/>
      <c r="R26" s="570"/>
      <c r="S26" s="570"/>
      <c r="T26" s="570"/>
      <c r="U26" s="570"/>
      <c r="V26" s="570"/>
      <c r="W26" s="570"/>
      <c r="X26" s="570"/>
      <c r="Y26" s="570"/>
      <c r="Z26" s="571"/>
      <c r="AA26" s="571"/>
      <c r="AB26" s="572"/>
      <c r="AC26" s="563"/>
      <c r="AD26" s="563"/>
      <c r="AE26" s="572"/>
      <c r="AF26" s="563"/>
      <c r="AG26" s="1268"/>
      <c r="AI26" s="503"/>
      <c r="AJ26" s="503"/>
      <c r="AK26" s="503"/>
    </row>
    <row r="27" spans="1:37" s="475" customFormat="1" ht="15" customHeight="1">
      <c r="A27" s="1236"/>
      <c r="B27" s="1236"/>
      <c r="C27" s="1236"/>
      <c r="D27" s="1236"/>
      <c r="E27" s="1015"/>
      <c r="F27" s="1009"/>
      <c r="G27" s="1011"/>
      <c r="H27" s="1009"/>
      <c r="I27" s="1018"/>
      <c r="J27" s="1008"/>
      <c r="K27" s="1002"/>
      <c r="L27" s="537"/>
      <c r="M27" s="550" t="s">
        <v>5</v>
      </c>
      <c r="N27" s="550"/>
      <c r="O27" s="550"/>
      <c r="P27" s="550"/>
      <c r="Q27" s="550"/>
      <c r="R27" s="550"/>
      <c r="S27" s="550"/>
      <c r="T27" s="550"/>
      <c r="U27" s="550"/>
      <c r="V27" s="550"/>
      <c r="W27" s="550"/>
      <c r="X27" s="550"/>
      <c r="Y27" s="550"/>
      <c r="Z27" s="550"/>
      <c r="AA27" s="550"/>
      <c r="AB27" s="550"/>
      <c r="AC27" s="550"/>
      <c r="AD27" s="550"/>
      <c r="AE27" s="550"/>
      <c r="AF27" s="550"/>
      <c r="AG27" s="1269"/>
      <c r="AH27" s="500"/>
      <c r="AI27" s="500"/>
      <c r="AJ27" s="213"/>
      <c r="AK27" s="213"/>
    </row>
    <row r="28" spans="1:37" s="475" customFormat="1" ht="15" customHeight="1">
      <c r="A28" s="1236"/>
      <c r="B28" s="1236"/>
      <c r="C28" s="1236"/>
      <c r="D28" s="1015"/>
      <c r="E28" s="1015"/>
      <c r="F28" s="1009"/>
      <c r="G28" s="1016"/>
      <c r="H28" s="1009"/>
      <c r="I28" s="1002"/>
      <c r="J28" s="993"/>
      <c r="K28" s="1002"/>
      <c r="L28" s="537"/>
      <c r="M28" s="549" t="s">
        <v>17</v>
      </c>
      <c r="N28" s="549"/>
      <c r="O28" s="549"/>
      <c r="P28" s="549"/>
      <c r="Q28" s="549"/>
      <c r="R28" s="549"/>
      <c r="S28" s="549"/>
      <c r="T28" s="549"/>
      <c r="U28" s="549"/>
      <c r="V28" s="549"/>
      <c r="W28" s="549"/>
      <c r="X28" s="549"/>
      <c r="Y28" s="549"/>
      <c r="Z28" s="549"/>
      <c r="AA28" s="549"/>
      <c r="AB28" s="549"/>
      <c r="AC28" s="549"/>
      <c r="AD28" s="549"/>
      <c r="AE28" s="549"/>
      <c r="AF28" s="563"/>
      <c r="AG28" s="559"/>
      <c r="AH28" s="500"/>
      <c r="AI28" s="500"/>
      <c r="AJ28" s="213"/>
      <c r="AK28" s="213"/>
    </row>
    <row r="29" spans="1:37" s="475" customFormat="1" ht="15" customHeight="1">
      <c r="A29" s="1236"/>
      <c r="B29" s="1236"/>
      <c r="C29" s="1015"/>
      <c r="D29" s="1015"/>
      <c r="E29" s="1015"/>
      <c r="F29" s="1009"/>
      <c r="G29" s="1016"/>
      <c r="H29" s="1009"/>
      <c r="I29" s="1002"/>
      <c r="J29" s="993"/>
      <c r="K29" s="1002"/>
      <c r="L29" s="537"/>
      <c r="M29" s="548" t="s">
        <v>18</v>
      </c>
      <c r="N29" s="548"/>
      <c r="O29" s="548"/>
      <c r="P29" s="548"/>
      <c r="Q29" s="548"/>
      <c r="R29" s="548"/>
      <c r="S29" s="548"/>
      <c r="T29" s="548"/>
      <c r="U29" s="548"/>
      <c r="V29" s="548"/>
      <c r="W29" s="548"/>
      <c r="X29" s="548"/>
      <c r="Y29" s="548"/>
      <c r="Z29" s="544"/>
      <c r="AA29" s="544"/>
      <c r="AB29" s="572"/>
      <c r="AC29" s="563"/>
      <c r="AD29" s="562"/>
      <c r="AE29" s="548"/>
      <c r="AF29" s="563"/>
      <c r="AG29" s="559"/>
      <c r="AH29" s="500"/>
      <c r="AI29" s="500"/>
      <c r="AJ29" s="500"/>
      <c r="AK29" s="500"/>
    </row>
    <row r="30" spans="1:37" s="475" customFormat="1" ht="15" customHeight="1">
      <c r="A30" s="1236"/>
      <c r="B30" s="1015"/>
      <c r="C30" s="1015"/>
      <c r="D30" s="1015"/>
      <c r="E30" s="1015"/>
      <c r="F30" s="1009"/>
      <c r="G30" s="1016"/>
      <c r="H30" s="1009"/>
      <c r="I30" s="1002"/>
      <c r="J30" s="993"/>
      <c r="K30" s="1002"/>
      <c r="L30" s="537"/>
      <c r="M30" s="557" t="s">
        <v>19</v>
      </c>
      <c r="N30" s="557"/>
      <c r="O30" s="557"/>
      <c r="P30" s="557"/>
      <c r="Q30" s="557"/>
      <c r="R30" s="557"/>
      <c r="S30" s="557"/>
      <c r="T30" s="557"/>
      <c r="U30" s="557"/>
      <c r="V30" s="557"/>
      <c r="W30" s="557"/>
      <c r="X30" s="557"/>
      <c r="Y30" s="557"/>
      <c r="Z30" s="544"/>
      <c r="AA30" s="544"/>
      <c r="AB30" s="572"/>
      <c r="AC30" s="563"/>
      <c r="AD30" s="562"/>
      <c r="AE30" s="548"/>
      <c r="AF30" s="563"/>
      <c r="AG30" s="559"/>
      <c r="AH30" s="500"/>
      <c r="AI30" s="500"/>
      <c r="AJ30" s="500"/>
      <c r="AK30" s="500"/>
    </row>
    <row r="31" spans="1:37" s="475" customFormat="1" ht="15" customHeight="1">
      <c r="A31" s="988"/>
      <c r="B31" s="988"/>
      <c r="C31" s="988"/>
      <c r="D31" s="988"/>
      <c r="E31" s="988"/>
      <c r="F31" s="988"/>
      <c r="G31" s="1001"/>
      <c r="H31" s="1002"/>
      <c r="I31" s="992"/>
      <c r="J31" s="993"/>
      <c r="K31" s="988"/>
      <c r="L31" s="537"/>
      <c r="M31" s="564" t="s">
        <v>308</v>
      </c>
      <c r="N31" s="564"/>
      <c r="O31" s="564"/>
      <c r="P31" s="564"/>
      <c r="Q31" s="564"/>
      <c r="R31" s="564"/>
      <c r="S31" s="564"/>
      <c r="T31" s="564"/>
      <c r="U31" s="564"/>
      <c r="V31" s="564"/>
      <c r="W31" s="564"/>
      <c r="X31" s="564"/>
      <c r="Y31" s="564"/>
      <c r="Z31" s="544"/>
      <c r="AA31" s="544"/>
      <c r="AB31" s="572"/>
      <c r="AC31" s="563"/>
      <c r="AD31" s="562"/>
      <c r="AE31" s="548"/>
      <c r="AF31" s="563"/>
      <c r="AG31" s="559"/>
      <c r="AH31" s="500"/>
      <c r="AI31" s="500"/>
      <c r="AJ31" s="500"/>
      <c r="AK31" s="500"/>
    </row>
    <row r="33" spans="12:37" ht="102" customHeight="1">
      <c r="L33" s="1">
        <v>1</v>
      </c>
      <c r="M33" s="1200" t="s">
        <v>679</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5"/>
      <c r="AI33" s="505"/>
      <c r="AJ33" s="505"/>
      <c r="AK33" s="505"/>
    </row>
    <row r="34" spans="12:37" ht="14.25" customHeight="1">
      <c r="L34" s="512"/>
      <c r="M34" s="513"/>
      <c r="N34" s="513"/>
      <c r="O34" s="513"/>
      <c r="P34" s="513"/>
      <c r="Q34" s="513"/>
      <c r="R34" s="513"/>
      <c r="S34" s="513"/>
      <c r="T34" s="513"/>
      <c r="U34" s="513"/>
      <c r="V34" s="513"/>
      <c r="W34" s="513"/>
      <c r="X34" s="513"/>
      <c r="Y34" s="513"/>
      <c r="Z34" s="516"/>
      <c r="AA34" s="516"/>
      <c r="AB34" s="516"/>
      <c r="AC34" s="516"/>
      <c r="AD34" s="516"/>
      <c r="AE34" s="516"/>
      <c r="AF34" s="516"/>
      <c r="AG34" s="516"/>
      <c r="AH34" s="517"/>
      <c r="AI34" s="517"/>
      <c r="AJ34" s="517"/>
      <c r="AK34" s="517"/>
    </row>
  </sheetData>
  <sheetProtection algorithmName="SHA-512" hashValue="vEg8wxOMiBIHi6wF9+zVDETVrbZK6BIcv/IzN53Hn75fwIYl/wq4y/eahbFHlhApgaW9uiRREEwfp19xE6n9ag==" saltValue="0Zg90pzM/wbqEkpBZbUIGQ==" spinCount="100000" sheet="1" objects="1" scenarios="1" formatColumns="0" formatRows="0"/>
  <dataConsolidate leftLabels="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238</v>
      </c>
    </row>
    <row r="2" spans="1:27" ht="16.5" customHeight="1">
      <c r="B2" s="1121" t="str">
        <f>"Код отчёта: " &amp; GetCode()</f>
        <v>Код отчёта: FAS.JKH.OPEN.INFO.PRICE.WARM</v>
      </c>
      <c r="C2" s="1121"/>
      <c r="D2" s="1121"/>
      <c r="E2" s="1121"/>
      <c r="F2" s="1121"/>
      <c r="G2" s="1121"/>
      <c r="Q2" s="231"/>
      <c r="R2" s="231"/>
      <c r="S2" s="231"/>
      <c r="T2" s="231"/>
      <c r="U2" s="231"/>
      <c r="V2" s="231"/>
      <c r="W2" s="231"/>
    </row>
    <row r="3" spans="1:27" ht="18" customHeight="1">
      <c r="B3" s="1122" t="str">
        <f>"Версия " &amp; GetVersion()</f>
        <v>Версия 1.0.2</v>
      </c>
      <c r="C3" s="1122"/>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26" t="s">
        <v>766</v>
      </c>
      <c r="C5" s="1127"/>
      <c r="D5" s="1127"/>
      <c r="E5" s="1127"/>
      <c r="F5" s="1127"/>
      <c r="G5" s="1127"/>
      <c r="H5" s="1127"/>
      <c r="I5" s="1127"/>
      <c r="J5" s="1127"/>
      <c r="K5" s="1127"/>
      <c r="L5" s="1127"/>
      <c r="M5" s="1127"/>
      <c r="N5" s="1127"/>
      <c r="O5" s="1127"/>
      <c r="P5" s="1127"/>
      <c r="Q5" s="1127"/>
      <c r="R5" s="1127"/>
      <c r="S5" s="1127"/>
      <c r="T5" s="1127"/>
      <c r="U5" s="1127"/>
      <c r="V5" s="1127"/>
      <c r="W5" s="1127"/>
      <c r="X5" s="1127"/>
      <c r="Y5" s="112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23" t="s">
        <v>587</v>
      </c>
      <c r="F7" s="1123"/>
      <c r="G7" s="1123"/>
      <c r="H7" s="1123"/>
      <c r="I7" s="1123"/>
      <c r="J7" s="1123"/>
      <c r="K7" s="1123"/>
      <c r="L7" s="1123"/>
      <c r="M7" s="1123"/>
      <c r="N7" s="1123"/>
      <c r="O7" s="1123"/>
      <c r="P7" s="1123"/>
      <c r="Q7" s="1123"/>
      <c r="R7" s="1123"/>
      <c r="S7" s="1123"/>
      <c r="T7" s="1123"/>
      <c r="U7" s="1123"/>
      <c r="V7" s="1123"/>
      <c r="W7" s="1123"/>
      <c r="X7" s="1123"/>
      <c r="Y7" s="59"/>
    </row>
    <row r="8" spans="1:27" ht="15" customHeight="1">
      <c r="A8" s="43"/>
      <c r="B8" s="78"/>
      <c r="C8" s="77"/>
      <c r="D8" s="60"/>
      <c r="E8" s="1123"/>
      <c r="F8" s="1123"/>
      <c r="G8" s="1123"/>
      <c r="H8" s="1123"/>
      <c r="I8" s="1123"/>
      <c r="J8" s="1123"/>
      <c r="K8" s="1123"/>
      <c r="L8" s="1123"/>
      <c r="M8" s="1123"/>
      <c r="N8" s="1123"/>
      <c r="O8" s="1123"/>
      <c r="P8" s="1123"/>
      <c r="Q8" s="1123"/>
      <c r="R8" s="1123"/>
      <c r="S8" s="1123"/>
      <c r="T8" s="1123"/>
      <c r="U8" s="1123"/>
      <c r="V8" s="1123"/>
      <c r="W8" s="1123"/>
      <c r="X8" s="1123"/>
      <c r="Y8" s="59"/>
    </row>
    <row r="9" spans="1:27" ht="15" customHeight="1">
      <c r="A9" s="43"/>
      <c r="B9" s="78"/>
      <c r="C9" s="77"/>
      <c r="D9" s="60"/>
      <c r="E9" s="1123"/>
      <c r="F9" s="1123"/>
      <c r="G9" s="1123"/>
      <c r="H9" s="1123"/>
      <c r="I9" s="1123"/>
      <c r="J9" s="1123"/>
      <c r="K9" s="1123"/>
      <c r="L9" s="1123"/>
      <c r="M9" s="1123"/>
      <c r="N9" s="1123"/>
      <c r="O9" s="1123"/>
      <c r="P9" s="1123"/>
      <c r="Q9" s="1123"/>
      <c r="R9" s="1123"/>
      <c r="S9" s="1123"/>
      <c r="T9" s="1123"/>
      <c r="U9" s="1123"/>
      <c r="V9" s="1123"/>
      <c r="W9" s="1123"/>
      <c r="X9" s="1123"/>
      <c r="Y9" s="59"/>
    </row>
    <row r="10" spans="1:27" ht="10.5" customHeight="1">
      <c r="A10" s="43"/>
      <c r="B10" s="78"/>
      <c r="C10" s="77"/>
      <c r="D10" s="60"/>
      <c r="E10" s="1123"/>
      <c r="F10" s="1123"/>
      <c r="G10" s="1123"/>
      <c r="H10" s="1123"/>
      <c r="I10" s="1123"/>
      <c r="J10" s="1123"/>
      <c r="K10" s="1123"/>
      <c r="L10" s="1123"/>
      <c r="M10" s="1123"/>
      <c r="N10" s="1123"/>
      <c r="O10" s="1123"/>
      <c r="P10" s="1123"/>
      <c r="Q10" s="1123"/>
      <c r="R10" s="1123"/>
      <c r="S10" s="1123"/>
      <c r="T10" s="1123"/>
      <c r="U10" s="1123"/>
      <c r="V10" s="1123"/>
      <c r="W10" s="1123"/>
      <c r="X10" s="1123"/>
      <c r="Y10" s="59"/>
    </row>
    <row r="11" spans="1:27" ht="27" customHeight="1">
      <c r="A11" s="43"/>
      <c r="B11" s="78"/>
      <c r="C11" s="77"/>
      <c r="D11" s="60"/>
      <c r="E11" s="1123"/>
      <c r="F11" s="1123"/>
      <c r="G11" s="1123"/>
      <c r="H11" s="1123"/>
      <c r="I11" s="1123"/>
      <c r="J11" s="1123"/>
      <c r="K11" s="1123"/>
      <c r="L11" s="1123"/>
      <c r="M11" s="1123"/>
      <c r="N11" s="1123"/>
      <c r="O11" s="1123"/>
      <c r="P11" s="1123"/>
      <c r="Q11" s="1123"/>
      <c r="R11" s="1123"/>
      <c r="S11" s="1123"/>
      <c r="T11" s="1123"/>
      <c r="U11" s="1123"/>
      <c r="V11" s="1123"/>
      <c r="W11" s="1123"/>
      <c r="X11" s="1123"/>
      <c r="Y11" s="59"/>
    </row>
    <row r="12" spans="1:27" ht="12" customHeight="1">
      <c r="A12" s="43"/>
      <c r="B12" s="78"/>
      <c r="C12" s="77"/>
      <c r="D12" s="60"/>
      <c r="E12" s="1123"/>
      <c r="F12" s="1123"/>
      <c r="G12" s="1123"/>
      <c r="H12" s="1123"/>
      <c r="I12" s="1123"/>
      <c r="J12" s="1123"/>
      <c r="K12" s="1123"/>
      <c r="L12" s="1123"/>
      <c r="M12" s="1123"/>
      <c r="N12" s="1123"/>
      <c r="O12" s="1123"/>
      <c r="P12" s="1123"/>
      <c r="Q12" s="1123"/>
      <c r="R12" s="1123"/>
      <c r="S12" s="1123"/>
      <c r="T12" s="1123"/>
      <c r="U12" s="1123"/>
      <c r="V12" s="1123"/>
      <c r="W12" s="1123"/>
      <c r="X12" s="1123"/>
      <c r="Y12" s="59"/>
    </row>
    <row r="13" spans="1:27" ht="38.25" customHeight="1">
      <c r="A13" s="43"/>
      <c r="B13" s="78"/>
      <c r="C13" s="77"/>
      <c r="D13" s="60"/>
      <c r="E13" s="1123"/>
      <c r="F13" s="1123"/>
      <c r="G13" s="1123"/>
      <c r="H13" s="1123"/>
      <c r="I13" s="1123"/>
      <c r="J13" s="1123"/>
      <c r="K13" s="1123"/>
      <c r="L13" s="1123"/>
      <c r="M13" s="1123"/>
      <c r="N13" s="1123"/>
      <c r="O13" s="1123"/>
      <c r="P13" s="1123"/>
      <c r="Q13" s="1123"/>
      <c r="R13" s="1123"/>
      <c r="S13" s="1123"/>
      <c r="T13" s="1123"/>
      <c r="U13" s="1123"/>
      <c r="V13" s="1123"/>
      <c r="W13" s="1123"/>
      <c r="X13" s="1123"/>
      <c r="Y13" s="73"/>
    </row>
    <row r="14" spans="1:27" ht="15" customHeight="1">
      <c r="A14" s="43"/>
      <c r="B14" s="78"/>
      <c r="C14" s="77"/>
      <c r="D14" s="60"/>
      <c r="E14" s="1123"/>
      <c r="F14" s="1123"/>
      <c r="G14" s="1123"/>
      <c r="H14" s="1123"/>
      <c r="I14" s="1123"/>
      <c r="J14" s="1123"/>
      <c r="K14" s="1123"/>
      <c r="L14" s="1123"/>
      <c r="M14" s="1123"/>
      <c r="N14" s="1123"/>
      <c r="O14" s="1123"/>
      <c r="P14" s="1123"/>
      <c r="Q14" s="1123"/>
      <c r="R14" s="1123"/>
      <c r="S14" s="1123"/>
      <c r="T14" s="1123"/>
      <c r="U14" s="1123"/>
      <c r="V14" s="1123"/>
      <c r="W14" s="1123"/>
      <c r="X14" s="1123"/>
      <c r="Y14" s="59"/>
    </row>
    <row r="15" spans="1:27" ht="15">
      <c r="A15" s="43"/>
      <c r="B15" s="78"/>
      <c r="C15" s="77"/>
      <c r="D15" s="60"/>
      <c r="E15" s="1123"/>
      <c r="F15" s="1123"/>
      <c r="G15" s="1123"/>
      <c r="H15" s="1123"/>
      <c r="I15" s="1123"/>
      <c r="J15" s="1123"/>
      <c r="K15" s="1123"/>
      <c r="L15" s="1123"/>
      <c r="M15" s="1123"/>
      <c r="N15" s="1123"/>
      <c r="O15" s="1123"/>
      <c r="P15" s="1123"/>
      <c r="Q15" s="1123"/>
      <c r="R15" s="1123"/>
      <c r="S15" s="1123"/>
      <c r="T15" s="1123"/>
      <c r="U15" s="1123"/>
      <c r="V15" s="1123"/>
      <c r="W15" s="1123"/>
      <c r="X15" s="1123"/>
      <c r="Y15" s="59"/>
    </row>
    <row r="16" spans="1:27" ht="15">
      <c r="A16" s="43"/>
      <c r="B16" s="78"/>
      <c r="C16" s="77"/>
      <c r="D16" s="60"/>
      <c r="E16" s="1123"/>
      <c r="F16" s="1123"/>
      <c r="G16" s="1123"/>
      <c r="H16" s="1123"/>
      <c r="I16" s="1123"/>
      <c r="J16" s="1123"/>
      <c r="K16" s="1123"/>
      <c r="L16" s="1123"/>
      <c r="M16" s="1123"/>
      <c r="N16" s="1123"/>
      <c r="O16" s="1123"/>
      <c r="P16" s="1123"/>
      <c r="Q16" s="1123"/>
      <c r="R16" s="1123"/>
      <c r="S16" s="1123"/>
      <c r="T16" s="1123"/>
      <c r="U16" s="1123"/>
      <c r="V16" s="1123"/>
      <c r="W16" s="1123"/>
      <c r="X16" s="1123"/>
      <c r="Y16" s="59"/>
    </row>
    <row r="17" spans="1:25" ht="15" customHeight="1">
      <c r="A17" s="43"/>
      <c r="B17" s="78"/>
      <c r="C17" s="77"/>
      <c r="D17" s="60"/>
      <c r="E17" s="1123"/>
      <c r="F17" s="1123"/>
      <c r="G17" s="1123"/>
      <c r="H17" s="1123"/>
      <c r="I17" s="1123"/>
      <c r="J17" s="1123"/>
      <c r="K17" s="1123"/>
      <c r="L17" s="1123"/>
      <c r="M17" s="1123"/>
      <c r="N17" s="1123"/>
      <c r="O17" s="1123"/>
      <c r="P17" s="1123"/>
      <c r="Q17" s="1123"/>
      <c r="R17" s="1123"/>
      <c r="S17" s="1123"/>
      <c r="T17" s="1123"/>
      <c r="U17" s="1123"/>
      <c r="V17" s="1123"/>
      <c r="W17" s="1123"/>
      <c r="X17" s="1123"/>
      <c r="Y17" s="59"/>
    </row>
    <row r="18" spans="1:25" ht="15">
      <c r="A18" s="43"/>
      <c r="B18" s="78"/>
      <c r="C18" s="77"/>
      <c r="D18" s="60"/>
      <c r="E18" s="1123"/>
      <c r="F18" s="1123"/>
      <c r="G18" s="1123"/>
      <c r="H18" s="1123"/>
      <c r="I18" s="1123"/>
      <c r="J18" s="1123"/>
      <c r="K18" s="1123"/>
      <c r="L18" s="1123"/>
      <c r="M18" s="1123"/>
      <c r="N18" s="1123"/>
      <c r="O18" s="1123"/>
      <c r="P18" s="1123"/>
      <c r="Q18" s="1123"/>
      <c r="R18" s="1123"/>
      <c r="S18" s="1123"/>
      <c r="T18" s="1123"/>
      <c r="U18" s="1123"/>
      <c r="V18" s="1123"/>
      <c r="W18" s="1123"/>
      <c r="X18" s="1123"/>
      <c r="Y18" s="59"/>
    </row>
    <row r="19" spans="1:25" ht="59.25" customHeight="1">
      <c r="A19" s="43"/>
      <c r="B19" s="78"/>
      <c r="C19" s="77"/>
      <c r="D19" s="66"/>
      <c r="E19" s="1123"/>
      <c r="F19" s="1123"/>
      <c r="G19" s="1123"/>
      <c r="H19" s="1123"/>
      <c r="I19" s="1123"/>
      <c r="J19" s="1123"/>
      <c r="K19" s="1123"/>
      <c r="L19" s="1123"/>
      <c r="M19" s="1123"/>
      <c r="N19" s="1123"/>
      <c r="O19" s="1123"/>
      <c r="P19" s="1123"/>
      <c r="Q19" s="1123"/>
      <c r="R19" s="1123"/>
      <c r="S19" s="1123"/>
      <c r="T19" s="1123"/>
      <c r="U19" s="1123"/>
      <c r="V19" s="1123"/>
      <c r="W19" s="1123"/>
      <c r="X19" s="1123"/>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236</v>
      </c>
      <c r="F21" s="1129" t="s">
        <v>253</v>
      </c>
      <c r="G21" s="1130"/>
      <c r="H21" s="1130"/>
      <c r="I21" s="1130"/>
      <c r="J21" s="1130"/>
      <c r="K21" s="1130"/>
      <c r="L21" s="1130"/>
      <c r="M21" s="1130"/>
      <c r="N21" s="60"/>
      <c r="O21" s="71" t="s">
        <v>236</v>
      </c>
      <c r="P21" s="1131" t="s">
        <v>237</v>
      </c>
      <c r="Q21" s="1132"/>
      <c r="R21" s="1132"/>
      <c r="S21" s="1132"/>
      <c r="T21" s="1132"/>
      <c r="U21" s="1132"/>
      <c r="V21" s="1132"/>
      <c r="W21" s="1132"/>
      <c r="X21" s="1132"/>
      <c r="Y21" s="59"/>
    </row>
    <row r="22" spans="1:25" ht="14.25" hidden="1" customHeight="1">
      <c r="A22" s="43"/>
      <c r="B22" s="78"/>
      <c r="C22" s="77"/>
      <c r="D22" s="61"/>
      <c r="E22" s="94" t="s">
        <v>236</v>
      </c>
      <c r="F22" s="1129" t="s">
        <v>239</v>
      </c>
      <c r="G22" s="1130"/>
      <c r="H22" s="1130"/>
      <c r="I22" s="1130"/>
      <c r="J22" s="1130"/>
      <c r="K22" s="1130"/>
      <c r="L22" s="1130"/>
      <c r="M22" s="1130"/>
      <c r="N22" s="60"/>
      <c r="O22" s="74" t="s">
        <v>236</v>
      </c>
      <c r="P22" s="1131" t="s">
        <v>585</v>
      </c>
      <c r="Q22" s="1132"/>
      <c r="R22" s="1132"/>
      <c r="S22" s="1132"/>
      <c r="T22" s="1132"/>
      <c r="U22" s="1132"/>
      <c r="V22" s="1132"/>
      <c r="W22" s="1132"/>
      <c r="X22" s="1132"/>
      <c r="Y22" s="59"/>
    </row>
    <row r="23" spans="1:25" ht="27" hidden="1" customHeight="1">
      <c r="A23" s="43"/>
      <c r="B23" s="78"/>
      <c r="C23" s="77"/>
      <c r="D23" s="61"/>
      <c r="E23" s="60"/>
      <c r="F23" s="60"/>
      <c r="G23" s="60"/>
      <c r="H23" s="60"/>
      <c r="I23" s="60"/>
      <c r="J23" s="60"/>
      <c r="K23" s="60"/>
      <c r="L23" s="60"/>
      <c r="M23" s="60"/>
      <c r="N23" s="60"/>
      <c r="O23" s="60"/>
      <c r="P23" s="1124"/>
      <c r="Q23" s="1124"/>
      <c r="R23" s="1124"/>
      <c r="S23" s="1124"/>
      <c r="T23" s="1124"/>
      <c r="U23" s="1124"/>
      <c r="V23" s="1124"/>
      <c r="W23" s="1124"/>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28" t="s">
        <v>393</v>
      </c>
      <c r="F35" s="1128"/>
      <c r="G35" s="1128"/>
      <c r="H35" s="1128"/>
      <c r="I35" s="1128"/>
      <c r="J35" s="1128"/>
      <c r="K35" s="1128"/>
      <c r="L35" s="1128"/>
      <c r="M35" s="1128"/>
      <c r="N35" s="1128"/>
      <c r="O35" s="1128"/>
      <c r="P35" s="1128"/>
      <c r="Q35" s="1128"/>
      <c r="R35" s="1128"/>
      <c r="S35" s="1128"/>
      <c r="T35" s="1128"/>
      <c r="U35" s="1128"/>
      <c r="V35" s="1128"/>
      <c r="W35" s="1128"/>
      <c r="X35" s="1128"/>
      <c r="Y35" s="59"/>
    </row>
    <row r="36" spans="1:25" ht="38.25" hidden="1" customHeight="1">
      <c r="A36" s="43"/>
      <c r="B36" s="78"/>
      <c r="C36" s="77"/>
      <c r="D36" s="61"/>
      <c r="E36" s="1128"/>
      <c r="F36" s="1128"/>
      <c r="G36" s="1128"/>
      <c r="H36" s="1128"/>
      <c r="I36" s="1128"/>
      <c r="J36" s="1128"/>
      <c r="K36" s="1128"/>
      <c r="L36" s="1128"/>
      <c r="M36" s="1128"/>
      <c r="N36" s="1128"/>
      <c r="O36" s="1128"/>
      <c r="P36" s="1128"/>
      <c r="Q36" s="1128"/>
      <c r="R36" s="1128"/>
      <c r="S36" s="1128"/>
      <c r="T36" s="1128"/>
      <c r="U36" s="1128"/>
      <c r="V36" s="1128"/>
      <c r="W36" s="1128"/>
      <c r="X36" s="1128"/>
      <c r="Y36" s="59"/>
    </row>
    <row r="37" spans="1:25" ht="9.75" hidden="1" customHeight="1">
      <c r="A37" s="43"/>
      <c r="B37" s="78"/>
      <c r="C37" s="77"/>
      <c r="D37" s="61"/>
      <c r="E37" s="1128"/>
      <c r="F37" s="1128"/>
      <c r="G37" s="1128"/>
      <c r="H37" s="1128"/>
      <c r="I37" s="1128"/>
      <c r="J37" s="1128"/>
      <c r="K37" s="1128"/>
      <c r="L37" s="1128"/>
      <c r="M37" s="1128"/>
      <c r="N37" s="1128"/>
      <c r="O37" s="1128"/>
      <c r="P37" s="1128"/>
      <c r="Q37" s="1128"/>
      <c r="R37" s="1128"/>
      <c r="S37" s="1128"/>
      <c r="T37" s="1128"/>
      <c r="U37" s="1128"/>
      <c r="V37" s="1128"/>
      <c r="W37" s="1128"/>
      <c r="X37" s="1128"/>
      <c r="Y37" s="59"/>
    </row>
    <row r="38" spans="1:25" ht="51" hidden="1" customHeight="1">
      <c r="A38" s="43"/>
      <c r="B38" s="78"/>
      <c r="C38" s="77"/>
      <c r="D38" s="61"/>
      <c r="E38" s="1128"/>
      <c r="F38" s="1128"/>
      <c r="G38" s="1128"/>
      <c r="H38" s="1128"/>
      <c r="I38" s="1128"/>
      <c r="J38" s="1128"/>
      <c r="K38" s="1128"/>
      <c r="L38" s="1128"/>
      <c r="M38" s="1128"/>
      <c r="N38" s="1128"/>
      <c r="O38" s="1128"/>
      <c r="P38" s="1128"/>
      <c r="Q38" s="1128"/>
      <c r="R38" s="1128"/>
      <c r="S38" s="1128"/>
      <c r="T38" s="1128"/>
      <c r="U38" s="1128"/>
      <c r="V38" s="1128"/>
      <c r="W38" s="1128"/>
      <c r="X38" s="1128"/>
      <c r="Y38" s="59"/>
    </row>
    <row r="39" spans="1:25" ht="15" hidden="1" customHeight="1">
      <c r="A39" s="43"/>
      <c r="B39" s="78"/>
      <c r="C39" s="77"/>
      <c r="D39" s="61"/>
      <c r="E39" s="1128"/>
      <c r="F39" s="1128"/>
      <c r="G39" s="1128"/>
      <c r="H39" s="1128"/>
      <c r="I39" s="1128"/>
      <c r="J39" s="1128"/>
      <c r="K39" s="1128"/>
      <c r="L39" s="1128"/>
      <c r="M39" s="1128"/>
      <c r="N39" s="1128"/>
      <c r="O39" s="1128"/>
      <c r="P39" s="1128"/>
      <c r="Q39" s="1128"/>
      <c r="R39" s="1128"/>
      <c r="S39" s="1128"/>
      <c r="T39" s="1128"/>
      <c r="U39" s="1128"/>
      <c r="V39" s="1128"/>
      <c r="W39" s="1128"/>
      <c r="X39" s="1128"/>
      <c r="Y39" s="59"/>
    </row>
    <row r="40" spans="1:25" ht="12" hidden="1" customHeight="1">
      <c r="A40" s="43"/>
      <c r="B40" s="78"/>
      <c r="C40" s="77"/>
      <c r="D40" s="61"/>
      <c r="E40" s="1133"/>
      <c r="F40" s="1134"/>
      <c r="G40" s="1134"/>
      <c r="H40" s="1134"/>
      <c r="I40" s="1134"/>
      <c r="J40" s="1134"/>
      <c r="K40" s="1134"/>
      <c r="L40" s="1134"/>
      <c r="M40" s="1134"/>
      <c r="N40" s="1134"/>
      <c r="O40" s="1134"/>
      <c r="P40" s="1134"/>
      <c r="Q40" s="1134"/>
      <c r="R40" s="1134"/>
      <c r="S40" s="1134"/>
      <c r="T40" s="1134"/>
      <c r="U40" s="1134"/>
      <c r="V40" s="1134"/>
      <c r="W40" s="1134"/>
      <c r="X40" s="1134"/>
      <c r="Y40" s="59"/>
    </row>
    <row r="41" spans="1:25" ht="38.25" hidden="1" customHeight="1">
      <c r="A41" s="43"/>
      <c r="B41" s="78"/>
      <c r="C41" s="77"/>
      <c r="D41" s="61"/>
      <c r="E41" s="1128"/>
      <c r="F41" s="1128"/>
      <c r="G41" s="1128"/>
      <c r="H41" s="1128"/>
      <c r="I41" s="1128"/>
      <c r="J41" s="1128"/>
      <c r="K41" s="1128"/>
      <c r="L41" s="1128"/>
      <c r="M41" s="1128"/>
      <c r="N41" s="1128"/>
      <c r="O41" s="1128"/>
      <c r="P41" s="1128"/>
      <c r="Q41" s="1128"/>
      <c r="R41" s="1128"/>
      <c r="S41" s="1128"/>
      <c r="T41" s="1128"/>
      <c r="U41" s="1128"/>
      <c r="V41" s="1128"/>
      <c r="W41" s="1128"/>
      <c r="X41" s="1128"/>
      <c r="Y41" s="59"/>
    </row>
    <row r="42" spans="1:25" ht="15" hidden="1">
      <c r="A42" s="43"/>
      <c r="B42" s="78"/>
      <c r="C42" s="77"/>
      <c r="D42" s="61"/>
      <c r="E42" s="1128"/>
      <c r="F42" s="1128"/>
      <c r="G42" s="1128"/>
      <c r="H42" s="1128"/>
      <c r="I42" s="1128"/>
      <c r="J42" s="1128"/>
      <c r="K42" s="1128"/>
      <c r="L42" s="1128"/>
      <c r="M42" s="1128"/>
      <c r="N42" s="1128"/>
      <c r="O42" s="1128"/>
      <c r="P42" s="1128"/>
      <c r="Q42" s="1128"/>
      <c r="R42" s="1128"/>
      <c r="S42" s="1128"/>
      <c r="T42" s="1128"/>
      <c r="U42" s="1128"/>
      <c r="V42" s="1128"/>
      <c r="W42" s="1128"/>
      <c r="X42" s="1128"/>
      <c r="Y42" s="59"/>
    </row>
    <row r="43" spans="1:25" ht="15" hidden="1">
      <c r="A43" s="43"/>
      <c r="B43" s="78"/>
      <c r="C43" s="77"/>
      <c r="D43" s="61"/>
      <c r="E43" s="1128"/>
      <c r="F43" s="1128"/>
      <c r="G43" s="1128"/>
      <c r="H43" s="1128"/>
      <c r="I43" s="1128"/>
      <c r="J43" s="1128"/>
      <c r="K43" s="1128"/>
      <c r="L43" s="1128"/>
      <c r="M43" s="1128"/>
      <c r="N43" s="1128"/>
      <c r="O43" s="1128"/>
      <c r="P43" s="1128"/>
      <c r="Q43" s="1128"/>
      <c r="R43" s="1128"/>
      <c r="S43" s="1128"/>
      <c r="T43" s="1128"/>
      <c r="U43" s="1128"/>
      <c r="V43" s="1128"/>
      <c r="W43" s="1128"/>
      <c r="X43" s="1128"/>
      <c r="Y43" s="59"/>
    </row>
    <row r="44" spans="1:25" ht="33.75" hidden="1" customHeight="1">
      <c r="A44" s="43"/>
      <c r="B44" s="78"/>
      <c r="C44" s="77"/>
      <c r="D44" s="66"/>
      <c r="E44" s="1128"/>
      <c r="F44" s="1128"/>
      <c r="G44" s="1128"/>
      <c r="H44" s="1128"/>
      <c r="I44" s="1128"/>
      <c r="J44" s="1128"/>
      <c r="K44" s="1128"/>
      <c r="L44" s="1128"/>
      <c r="M44" s="1128"/>
      <c r="N44" s="1128"/>
      <c r="O44" s="1128"/>
      <c r="P44" s="1128"/>
      <c r="Q44" s="1128"/>
      <c r="R44" s="1128"/>
      <c r="S44" s="1128"/>
      <c r="T44" s="1128"/>
      <c r="U44" s="1128"/>
      <c r="V44" s="1128"/>
      <c r="W44" s="1128"/>
      <c r="X44" s="1128"/>
      <c r="Y44" s="59"/>
    </row>
    <row r="45" spans="1:25" ht="15" hidden="1">
      <c r="A45" s="43"/>
      <c r="B45" s="78"/>
      <c r="C45" s="77"/>
      <c r="D45" s="66"/>
      <c r="E45" s="1128"/>
      <c r="F45" s="1128"/>
      <c r="G45" s="1128"/>
      <c r="H45" s="1128"/>
      <c r="I45" s="1128"/>
      <c r="J45" s="1128"/>
      <c r="K45" s="1128"/>
      <c r="L45" s="1128"/>
      <c r="M45" s="1128"/>
      <c r="N45" s="1128"/>
      <c r="O45" s="1128"/>
      <c r="P45" s="1128"/>
      <c r="Q45" s="1128"/>
      <c r="R45" s="1128"/>
      <c r="S45" s="1128"/>
      <c r="T45" s="1128"/>
      <c r="U45" s="1128"/>
      <c r="V45" s="1128"/>
      <c r="W45" s="1128"/>
      <c r="X45" s="1128"/>
      <c r="Y45" s="59"/>
    </row>
    <row r="46" spans="1:25" ht="24" hidden="1" customHeight="1">
      <c r="A46" s="43"/>
      <c r="B46" s="78"/>
      <c r="C46" s="77"/>
      <c r="D46" s="61"/>
      <c r="E46" s="1139" t="s">
        <v>235</v>
      </c>
      <c r="F46" s="1139"/>
      <c r="G46" s="1139"/>
      <c r="H46" s="1139"/>
      <c r="I46" s="1139"/>
      <c r="J46" s="1139"/>
      <c r="K46" s="1139"/>
      <c r="L46" s="1139"/>
      <c r="M46" s="1139"/>
      <c r="N46" s="1139"/>
      <c r="O46" s="1139"/>
      <c r="P46" s="1139"/>
      <c r="Q46" s="1139"/>
      <c r="R46" s="1139"/>
      <c r="S46" s="1139"/>
      <c r="T46" s="1139"/>
      <c r="U46" s="1139"/>
      <c r="V46" s="1139"/>
      <c r="W46" s="1139"/>
      <c r="X46" s="1139"/>
      <c r="Y46" s="59"/>
    </row>
    <row r="47" spans="1:25" ht="37.5" hidden="1" customHeight="1">
      <c r="A47" s="43"/>
      <c r="B47" s="78"/>
      <c r="C47" s="77"/>
      <c r="D47" s="61"/>
      <c r="E47" s="1139"/>
      <c r="F47" s="1139"/>
      <c r="G47" s="1139"/>
      <c r="H47" s="1139"/>
      <c r="I47" s="1139"/>
      <c r="J47" s="1139"/>
      <c r="K47" s="1139"/>
      <c r="L47" s="1139"/>
      <c r="M47" s="1139"/>
      <c r="N47" s="1139"/>
      <c r="O47" s="1139"/>
      <c r="P47" s="1139"/>
      <c r="Q47" s="1139"/>
      <c r="R47" s="1139"/>
      <c r="S47" s="1139"/>
      <c r="T47" s="1139"/>
      <c r="U47" s="1139"/>
      <c r="V47" s="1139"/>
      <c r="W47" s="1139"/>
      <c r="X47" s="1139"/>
      <c r="Y47" s="59"/>
    </row>
    <row r="48" spans="1:25" ht="24" hidden="1" customHeight="1">
      <c r="A48" s="43"/>
      <c r="B48" s="78"/>
      <c r="C48" s="77"/>
      <c r="D48" s="61"/>
      <c r="E48" s="1139"/>
      <c r="F48" s="1139"/>
      <c r="G48" s="1139"/>
      <c r="H48" s="1139"/>
      <c r="I48" s="1139"/>
      <c r="J48" s="1139"/>
      <c r="K48" s="1139"/>
      <c r="L48" s="1139"/>
      <c r="M48" s="1139"/>
      <c r="N48" s="1139"/>
      <c r="O48" s="1139"/>
      <c r="P48" s="1139"/>
      <c r="Q48" s="1139"/>
      <c r="R48" s="1139"/>
      <c r="S48" s="1139"/>
      <c r="T48" s="1139"/>
      <c r="U48" s="1139"/>
      <c r="V48" s="1139"/>
      <c r="W48" s="1139"/>
      <c r="X48" s="1139"/>
      <c r="Y48" s="59"/>
    </row>
    <row r="49" spans="1:25" ht="51" hidden="1" customHeight="1">
      <c r="A49" s="43"/>
      <c r="B49" s="78"/>
      <c r="C49" s="77"/>
      <c r="D49" s="61"/>
      <c r="E49" s="1139"/>
      <c r="F49" s="1139"/>
      <c r="G49" s="1139"/>
      <c r="H49" s="1139"/>
      <c r="I49" s="1139"/>
      <c r="J49" s="1139"/>
      <c r="K49" s="1139"/>
      <c r="L49" s="1139"/>
      <c r="M49" s="1139"/>
      <c r="N49" s="1139"/>
      <c r="O49" s="1139"/>
      <c r="P49" s="1139"/>
      <c r="Q49" s="1139"/>
      <c r="R49" s="1139"/>
      <c r="S49" s="1139"/>
      <c r="T49" s="1139"/>
      <c r="U49" s="1139"/>
      <c r="V49" s="1139"/>
      <c r="W49" s="1139"/>
      <c r="X49" s="1139"/>
      <c r="Y49" s="59"/>
    </row>
    <row r="50" spans="1:25" ht="15" hidden="1">
      <c r="A50" s="43"/>
      <c r="B50" s="78"/>
      <c r="C50" s="77"/>
      <c r="D50" s="61"/>
      <c r="E50" s="1139"/>
      <c r="F50" s="1139"/>
      <c r="G50" s="1139"/>
      <c r="H50" s="1139"/>
      <c r="I50" s="1139"/>
      <c r="J50" s="1139"/>
      <c r="K50" s="1139"/>
      <c r="L50" s="1139"/>
      <c r="M50" s="1139"/>
      <c r="N50" s="1139"/>
      <c r="O50" s="1139"/>
      <c r="P50" s="1139"/>
      <c r="Q50" s="1139"/>
      <c r="R50" s="1139"/>
      <c r="S50" s="1139"/>
      <c r="T50" s="1139"/>
      <c r="U50" s="1139"/>
      <c r="V50" s="1139"/>
      <c r="W50" s="1139"/>
      <c r="X50" s="1139"/>
      <c r="Y50" s="59"/>
    </row>
    <row r="51" spans="1:25" ht="15" hidden="1">
      <c r="A51" s="43"/>
      <c r="B51" s="78"/>
      <c r="C51" s="77"/>
      <c r="D51" s="61"/>
      <c r="E51" s="1139"/>
      <c r="F51" s="1139"/>
      <c r="G51" s="1139"/>
      <c r="H51" s="1139"/>
      <c r="I51" s="1139"/>
      <c r="J51" s="1139"/>
      <c r="K51" s="1139"/>
      <c r="L51" s="1139"/>
      <c r="M51" s="1139"/>
      <c r="N51" s="1139"/>
      <c r="O51" s="1139"/>
      <c r="P51" s="1139"/>
      <c r="Q51" s="1139"/>
      <c r="R51" s="1139"/>
      <c r="S51" s="1139"/>
      <c r="T51" s="1139"/>
      <c r="U51" s="1139"/>
      <c r="V51" s="1139"/>
      <c r="W51" s="1139"/>
      <c r="X51" s="1139"/>
      <c r="Y51" s="59"/>
    </row>
    <row r="52" spans="1:25" ht="15" hidden="1">
      <c r="A52" s="43"/>
      <c r="B52" s="78"/>
      <c r="C52" s="77"/>
      <c r="D52" s="61"/>
      <c r="E52" s="1139"/>
      <c r="F52" s="1139"/>
      <c r="G52" s="1139"/>
      <c r="H52" s="1139"/>
      <c r="I52" s="1139"/>
      <c r="J52" s="1139"/>
      <c r="K52" s="1139"/>
      <c r="L52" s="1139"/>
      <c r="M52" s="1139"/>
      <c r="N52" s="1139"/>
      <c r="O52" s="1139"/>
      <c r="P52" s="1139"/>
      <c r="Q52" s="1139"/>
      <c r="R52" s="1139"/>
      <c r="S52" s="1139"/>
      <c r="T52" s="1139"/>
      <c r="U52" s="1139"/>
      <c r="V52" s="1139"/>
      <c r="W52" s="1139"/>
      <c r="X52" s="1139"/>
      <c r="Y52" s="59"/>
    </row>
    <row r="53" spans="1:25" ht="15" hidden="1">
      <c r="A53" s="43"/>
      <c r="B53" s="78"/>
      <c r="C53" s="77"/>
      <c r="D53" s="61"/>
      <c r="E53" s="1139"/>
      <c r="F53" s="1139"/>
      <c r="G53" s="1139"/>
      <c r="H53" s="1139"/>
      <c r="I53" s="1139"/>
      <c r="J53" s="1139"/>
      <c r="K53" s="1139"/>
      <c r="L53" s="1139"/>
      <c r="M53" s="1139"/>
      <c r="N53" s="1139"/>
      <c r="O53" s="1139"/>
      <c r="P53" s="1139"/>
      <c r="Q53" s="1139"/>
      <c r="R53" s="1139"/>
      <c r="S53" s="1139"/>
      <c r="T53" s="1139"/>
      <c r="U53" s="1139"/>
      <c r="V53" s="1139"/>
      <c r="W53" s="1139"/>
      <c r="X53" s="1139"/>
      <c r="Y53" s="59"/>
    </row>
    <row r="54" spans="1:25" ht="15" hidden="1">
      <c r="A54" s="43"/>
      <c r="B54" s="78"/>
      <c r="C54" s="77"/>
      <c r="D54" s="61"/>
      <c r="E54" s="1139"/>
      <c r="F54" s="1139"/>
      <c r="G54" s="1139"/>
      <c r="H54" s="1139"/>
      <c r="I54" s="1139"/>
      <c r="J54" s="1139"/>
      <c r="K54" s="1139"/>
      <c r="L54" s="1139"/>
      <c r="M54" s="1139"/>
      <c r="N54" s="1139"/>
      <c r="O54" s="1139"/>
      <c r="P54" s="1139"/>
      <c r="Q54" s="1139"/>
      <c r="R54" s="1139"/>
      <c r="S54" s="1139"/>
      <c r="T54" s="1139"/>
      <c r="U54" s="1139"/>
      <c r="V54" s="1139"/>
      <c r="W54" s="1139"/>
      <c r="X54" s="1139"/>
      <c r="Y54" s="59"/>
    </row>
    <row r="55" spans="1:25" ht="15" hidden="1">
      <c r="A55" s="43"/>
      <c r="B55" s="78"/>
      <c r="C55" s="77"/>
      <c r="D55" s="61"/>
      <c r="E55" s="1139"/>
      <c r="F55" s="1139"/>
      <c r="G55" s="1139"/>
      <c r="H55" s="1139"/>
      <c r="I55" s="1139"/>
      <c r="J55" s="1139"/>
      <c r="K55" s="1139"/>
      <c r="L55" s="1139"/>
      <c r="M55" s="1139"/>
      <c r="N55" s="1139"/>
      <c r="O55" s="1139"/>
      <c r="P55" s="1139"/>
      <c r="Q55" s="1139"/>
      <c r="R55" s="1139"/>
      <c r="S55" s="1139"/>
      <c r="T55" s="1139"/>
      <c r="U55" s="1139"/>
      <c r="V55" s="1139"/>
      <c r="W55" s="1139"/>
      <c r="X55" s="1139"/>
      <c r="Y55" s="59"/>
    </row>
    <row r="56" spans="1:25" ht="25.5" hidden="1" customHeight="1">
      <c r="A56" s="43"/>
      <c r="B56" s="78"/>
      <c r="C56" s="77"/>
      <c r="D56" s="66"/>
      <c r="E56" s="1139"/>
      <c r="F56" s="1139"/>
      <c r="G56" s="1139"/>
      <c r="H56" s="1139"/>
      <c r="I56" s="1139"/>
      <c r="J56" s="1139"/>
      <c r="K56" s="1139"/>
      <c r="L56" s="1139"/>
      <c r="M56" s="1139"/>
      <c r="N56" s="1139"/>
      <c r="O56" s="1139"/>
      <c r="P56" s="1139"/>
      <c r="Q56" s="1139"/>
      <c r="R56" s="1139"/>
      <c r="S56" s="1139"/>
      <c r="T56" s="1139"/>
      <c r="U56" s="1139"/>
      <c r="V56" s="1139"/>
      <c r="W56" s="1139"/>
      <c r="X56" s="1139"/>
      <c r="Y56" s="59"/>
    </row>
    <row r="57" spans="1:25" ht="15" hidden="1">
      <c r="A57" s="43"/>
      <c r="B57" s="78"/>
      <c r="C57" s="77"/>
      <c r="D57" s="66"/>
      <c r="E57" s="1139"/>
      <c r="F57" s="1139"/>
      <c r="G57" s="1139"/>
      <c r="H57" s="1139"/>
      <c r="I57" s="1139"/>
      <c r="J57" s="1139"/>
      <c r="K57" s="1139"/>
      <c r="L57" s="1139"/>
      <c r="M57" s="1139"/>
      <c r="N57" s="1139"/>
      <c r="O57" s="1139"/>
      <c r="P57" s="1139"/>
      <c r="Q57" s="1139"/>
      <c r="R57" s="1139"/>
      <c r="S57" s="1139"/>
      <c r="T57" s="1139"/>
      <c r="U57" s="1139"/>
      <c r="V57" s="1139"/>
      <c r="W57" s="1139"/>
      <c r="X57" s="1139"/>
      <c r="Y57" s="59"/>
    </row>
    <row r="58" spans="1:25" ht="15" hidden="1" customHeight="1">
      <c r="A58" s="43"/>
      <c r="B58" s="78"/>
      <c r="C58" s="77"/>
      <c r="D58" s="61"/>
      <c r="E58" s="1125" t="s">
        <v>394</v>
      </c>
      <c r="F58" s="1125"/>
      <c r="G58" s="1125"/>
      <c r="H58" s="1125"/>
      <c r="I58" s="1125"/>
      <c r="J58" s="1125"/>
      <c r="K58" s="1125"/>
      <c r="L58" s="1125"/>
      <c r="M58" s="1125"/>
      <c r="N58" s="1125"/>
      <c r="O58" s="1125"/>
      <c r="P58" s="1125"/>
      <c r="Q58" s="1125"/>
      <c r="R58" s="1125"/>
      <c r="S58" s="1125"/>
      <c r="T58" s="1125"/>
      <c r="U58" s="1125"/>
      <c r="V58" s="231"/>
      <c r="W58" s="231"/>
      <c r="X58" s="231"/>
      <c r="Y58" s="59"/>
    </row>
    <row r="59" spans="1:25" ht="15" hidden="1" customHeight="1">
      <c r="A59" s="43"/>
      <c r="B59" s="78"/>
      <c r="C59" s="77"/>
      <c r="D59" s="61"/>
      <c r="E59" s="1140"/>
      <c r="F59" s="1140"/>
      <c r="G59" s="1140"/>
      <c r="H59" s="1133"/>
      <c r="I59" s="1134"/>
      <c r="J59" s="1134"/>
      <c r="K59" s="1134"/>
      <c r="L59" s="1134"/>
      <c r="M59" s="1134"/>
      <c r="N59" s="1134"/>
      <c r="O59" s="1134"/>
      <c r="P59" s="1134"/>
      <c r="Q59" s="1134"/>
      <c r="R59" s="1134"/>
      <c r="S59" s="1134"/>
      <c r="T59" s="1134"/>
      <c r="U59" s="1134"/>
      <c r="V59" s="1134"/>
      <c r="W59" s="1134"/>
      <c r="X59" s="1134"/>
      <c r="Y59" s="59"/>
    </row>
    <row r="60" spans="1:25" ht="15" hidden="1" customHeight="1">
      <c r="A60" s="43"/>
      <c r="B60" s="78"/>
      <c r="C60" s="77"/>
      <c r="D60" s="61"/>
      <c r="E60" s="1136"/>
      <c r="F60" s="1136"/>
      <c r="G60" s="1136"/>
      <c r="H60" s="1138"/>
      <c r="I60" s="1138"/>
      <c r="J60" s="1138"/>
      <c r="K60" s="1138"/>
      <c r="L60" s="1138"/>
      <c r="M60" s="1138"/>
      <c r="N60" s="1138"/>
      <c r="O60" s="1138"/>
      <c r="P60" s="1138"/>
      <c r="Q60" s="1138"/>
      <c r="R60" s="1138"/>
      <c r="S60" s="1138"/>
      <c r="T60" s="1138"/>
      <c r="U60" s="1138"/>
      <c r="V60" s="1138"/>
      <c r="W60" s="1138"/>
      <c r="X60" s="1138"/>
      <c r="Y60" s="59"/>
    </row>
    <row r="61" spans="1:25" ht="15" hidden="1">
      <c r="A61" s="43"/>
      <c r="B61" s="78"/>
      <c r="C61" s="77"/>
      <c r="D61" s="61"/>
      <c r="E61" s="70"/>
      <c r="F61" s="68"/>
      <c r="G61" s="69"/>
      <c r="H61" s="1138"/>
      <c r="I61" s="1138"/>
      <c r="J61" s="1138"/>
      <c r="K61" s="1138"/>
      <c r="L61" s="1138"/>
      <c r="M61" s="1138"/>
      <c r="N61" s="1138"/>
      <c r="O61" s="1138"/>
      <c r="P61" s="1138"/>
      <c r="Q61" s="1138"/>
      <c r="R61" s="1138"/>
      <c r="S61" s="1138"/>
      <c r="T61" s="1138"/>
      <c r="U61" s="1138"/>
      <c r="V61" s="1138"/>
      <c r="W61" s="1138"/>
      <c r="X61" s="1138"/>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5" t="s">
        <v>395</v>
      </c>
      <c r="F70" s="1125"/>
      <c r="G70" s="1125"/>
      <c r="H70" s="1125"/>
      <c r="I70" s="1125"/>
      <c r="J70" s="1125"/>
      <c r="K70" s="1125"/>
      <c r="L70" s="1125"/>
      <c r="M70" s="1125"/>
      <c r="N70" s="1125"/>
      <c r="O70" s="1125"/>
      <c r="P70" s="1125"/>
      <c r="Q70" s="1125"/>
      <c r="R70" s="1125"/>
      <c r="S70" s="1125"/>
      <c r="T70" s="1125"/>
      <c r="U70" s="448"/>
      <c r="V70" s="448"/>
      <c r="W70" s="448"/>
      <c r="X70" s="448"/>
      <c r="Y70" s="59"/>
    </row>
    <row r="71" spans="1:25" ht="15" hidden="1">
      <c r="A71" s="43"/>
      <c r="B71" s="78"/>
      <c r="C71" s="77"/>
      <c r="D71" s="61"/>
      <c r="E71" s="1125" t="s">
        <v>584</v>
      </c>
      <c r="F71" s="1125"/>
      <c r="G71" s="1125"/>
      <c r="H71" s="1125"/>
      <c r="I71" s="1125"/>
      <c r="J71" s="1125"/>
      <c r="K71" s="1125"/>
      <c r="L71" s="1125"/>
      <c r="M71" s="1125"/>
      <c r="N71" s="1125"/>
      <c r="O71" s="1125"/>
      <c r="P71" s="1125"/>
      <c r="Q71" s="1125"/>
      <c r="R71" s="1125"/>
      <c r="S71" s="1125"/>
      <c r="T71" s="1125"/>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5" t="s">
        <v>394</v>
      </c>
      <c r="F81" s="1125"/>
      <c r="G81" s="1125"/>
      <c r="H81" s="1125"/>
      <c r="I81" s="1125"/>
      <c r="J81" s="1125"/>
      <c r="K81" s="1125"/>
      <c r="L81" s="1125"/>
      <c r="M81" s="1125"/>
      <c r="N81" s="1125"/>
      <c r="O81" s="1125"/>
      <c r="P81" s="1125"/>
      <c r="Q81" s="1125"/>
      <c r="R81" s="1125"/>
      <c r="S81" s="1125"/>
      <c r="T81" s="1125"/>
      <c r="U81" s="1125"/>
      <c r="V81" s="231"/>
      <c r="W81" s="231"/>
      <c r="X81" s="231"/>
      <c r="Y81" s="59"/>
    </row>
    <row r="82" spans="1:25" ht="15" hidden="1" customHeight="1">
      <c r="A82" s="43"/>
      <c r="B82" s="78"/>
      <c r="C82" s="77"/>
      <c r="D82" s="61"/>
      <c r="E82" s="1136"/>
      <c r="F82" s="1136"/>
      <c r="G82" s="1136"/>
      <c r="H82" s="1133"/>
      <c r="I82" s="1134"/>
      <c r="J82" s="1134"/>
      <c r="K82" s="1134"/>
      <c r="L82" s="1134"/>
      <c r="M82" s="1134"/>
      <c r="N82" s="1134"/>
      <c r="O82" s="1134"/>
      <c r="P82" s="1134"/>
      <c r="Q82" s="1134"/>
      <c r="R82" s="1134"/>
      <c r="S82" s="1134"/>
      <c r="T82" s="1134"/>
      <c r="U82" s="1134"/>
      <c r="V82" s="1134"/>
      <c r="W82" s="1134"/>
      <c r="X82" s="1134"/>
      <c r="Y82" s="59"/>
    </row>
    <row r="83" spans="1:25" ht="15" hidden="1" customHeight="1">
      <c r="A83" s="43"/>
      <c r="B83" s="78"/>
      <c r="C83" s="77"/>
      <c r="D83" s="61"/>
      <c r="Y83" s="59"/>
    </row>
    <row r="84" spans="1:25" ht="15" hidden="1" customHeight="1">
      <c r="A84" s="43"/>
      <c r="B84" s="78"/>
      <c r="C84" s="77"/>
      <c r="D84" s="61"/>
      <c r="E84" s="70"/>
      <c r="F84" s="68"/>
      <c r="G84" s="69"/>
      <c r="H84" s="1138"/>
      <c r="I84" s="1138"/>
      <c r="J84" s="1138"/>
      <c r="K84" s="1138"/>
      <c r="L84" s="1138"/>
      <c r="M84" s="1138"/>
      <c r="N84" s="1138"/>
      <c r="O84" s="1138"/>
      <c r="P84" s="1138"/>
      <c r="Q84" s="1138"/>
      <c r="R84" s="1138"/>
      <c r="S84" s="1138"/>
      <c r="T84" s="1138"/>
      <c r="U84" s="1138"/>
      <c r="V84" s="1138"/>
      <c r="W84" s="1138"/>
      <c r="X84" s="1138"/>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7" t="s">
        <v>234</v>
      </c>
      <c r="F98" s="1137"/>
      <c r="G98" s="1137"/>
      <c r="H98" s="1137"/>
      <c r="I98" s="1137"/>
      <c r="J98" s="1137"/>
      <c r="K98" s="1137"/>
      <c r="L98" s="1137"/>
      <c r="M98" s="1137"/>
      <c r="N98" s="1137"/>
      <c r="O98" s="1137"/>
      <c r="P98" s="1137"/>
      <c r="Q98" s="1137"/>
      <c r="R98" s="1137"/>
      <c r="S98" s="1137"/>
      <c r="T98" s="1137"/>
      <c r="U98" s="1137"/>
      <c r="V98" s="1137"/>
      <c r="W98" s="1137"/>
      <c r="X98" s="1137"/>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5" t="s">
        <v>233</v>
      </c>
      <c r="G100" s="1135"/>
      <c r="H100" s="1135"/>
      <c r="I100" s="1135"/>
      <c r="J100" s="1135"/>
      <c r="K100" s="1135"/>
      <c r="L100" s="1135"/>
      <c r="M100" s="1135"/>
      <c r="N100" s="1135"/>
      <c r="O100" s="1135"/>
      <c r="P100" s="1135"/>
      <c r="Q100" s="1135"/>
      <c r="R100" s="1135"/>
      <c r="S100" s="1135"/>
      <c r="T100" s="62"/>
      <c r="U100" s="60"/>
      <c r="V100" s="60"/>
      <c r="W100" s="60"/>
      <c r="X100" s="60"/>
      <c r="Y100" s="59"/>
      <c r="AA100" s="79" t="s">
        <v>231</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5" t="s">
        <v>232</v>
      </c>
      <c r="G102" s="1135"/>
      <c r="H102" s="1135"/>
      <c r="I102" s="1135"/>
      <c r="J102" s="1135"/>
      <c r="K102" s="1135"/>
      <c r="L102" s="1135"/>
      <c r="M102" s="1135"/>
      <c r="N102" s="1135"/>
      <c r="O102" s="1135"/>
      <c r="P102" s="1135"/>
      <c r="Q102" s="1135"/>
      <c r="R102" s="1135"/>
      <c r="S102" s="1135"/>
      <c r="T102" s="1135"/>
      <c r="U102" s="1135"/>
      <c r="V102" s="1135"/>
      <c r="W102" s="1135"/>
      <c r="X102" s="1135"/>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207</v>
      </c>
    </row>
    <row r="2" spans="1:20" ht="22.5">
      <c r="F2" s="1201" t="s">
        <v>490</v>
      </c>
      <c r="G2" s="1202"/>
      <c r="H2" s="1203"/>
      <c r="I2" s="434"/>
    </row>
    <row r="3" spans="1:20" ht="3" customHeight="1"/>
    <row r="4" spans="1:20" s="190" customFormat="1" ht="11.25">
      <c r="A4" s="214"/>
      <c r="B4" s="214"/>
      <c r="C4" s="214"/>
      <c r="D4" s="214"/>
      <c r="F4" s="1153" t="s">
        <v>453</v>
      </c>
      <c r="G4" s="1153"/>
      <c r="H4" s="1153"/>
      <c r="I4" s="1204"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4"/>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24.11.2022</v>
      </c>
      <c r="I7" s="196" t="s">
        <v>492</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493</v>
      </c>
      <c r="H8" s="316"/>
      <c r="I8" s="196" t="s">
        <v>588</v>
      </c>
      <c r="J8" s="332"/>
      <c r="K8" s="214"/>
      <c r="L8" s="214"/>
      <c r="M8" s="214"/>
      <c r="N8" s="214"/>
      <c r="O8" s="214"/>
      <c r="P8" s="214"/>
      <c r="Q8" s="214"/>
      <c r="R8" s="214"/>
      <c r="S8" s="214"/>
      <c r="T8" s="214"/>
    </row>
    <row r="9" spans="1:20" s="190" customFormat="1" ht="22.5">
      <c r="A9" s="1205"/>
      <c r="B9" s="214"/>
      <c r="C9" s="214"/>
      <c r="D9" s="214"/>
      <c r="F9" s="333" t="str">
        <f>"3." &amp;mergeValue(A9)</f>
        <v>3.1</v>
      </c>
      <c r="G9" s="415" t="s">
        <v>494</v>
      </c>
      <c r="H9" s="316"/>
      <c r="I9" s="196" t="s">
        <v>586</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5"/>
      <c r="B11" s="1205">
        <v>1</v>
      </c>
      <c r="C11" s="342"/>
      <c r="D11" s="342"/>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05"/>
      <c r="B12" s="1205"/>
      <c r="C12" s="1205">
        <v>1</v>
      </c>
      <c r="D12" s="342"/>
      <c r="F12" s="333" t="str">
        <f>"4."&amp;mergeValue(A12) &amp;"."&amp;mergeValue(B12)&amp;"."&amp;mergeValue(C12)</f>
        <v>4.1.1.1</v>
      </c>
      <c r="G12" s="339" t="s">
        <v>496</v>
      </c>
      <c r="H12" s="316"/>
      <c r="I12" s="196" t="s">
        <v>499</v>
      </c>
      <c r="J12" s="332"/>
      <c r="K12" s="214"/>
      <c r="L12" s="214"/>
      <c r="M12" s="214"/>
      <c r="N12" s="214"/>
      <c r="O12" s="214"/>
      <c r="P12" s="214"/>
      <c r="Q12" s="214"/>
      <c r="R12" s="214"/>
      <c r="S12" s="214"/>
      <c r="T12" s="214"/>
    </row>
    <row r="13" spans="1:20" s="190" customFormat="1" ht="39" customHeight="1">
      <c r="A13" s="1205"/>
      <c r="B13" s="1205"/>
      <c r="C13" s="1205"/>
      <c r="D13" s="342">
        <v>1</v>
      </c>
      <c r="F13" s="333" t="str">
        <f>"4."&amp;mergeValue(A13) &amp;"."&amp;mergeValue(B13)&amp;"."&amp;mergeValue(C13)&amp;"."&amp;mergeValue(D13)</f>
        <v>4.1.1.1.1</v>
      </c>
      <c r="G13" s="418" t="s">
        <v>497</v>
      </c>
      <c r="H13" s="316"/>
      <c r="I13" s="1206" t="s">
        <v>589</v>
      </c>
      <c r="J13" s="332"/>
      <c r="K13" s="214"/>
      <c r="L13" s="214"/>
      <c r="M13" s="214"/>
      <c r="N13" s="214"/>
      <c r="O13" s="214"/>
      <c r="P13" s="214"/>
      <c r="Q13" s="214"/>
      <c r="R13" s="214"/>
      <c r="S13" s="214"/>
      <c r="T13" s="214"/>
    </row>
    <row r="14" spans="1:20" s="190" customFormat="1" ht="18.75">
      <c r="A14" s="1205"/>
      <c r="B14" s="1205"/>
      <c r="C14" s="1205"/>
      <c r="D14" s="342"/>
      <c r="F14" s="336"/>
      <c r="G14" s="150" t="s">
        <v>4</v>
      </c>
      <c r="H14" s="341"/>
      <c r="I14" s="1206"/>
      <c r="J14" s="332"/>
      <c r="K14" s="214"/>
      <c r="L14" s="214"/>
      <c r="M14" s="214"/>
      <c r="N14" s="214"/>
      <c r="O14" s="214"/>
      <c r="P14" s="214"/>
      <c r="Q14" s="214"/>
      <c r="R14" s="214"/>
      <c r="S14" s="214"/>
      <c r="T14" s="214"/>
    </row>
    <row r="15" spans="1:20" s="190" customFormat="1" ht="18.75">
      <c r="A15" s="1205"/>
      <c r="B15" s="1205"/>
      <c r="C15" s="342"/>
      <c r="D15" s="342"/>
      <c r="F15" s="419"/>
      <c r="G15" s="195" t="s">
        <v>402</v>
      </c>
      <c r="H15" s="420"/>
      <c r="I15" s="421"/>
      <c r="J15" s="332"/>
      <c r="K15" s="214"/>
      <c r="L15" s="214"/>
      <c r="M15" s="214"/>
      <c r="N15" s="214"/>
      <c r="O15" s="214"/>
      <c r="P15" s="214"/>
      <c r="Q15" s="214"/>
      <c r="R15" s="214"/>
      <c r="S15" s="214"/>
      <c r="T15" s="214"/>
    </row>
    <row r="16" spans="1:20" s="190" customFormat="1" ht="18.75">
      <c r="A16" s="1205"/>
      <c r="B16" s="214"/>
      <c r="C16" s="214"/>
      <c r="D16" s="214"/>
      <c r="F16" s="336"/>
      <c r="G16" s="155" t="s">
        <v>505</v>
      </c>
      <c r="H16" s="337"/>
      <c r="I16" s="338"/>
      <c r="J16" s="332"/>
      <c r="K16" s="214"/>
      <c r="L16" s="214"/>
      <c r="M16" s="214"/>
      <c r="N16" s="214"/>
      <c r="O16" s="214"/>
      <c r="P16" s="214"/>
      <c r="Q16" s="214"/>
      <c r="R16" s="214"/>
      <c r="S16" s="214"/>
      <c r="T16" s="214"/>
    </row>
    <row r="17" spans="1:20" s="190" customFormat="1" ht="18.75">
      <c r="A17" s="214"/>
      <c r="B17" s="214"/>
      <c r="C17" s="214"/>
      <c r="D17" s="214"/>
      <c r="F17" s="336"/>
      <c r="G17" s="165" t="s">
        <v>504</v>
      </c>
      <c r="H17" s="337"/>
      <c r="I17" s="338"/>
      <c r="J17" s="332"/>
      <c r="K17" s="214"/>
      <c r="L17" s="214"/>
      <c r="M17" s="214"/>
      <c r="N17" s="214"/>
      <c r="O17" s="214"/>
      <c r="P17" s="214"/>
      <c r="Q17" s="214"/>
      <c r="R17" s="214"/>
      <c r="S17" s="214"/>
      <c r="T17" s="214"/>
    </row>
    <row r="18" spans="1:20" s="325" customFormat="1" ht="3" customHeight="1">
      <c r="A18" s="326"/>
      <c r="B18" s="326"/>
      <c r="C18" s="326"/>
      <c r="D18" s="326"/>
      <c r="F18" s="343"/>
      <c r="G18" s="344"/>
      <c r="H18" s="345"/>
      <c r="I18" s="346"/>
      <c r="J18" s="326"/>
      <c r="K18" s="326"/>
      <c r="L18" s="326"/>
      <c r="M18" s="326"/>
      <c r="N18" s="326"/>
      <c r="O18" s="326"/>
      <c r="P18" s="326"/>
      <c r="Q18" s="326"/>
      <c r="R18" s="326"/>
      <c r="S18" s="326"/>
      <c r="T18" s="326"/>
    </row>
    <row r="19" spans="1:20" s="325" customFormat="1" ht="15" customHeight="1">
      <c r="A19" s="326"/>
      <c r="B19" s="326"/>
      <c r="C19" s="326"/>
      <c r="D19" s="326"/>
      <c r="F19" s="324"/>
      <c r="G19" s="1200" t="s">
        <v>591</v>
      </c>
      <c r="H19" s="1200"/>
      <c r="I19" s="226"/>
      <c r="J19" s="326"/>
      <c r="K19" s="326"/>
      <c r="L19" s="326"/>
      <c r="M19" s="326"/>
      <c r="N19" s="326"/>
      <c r="O19" s="326"/>
      <c r="P19" s="326"/>
      <c r="Q19" s="326"/>
      <c r="R19" s="326"/>
      <c r="S19" s="326"/>
      <c r="T19" s="326"/>
    </row>
  </sheetData>
  <sheetProtection algorithmName="SHA-512" hashValue="OQBBWXSqFfs7B0sku9XRPVI8qipL4y3osaBNckplY06zhjRB/rECjHTRuGUeb2Mz0AEtnicTpKGi7OmrPaEyQw==" saltValue="i1Nn+FAaTDsOorJQrh9Gmg==" spinCount="100000"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99" hidden="1" customWidth="1"/>
    <col min="7" max="8" width="9.140625" style="505"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499"/>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33" t="s">
        <v>683</v>
      </c>
      <c r="M5" s="1233"/>
      <c r="N5" s="1233"/>
      <c r="O5" s="1233"/>
      <c r="P5" s="1233"/>
      <c r="Q5" s="1233"/>
      <c r="R5" s="1233"/>
      <c r="S5" s="1233"/>
      <c r="T5" s="1233"/>
      <c r="U5" s="578"/>
      <c r="V5" s="496"/>
    </row>
    <row r="6" spans="1:29" ht="3" customHeight="1">
      <c r="J6" s="481"/>
      <c r="K6" s="481"/>
      <c r="L6" s="477"/>
      <c r="M6" s="477"/>
      <c r="N6" s="477"/>
      <c r="O6" s="480"/>
      <c r="P6" s="480"/>
      <c r="Q6" s="480"/>
      <c r="R6" s="480"/>
      <c r="S6" s="480"/>
      <c r="T6" s="480"/>
      <c r="U6" s="477"/>
    </row>
    <row r="7" spans="1:29" s="491" customFormat="1" ht="22.5">
      <c r="A7" s="504"/>
      <c r="B7" s="504"/>
      <c r="C7" s="504"/>
      <c r="D7" s="504"/>
      <c r="E7" s="504"/>
      <c r="F7" s="504"/>
      <c r="G7" s="504"/>
      <c r="H7" s="504"/>
      <c r="L7" s="498"/>
      <c r="M7" s="616" t="s">
        <v>501</v>
      </c>
      <c r="N7" s="665"/>
      <c r="O7" s="1255" t="str">
        <f>IF(NameOrPr_ch="",IF(NameOrPr="","",NameOrPr),NameOrPr_ch)</f>
        <v>Департамент регулирования тарифов Ярославской области</v>
      </c>
      <c r="P7" s="1256"/>
      <c r="Q7" s="1256"/>
      <c r="R7" s="1256"/>
      <c r="S7" s="1256"/>
      <c r="T7" s="1257"/>
      <c r="U7" s="666"/>
      <c r="Y7" s="1012"/>
      <c r="Z7" s="504"/>
      <c r="AA7" s="504"/>
      <c r="AB7" s="504"/>
      <c r="AC7" s="504"/>
    </row>
    <row r="8" spans="1:29" s="569" customFormat="1" ht="18.75">
      <c r="A8" s="589"/>
      <c r="B8" s="589"/>
      <c r="C8" s="589"/>
      <c r="D8" s="589"/>
      <c r="E8" s="589"/>
      <c r="F8" s="589"/>
      <c r="G8" s="589"/>
      <c r="H8" s="589"/>
      <c r="L8" s="498"/>
      <c r="M8" s="616" t="s">
        <v>594</v>
      </c>
      <c r="N8" s="665"/>
      <c r="O8" s="1255" t="str">
        <f>IF(datePr_ch="",IF(datePr="","",datePr),datePr_ch)</f>
        <v>18.11.2022</v>
      </c>
      <c r="P8" s="1256"/>
      <c r="Q8" s="1256"/>
      <c r="R8" s="1256"/>
      <c r="S8" s="1256"/>
      <c r="T8" s="1257"/>
      <c r="U8" s="666"/>
      <c r="Y8" s="1012"/>
      <c r="Z8" s="589"/>
      <c r="AA8" s="589"/>
      <c r="AB8" s="589"/>
      <c r="AC8" s="589"/>
    </row>
    <row r="9" spans="1:29" s="491" customFormat="1" ht="18.75">
      <c r="A9" s="504"/>
      <c r="B9" s="504"/>
      <c r="C9" s="504"/>
      <c r="D9" s="504"/>
      <c r="E9" s="504"/>
      <c r="F9" s="504"/>
      <c r="G9" s="504"/>
      <c r="H9" s="504"/>
      <c r="L9" s="551"/>
      <c r="M9" s="616" t="s">
        <v>593</v>
      </c>
      <c r="N9" s="665"/>
      <c r="O9" s="1255" t="str">
        <f>IF(numberPr_ch="",IF(numberPr="","",numberPr),numberPr_ch)</f>
        <v>№247-ви, №276-ви, № 235-ви</v>
      </c>
      <c r="P9" s="1256"/>
      <c r="Q9" s="1256"/>
      <c r="R9" s="1256"/>
      <c r="S9" s="1256"/>
      <c r="T9" s="1257"/>
      <c r="U9" s="666"/>
      <c r="Y9" s="1012"/>
      <c r="Z9" s="504"/>
      <c r="AA9" s="504"/>
      <c r="AB9" s="504"/>
      <c r="AC9" s="504"/>
    </row>
    <row r="10" spans="1:29" s="491" customFormat="1" ht="18.75">
      <c r="A10" s="504"/>
      <c r="B10" s="504"/>
      <c r="C10" s="504"/>
      <c r="D10" s="504"/>
      <c r="E10" s="504"/>
      <c r="F10" s="504"/>
      <c r="G10" s="504"/>
      <c r="H10" s="504"/>
      <c r="L10" s="551"/>
      <c r="M10" s="616" t="s">
        <v>500</v>
      </c>
      <c r="N10" s="665"/>
      <c r="O10" s="1255" t="str">
        <f>IF(IstPub_ch="",IF(IstPub="","",IstPub),IstPub_ch)</f>
        <v>печатное издание "Документ Регион"</v>
      </c>
      <c r="P10" s="1256"/>
      <c r="Q10" s="1256"/>
      <c r="R10" s="1256"/>
      <c r="S10" s="1256"/>
      <c r="T10" s="1257"/>
      <c r="U10" s="666"/>
      <c r="Y10" s="1012"/>
      <c r="Z10" s="504"/>
      <c r="AA10" s="504"/>
      <c r="AB10" s="504"/>
      <c r="AC10" s="504"/>
    </row>
    <row r="11" spans="1:29" s="612" customFormat="1" ht="18.75" hidden="1">
      <c r="A11" s="613"/>
      <c r="B11" s="613"/>
      <c r="C11" s="613"/>
      <c r="D11" s="613"/>
      <c r="E11" s="613"/>
      <c r="F11" s="613"/>
      <c r="G11" s="613"/>
      <c r="H11" s="613"/>
      <c r="L11" s="751"/>
      <c r="M11" s="749"/>
      <c r="O11" s="748"/>
      <c r="P11" s="748"/>
      <c r="Q11" s="770" t="s">
        <v>718</v>
      </c>
      <c r="R11" s="770" t="s">
        <v>719</v>
      </c>
      <c r="S11" s="748"/>
      <c r="T11" s="748"/>
      <c r="U11" s="666"/>
      <c r="Y11" s="772"/>
      <c r="Z11" s="613"/>
      <c r="AA11" s="613"/>
      <c r="AB11" s="613"/>
      <c r="AC11" s="613"/>
    </row>
    <row r="12" spans="1:29" s="491" customFormat="1" ht="11.25" hidden="1">
      <c r="A12" s="504"/>
      <c r="B12" s="504"/>
      <c r="C12" s="504"/>
      <c r="D12" s="504"/>
      <c r="E12" s="504"/>
      <c r="F12" s="504"/>
      <c r="G12" s="504"/>
      <c r="H12" s="504"/>
      <c r="L12" s="1234"/>
      <c r="M12" s="1234"/>
      <c r="N12" s="488"/>
      <c r="O12" s="766"/>
      <c r="P12" s="766"/>
      <c r="Q12" s="766"/>
      <c r="R12" s="766"/>
      <c r="S12" s="766"/>
      <c r="T12" s="766"/>
      <c r="U12" s="486"/>
      <c r="V12" s="502" t="s">
        <v>372</v>
      </c>
      <c r="Y12" s="1012"/>
      <c r="Z12" s="504"/>
      <c r="AA12" s="504"/>
      <c r="AB12" s="504"/>
      <c r="AC12" s="504"/>
    </row>
    <row r="13" spans="1:29" ht="15" customHeight="1">
      <c r="J13" s="481"/>
      <c r="K13" s="481"/>
      <c r="L13" s="477"/>
      <c r="M13" s="477"/>
      <c r="N13" s="477"/>
      <c r="O13" s="598"/>
      <c r="P13" s="598"/>
      <c r="Q13" s="1254"/>
      <c r="R13" s="1254"/>
      <c r="S13" s="1254"/>
      <c r="T13" s="1254"/>
      <c r="U13" s="1254"/>
      <c r="V13" s="1254"/>
    </row>
    <row r="14" spans="1:29">
      <c r="J14" s="481"/>
      <c r="K14" s="481"/>
      <c r="L14" s="1153" t="s">
        <v>453</v>
      </c>
      <c r="M14" s="1153"/>
      <c r="N14" s="1153"/>
      <c r="O14" s="1153"/>
      <c r="P14" s="1153"/>
      <c r="Q14" s="1153"/>
      <c r="R14" s="1153"/>
      <c r="S14" s="1153"/>
      <c r="T14" s="1153"/>
      <c r="U14" s="1153"/>
      <c r="V14" s="1153"/>
      <c r="W14" s="1153"/>
      <c r="X14" s="1153" t="s">
        <v>454</v>
      </c>
    </row>
    <row r="15" spans="1:29" ht="14.25" customHeight="1">
      <c r="J15" s="481"/>
      <c r="K15" s="481"/>
      <c r="L15" s="1217" t="s">
        <v>91</v>
      </c>
      <c r="M15" s="1217" t="s">
        <v>624</v>
      </c>
      <c r="N15" s="533"/>
      <c r="O15" s="1217" t="s">
        <v>625</v>
      </c>
      <c r="P15" s="1275" t="s">
        <v>626</v>
      </c>
      <c r="Q15" s="1275" t="s">
        <v>639</v>
      </c>
      <c r="R15" s="1275"/>
      <c r="S15" s="1275"/>
      <c r="T15" s="1275"/>
      <c r="U15" s="1275"/>
      <c r="V15" s="1217" t="s">
        <v>340</v>
      </c>
      <c r="W15" s="1253" t="s">
        <v>274</v>
      </c>
      <c r="X15" s="1153"/>
    </row>
    <row r="16" spans="1:29" s="522" customFormat="1" ht="25.5" customHeight="1">
      <c r="A16" s="584"/>
      <c r="B16" s="584"/>
      <c r="C16" s="584"/>
      <c r="D16" s="584"/>
      <c r="E16" s="584"/>
      <c r="F16" s="584"/>
      <c r="G16" s="590"/>
      <c r="H16" s="590"/>
      <c r="I16" s="530"/>
      <c r="J16" s="528"/>
      <c r="K16" s="528"/>
      <c r="L16" s="1217"/>
      <c r="M16" s="1217"/>
      <c r="N16" s="533"/>
      <c r="O16" s="1217"/>
      <c r="P16" s="1275"/>
      <c r="Q16" s="1275" t="s">
        <v>676</v>
      </c>
      <c r="R16" s="1275"/>
      <c r="S16" s="1263" t="s">
        <v>652</v>
      </c>
      <c r="T16" s="1263"/>
      <c r="U16" s="1263"/>
      <c r="V16" s="1217"/>
      <c r="W16" s="1253"/>
      <c r="X16" s="1153"/>
      <c r="Y16" s="1007"/>
      <c r="Z16" s="584"/>
      <c r="AA16" s="584"/>
      <c r="AB16" s="584"/>
      <c r="AC16" s="584"/>
    </row>
    <row r="17" spans="1:29" ht="14.25" customHeight="1">
      <c r="J17" s="481"/>
      <c r="K17" s="481"/>
      <c r="L17" s="1217"/>
      <c r="M17" s="1217"/>
      <c r="N17" s="533"/>
      <c r="O17" s="1217"/>
      <c r="P17" s="1275"/>
      <c r="Q17" s="533" t="s">
        <v>674</v>
      </c>
      <c r="R17" s="533" t="s">
        <v>675</v>
      </c>
      <c r="S17" s="535" t="s">
        <v>273</v>
      </c>
      <c r="T17" s="1265" t="s">
        <v>272</v>
      </c>
      <c r="U17" s="1265"/>
      <c r="V17" s="1217"/>
      <c r="W17" s="1253"/>
      <c r="X17" s="1153"/>
    </row>
    <row r="18" spans="1:29">
      <c r="J18" s="481"/>
      <c r="K18" s="489">
        <v>1</v>
      </c>
      <c r="L18" s="478" t="s">
        <v>92</v>
      </c>
      <c r="M18" s="478" t="s">
        <v>48</v>
      </c>
      <c r="N18" s="495" t="s">
        <v>48</v>
      </c>
      <c r="O18" s="487">
        <f t="shared" ref="O18:T18" ca="1" si="0">OFFSET(O18,0,-1)+1</f>
        <v>3</v>
      </c>
      <c r="P18" s="487">
        <f t="shared" ca="1" si="0"/>
        <v>4</v>
      </c>
      <c r="Q18" s="487">
        <f t="shared" ca="1" si="0"/>
        <v>5</v>
      </c>
      <c r="R18" s="487">
        <f t="shared" ca="1" si="0"/>
        <v>6</v>
      </c>
      <c r="S18" s="487">
        <f t="shared" ca="1" si="0"/>
        <v>7</v>
      </c>
      <c r="T18" s="1276">
        <f t="shared" ca="1" si="0"/>
        <v>8</v>
      </c>
      <c r="U18" s="1276"/>
      <c r="V18" s="487">
        <f ca="1">OFFSET(V18,0,-2)+1</f>
        <v>9</v>
      </c>
      <c r="W18" s="522"/>
      <c r="X18" s="487">
        <f ca="1">OFFSET(X18,0,-2)+1</f>
        <v>10</v>
      </c>
    </row>
    <row r="19" spans="1:29" ht="22.5">
      <c r="A19" s="1236">
        <v>1</v>
      </c>
      <c r="B19" s="979"/>
      <c r="C19" s="979"/>
      <c r="D19" s="979"/>
      <c r="E19" s="979"/>
      <c r="F19" s="979"/>
      <c r="G19" s="980"/>
      <c r="H19" s="980"/>
      <c r="I19" s="982"/>
      <c r="J19" s="974"/>
      <c r="K19" s="974"/>
      <c r="L19" s="592">
        <f>mergeValue(A19)</f>
        <v>1</v>
      </c>
      <c r="M19" s="640" t="s">
        <v>20</v>
      </c>
      <c r="N19" s="579"/>
      <c r="O19" s="1252"/>
      <c r="P19" s="1252"/>
      <c r="Q19" s="1252"/>
      <c r="R19" s="1252"/>
      <c r="S19" s="1252"/>
      <c r="T19" s="1252"/>
      <c r="U19" s="1252"/>
      <c r="V19" s="1252"/>
      <c r="W19" s="1252"/>
      <c r="X19" s="580" t="s">
        <v>475</v>
      </c>
    </row>
    <row r="20" spans="1:29" ht="22.5">
      <c r="A20" s="1236"/>
      <c r="B20" s="1236">
        <v>1</v>
      </c>
      <c r="C20" s="979"/>
      <c r="D20" s="979"/>
      <c r="E20" s="979"/>
      <c r="F20" s="979"/>
      <c r="G20" s="984"/>
      <c r="H20" s="981"/>
      <c r="I20" s="986"/>
      <c r="J20" s="971"/>
      <c r="K20" s="970"/>
      <c r="L20" s="592" t="str">
        <f>mergeValue(A20) &amp;"."&amp; mergeValue(B20)</f>
        <v>1.1</v>
      </c>
      <c r="M20" s="545" t="s">
        <v>16</v>
      </c>
      <c r="N20" s="579"/>
      <c r="O20" s="1252"/>
      <c r="P20" s="1252"/>
      <c r="Q20" s="1252"/>
      <c r="R20" s="1252"/>
      <c r="S20" s="1252"/>
      <c r="T20" s="1252"/>
      <c r="U20" s="1252"/>
      <c r="V20" s="1252"/>
      <c r="W20" s="1252"/>
      <c r="X20" s="580" t="s">
        <v>476</v>
      </c>
    </row>
    <row r="21" spans="1:29" ht="22.5">
      <c r="A21" s="1236"/>
      <c r="B21" s="1236"/>
      <c r="C21" s="1236">
        <v>1</v>
      </c>
      <c r="D21" s="979"/>
      <c r="E21" s="979"/>
      <c r="F21" s="979"/>
      <c r="G21" s="984"/>
      <c r="H21" s="981"/>
      <c r="I21" s="987"/>
      <c r="J21" s="971"/>
      <c r="K21" s="970"/>
      <c r="L21" s="592" t="str">
        <f>mergeValue(A21) &amp;"."&amp; mergeValue(B21)&amp;"."&amp; mergeValue(C21)</f>
        <v>1.1.1</v>
      </c>
      <c r="M21" s="546" t="s">
        <v>7</v>
      </c>
      <c r="N21" s="579"/>
      <c r="O21" s="1252"/>
      <c r="P21" s="1252"/>
      <c r="Q21" s="1252"/>
      <c r="R21" s="1252"/>
      <c r="S21" s="1252"/>
      <c r="T21" s="1252"/>
      <c r="U21" s="1252"/>
      <c r="V21" s="1252"/>
      <c r="W21" s="1252"/>
      <c r="X21" s="580" t="s">
        <v>631</v>
      </c>
    </row>
    <row r="22" spans="1:29">
      <c r="A22" s="1236"/>
      <c r="B22" s="1236"/>
      <c r="C22" s="1236"/>
      <c r="D22" s="1236">
        <v>1</v>
      </c>
      <c r="E22" s="979"/>
      <c r="F22" s="979"/>
      <c r="G22" s="984"/>
      <c r="H22" s="981"/>
      <c r="I22" s="987"/>
      <c r="J22" s="985"/>
      <c r="K22" s="970"/>
      <c r="L22" s="592" t="str">
        <f>mergeValue(A22) &amp;"."&amp; mergeValue(B22)&amp;"."&amp; mergeValue(C22)&amp;"."&amp; mergeValue(D22)</f>
        <v>1.1.1.1</v>
      </c>
      <c r="M22" s="547" t="s">
        <v>22</v>
      </c>
      <c r="N22" s="579"/>
      <c r="O22" s="1252"/>
      <c r="P22" s="1252"/>
      <c r="Q22" s="1252"/>
      <c r="R22" s="1252"/>
      <c r="S22" s="1252"/>
      <c r="T22" s="1252"/>
      <c r="U22" s="1252"/>
      <c r="V22" s="1252"/>
      <c r="W22" s="1252"/>
      <c r="X22" s="1019" t="s">
        <v>684</v>
      </c>
    </row>
    <row r="23" spans="1:29" ht="42.95" customHeight="1">
      <c r="A23" s="1236"/>
      <c r="B23" s="1236"/>
      <c r="C23" s="1236"/>
      <c r="D23" s="1236"/>
      <c r="E23" s="979">
        <v>1</v>
      </c>
      <c r="F23" s="979"/>
      <c r="G23" s="984"/>
      <c r="H23" s="981"/>
      <c r="I23" s="987"/>
      <c r="J23" s="985"/>
      <c r="K23" s="975"/>
      <c r="L23" s="592" t="str">
        <f>mergeValue(A23) &amp;"."&amp; mergeValue(B23)&amp;"."&amp; mergeValue(C23)&amp;"."&amp; mergeValue(D23)&amp;"."&amp; mergeValue(E23)</f>
        <v>1.1.1.1.1</v>
      </c>
      <c r="M23" s="1066"/>
      <c r="N23" s="541"/>
      <c r="O23" s="1068"/>
      <c r="P23" s="1069"/>
      <c r="Q23" s="670"/>
      <c r="R23" s="670"/>
      <c r="S23" s="1093"/>
      <c r="T23" s="649" t="s">
        <v>84</v>
      </c>
      <c r="U23" s="1091"/>
      <c r="V23" s="773" t="s">
        <v>84</v>
      </c>
      <c r="W23" s="838"/>
      <c r="X23" s="1207" t="s">
        <v>685</v>
      </c>
      <c r="Y23" s="1007" t="str">
        <f>strCheckDateTwo(N23:W23)</f>
        <v/>
      </c>
    </row>
    <row r="24" spans="1:29" hidden="1">
      <c r="A24" s="1236"/>
      <c r="B24" s="1236"/>
      <c r="C24" s="1236"/>
      <c r="D24" s="1236"/>
      <c r="E24" s="979"/>
      <c r="F24" s="979"/>
      <c r="G24" s="984"/>
      <c r="H24" s="981"/>
      <c r="I24" s="987"/>
      <c r="J24" s="985"/>
      <c r="K24" s="975"/>
      <c r="L24" s="630"/>
      <c r="M24" s="560"/>
      <c r="N24" s="645"/>
      <c r="O24" s="645"/>
      <c r="P24" s="645"/>
      <c r="Q24" s="645"/>
      <c r="R24" s="583" t="str">
        <f>S23 &amp; "-" &amp; U23</f>
        <v>-</v>
      </c>
      <c r="S24" s="511"/>
      <c r="T24" s="585"/>
      <c r="U24" s="511"/>
      <c r="V24" s="645"/>
      <c r="W24" s="837"/>
      <c r="X24" s="1208"/>
    </row>
    <row r="25" spans="1:29" ht="15" customHeight="1">
      <c r="A25" s="1236"/>
      <c r="B25" s="1236"/>
      <c r="C25" s="1236"/>
      <c r="D25" s="1236"/>
      <c r="E25" s="979"/>
      <c r="F25" s="979"/>
      <c r="G25" s="984"/>
      <c r="H25" s="981"/>
      <c r="I25" s="987"/>
      <c r="J25" s="985"/>
      <c r="K25" s="975"/>
      <c r="L25" s="537"/>
      <c r="M25" s="550" t="s">
        <v>5</v>
      </c>
      <c r="N25" s="548"/>
      <c r="O25" s="544"/>
      <c r="P25" s="544"/>
      <c r="Q25" s="544"/>
      <c r="R25" s="544"/>
      <c r="S25" s="572"/>
      <c r="T25" s="563"/>
      <c r="U25" s="562"/>
      <c r="V25" s="548"/>
      <c r="W25" s="548"/>
      <c r="X25" s="1209"/>
    </row>
    <row r="26" spans="1:29" s="475" customFormat="1" ht="15" customHeight="1">
      <c r="A26" s="1236"/>
      <c r="B26" s="1236"/>
      <c r="C26" s="1236"/>
      <c r="D26" s="983"/>
      <c r="E26" s="983"/>
      <c r="F26" s="983"/>
      <c r="G26" s="984"/>
      <c r="H26" s="983"/>
      <c r="I26" s="987"/>
      <c r="J26" s="973"/>
      <c r="K26" s="977"/>
      <c r="L26" s="537"/>
      <c r="M26" s="549" t="s">
        <v>17</v>
      </c>
      <c r="N26" s="548"/>
      <c r="O26" s="544"/>
      <c r="P26" s="544"/>
      <c r="Q26" s="544"/>
      <c r="R26" s="544"/>
      <c r="S26" s="572"/>
      <c r="T26" s="563"/>
      <c r="U26" s="562"/>
      <c r="V26" s="548"/>
      <c r="W26" s="563"/>
      <c r="X26" s="1003"/>
      <c r="Y26" s="1071"/>
      <c r="Z26" s="500"/>
      <c r="AA26" s="500"/>
      <c r="AB26" s="500"/>
      <c r="AC26" s="500"/>
    </row>
    <row r="27" spans="1:29" s="475" customFormat="1" ht="15" customHeight="1">
      <c r="A27" s="1236"/>
      <c r="B27" s="1236"/>
      <c r="C27" s="983"/>
      <c r="D27" s="983"/>
      <c r="E27" s="983"/>
      <c r="F27" s="983"/>
      <c r="G27" s="984"/>
      <c r="H27" s="983"/>
      <c r="I27" s="978"/>
      <c r="J27" s="973"/>
      <c r="K27" s="977"/>
      <c r="L27" s="537"/>
      <c r="M27" s="548" t="s">
        <v>18</v>
      </c>
      <c r="N27" s="548"/>
      <c r="O27" s="544"/>
      <c r="P27" s="544"/>
      <c r="Q27" s="544"/>
      <c r="R27" s="544"/>
      <c r="S27" s="572"/>
      <c r="T27" s="563"/>
      <c r="U27" s="562"/>
      <c r="V27" s="548"/>
      <c r="W27" s="563"/>
      <c r="X27" s="559"/>
      <c r="Y27" s="1071"/>
      <c r="Z27" s="500"/>
      <c r="AA27" s="500"/>
      <c r="AB27" s="500"/>
      <c r="AC27" s="500"/>
    </row>
    <row r="28" spans="1:29" s="475" customFormat="1" ht="15" customHeight="1">
      <c r="A28" s="1236"/>
      <c r="B28" s="983"/>
      <c r="C28" s="983"/>
      <c r="D28" s="983"/>
      <c r="E28" s="983"/>
      <c r="F28" s="983"/>
      <c r="G28" s="984"/>
      <c r="H28" s="983"/>
      <c r="I28" s="978"/>
      <c r="J28" s="973"/>
      <c r="K28" s="977"/>
      <c r="L28" s="537"/>
      <c r="M28" s="557" t="s">
        <v>19</v>
      </c>
      <c r="N28" s="548"/>
      <c r="O28" s="544"/>
      <c r="P28" s="544"/>
      <c r="Q28" s="544"/>
      <c r="R28" s="544"/>
      <c r="S28" s="572"/>
      <c r="T28" s="563"/>
      <c r="U28" s="562"/>
      <c r="V28" s="548"/>
      <c r="W28" s="563"/>
      <c r="X28" s="559"/>
      <c r="Y28" s="1071"/>
      <c r="Z28" s="500"/>
      <c r="AA28" s="500"/>
      <c r="AB28" s="500"/>
      <c r="AC28" s="500"/>
    </row>
    <row r="29" spans="1:29" s="475" customFormat="1" ht="15" customHeight="1">
      <c r="A29" s="969"/>
      <c r="B29" s="969"/>
      <c r="C29" s="969"/>
      <c r="D29" s="969"/>
      <c r="E29" s="969"/>
      <c r="F29" s="969"/>
      <c r="G29" s="976"/>
      <c r="H29" s="977"/>
      <c r="I29" s="972"/>
      <c r="J29" s="973"/>
      <c r="K29" s="969"/>
      <c r="L29" s="537"/>
      <c r="M29" s="564" t="s">
        <v>308</v>
      </c>
      <c r="N29" s="548"/>
      <c r="O29" s="544"/>
      <c r="P29" s="544"/>
      <c r="Q29" s="544"/>
      <c r="R29" s="544"/>
      <c r="S29" s="572"/>
      <c r="T29" s="563"/>
      <c r="U29" s="562"/>
      <c r="V29" s="548"/>
      <c r="W29" s="563"/>
      <c r="X29" s="559"/>
      <c r="Y29" s="1071"/>
      <c r="Z29" s="500"/>
      <c r="AA29" s="500"/>
      <c r="AB29" s="500"/>
      <c r="AC29" s="500"/>
    </row>
    <row r="30" spans="1:29" ht="3" customHeight="1"/>
    <row r="31" spans="1:29" ht="96" customHeight="1">
      <c r="L31" s="1">
        <v>1</v>
      </c>
      <c r="M31" s="1200" t="s">
        <v>686</v>
      </c>
      <c r="N31" s="1200"/>
      <c r="O31" s="1200"/>
      <c r="P31" s="1200"/>
      <c r="Q31" s="1200"/>
      <c r="R31" s="1200"/>
      <c r="S31" s="1200"/>
      <c r="T31" s="1200"/>
      <c r="U31" s="1200"/>
      <c r="V31" s="1200"/>
      <c r="W31" s="1200"/>
      <c r="X31" s="1200"/>
      <c r="Y31" s="1092"/>
      <c r="Z31" s="515"/>
      <c r="AA31" s="515"/>
      <c r="AB31" s="515"/>
      <c r="AC31" s="515"/>
    </row>
    <row r="32" spans="1:29">
      <c r="M32" s="514"/>
      <c r="N32" s="514"/>
      <c r="O32" s="514"/>
      <c r="P32" s="514"/>
      <c r="Q32" s="514"/>
      <c r="R32" s="514"/>
      <c r="S32" s="514"/>
      <c r="T32" s="514"/>
      <c r="U32" s="514"/>
      <c r="V32" s="514"/>
      <c r="W32" s="514"/>
      <c r="X32" s="514"/>
      <c r="Y32" s="1013"/>
      <c r="Z32" s="505"/>
      <c r="AA32" s="505"/>
      <c r="AB32" s="505"/>
      <c r="AC32" s="505"/>
    </row>
  </sheetData>
  <sheetProtection algorithmName="SHA-512" hashValue="7mODqx6cWkUcQCn6ek5lnEApaSoS7ec6/ycklC5qnY57TBAzrFGo9qCUYf05KSgphX0p0E228CPzxYTAOYBOzQ==" saltValue="STh2sB4of7aPoowslMiYmw==" spinCount="100000" sheet="1" objects="1" scenarios="1" formatColumns="0" formatRows="0"/>
  <dataConsolidate leftLabels="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490</v>
      </c>
      <c r="G2" s="1202"/>
      <c r="H2" s="1203"/>
      <c r="I2" s="434"/>
    </row>
    <row r="3" spans="1:20" ht="3" customHeight="1"/>
    <row r="4" spans="1:20" s="190" customFormat="1" ht="11.25">
      <c r="A4" s="214"/>
      <c r="B4" s="214"/>
      <c r="C4" s="214"/>
      <c r="D4" s="214"/>
      <c r="F4" s="1153" t="s">
        <v>453</v>
      </c>
      <c r="G4" s="1153"/>
      <c r="H4" s="1153"/>
      <c r="I4" s="1204" t="s">
        <v>454</v>
      </c>
      <c r="J4" s="214"/>
      <c r="K4" s="214"/>
      <c r="L4" s="214"/>
      <c r="M4" s="214"/>
      <c r="N4" s="214"/>
      <c r="O4" s="214"/>
      <c r="P4" s="214"/>
      <c r="Q4" s="214"/>
      <c r="R4" s="214"/>
      <c r="S4" s="214"/>
      <c r="T4" s="214"/>
    </row>
    <row r="5" spans="1:20" s="190" customFormat="1" ht="11.25" customHeight="1">
      <c r="A5" s="214"/>
      <c r="B5" s="214"/>
      <c r="C5" s="214"/>
      <c r="D5" s="214"/>
      <c r="F5" s="318" t="s">
        <v>91</v>
      </c>
      <c r="G5" s="335" t="s">
        <v>456</v>
      </c>
      <c r="H5" s="317" t="s">
        <v>441</v>
      </c>
      <c r="I5" s="1204"/>
      <c r="J5" s="214"/>
      <c r="K5" s="214"/>
      <c r="L5" s="214"/>
      <c r="M5" s="214"/>
      <c r="N5" s="214"/>
      <c r="O5" s="214"/>
      <c r="P5" s="214"/>
      <c r="Q5" s="214"/>
      <c r="R5" s="214"/>
      <c r="S5" s="214"/>
      <c r="T5" s="214"/>
    </row>
    <row r="6" spans="1:20" s="190" customFormat="1" ht="12" customHeight="1">
      <c r="A6" s="214"/>
      <c r="B6" s="214"/>
      <c r="C6" s="214"/>
      <c r="D6" s="214"/>
      <c r="F6" s="319" t="s">
        <v>92</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3">
        <v>1</v>
      </c>
      <c r="G7" s="415" t="s">
        <v>491</v>
      </c>
      <c r="H7" s="316" t="str">
        <f>IF(dateCh="","",dateCh)</f>
        <v>24.11.2022</v>
      </c>
      <c r="I7" s="196" t="s">
        <v>492</v>
      </c>
      <c r="J7" s="332"/>
      <c r="K7" s="214"/>
      <c r="L7" s="214"/>
      <c r="M7" s="214"/>
      <c r="N7" s="214"/>
      <c r="O7" s="214"/>
      <c r="P7" s="214"/>
      <c r="Q7" s="214"/>
      <c r="R7" s="214"/>
      <c r="S7" s="214"/>
      <c r="T7" s="214"/>
    </row>
    <row r="8" spans="1:20" s="190" customFormat="1" ht="45">
      <c r="A8" s="1205">
        <v>1</v>
      </c>
      <c r="B8" s="214"/>
      <c r="C8" s="214"/>
      <c r="D8" s="214"/>
      <c r="F8" s="333" t="str">
        <f>"2." &amp;mergeValue(A8)</f>
        <v>2.1</v>
      </c>
      <c r="G8" s="415" t="s">
        <v>493</v>
      </c>
      <c r="H8" s="316" t="str">
        <f>IF('Перечень тарифов'!R21="","наименование отсутствует","" &amp; 'Перечень тарифов'!R21 &amp; "")</f>
        <v>наименование отсутствует</v>
      </c>
      <c r="I8" s="196" t="s">
        <v>588</v>
      </c>
      <c r="J8" s="332"/>
      <c r="K8" s="214"/>
      <c r="L8" s="214"/>
      <c r="M8" s="214"/>
      <c r="N8" s="214"/>
      <c r="O8" s="214"/>
      <c r="P8" s="214"/>
      <c r="Q8" s="214"/>
      <c r="R8" s="214"/>
      <c r="S8" s="214"/>
      <c r="T8" s="214"/>
    </row>
    <row r="9" spans="1:20" s="190" customFormat="1" ht="22.5">
      <c r="A9" s="1205"/>
      <c r="B9" s="214"/>
      <c r="C9" s="214"/>
      <c r="D9" s="214"/>
      <c r="F9" s="333" t="str">
        <f>"3." &amp;mergeValue(A9)</f>
        <v>3.1</v>
      </c>
      <c r="G9" s="415" t="s">
        <v>494</v>
      </c>
      <c r="H9" s="316" t="str">
        <f>IF('Перечень тарифов'!F21="","наименование отсутствует","" &amp; 'Перечень тарифов'!F21 &amp; "")</f>
        <v>Производство тепловой энергии. Некомбинированная выработка</v>
      </c>
      <c r="I9" s="196" t="s">
        <v>586</v>
      </c>
      <c r="J9" s="332"/>
      <c r="K9" s="214"/>
      <c r="L9" s="214"/>
      <c r="M9" s="214"/>
      <c r="N9" s="214"/>
      <c r="O9" s="214"/>
      <c r="P9" s="214"/>
      <c r="Q9" s="214"/>
      <c r="R9" s="214"/>
      <c r="S9" s="214"/>
      <c r="T9" s="214"/>
    </row>
    <row r="10" spans="1:20" s="190" customFormat="1" ht="22.5">
      <c r="A10" s="1205"/>
      <c r="B10" s="214"/>
      <c r="C10" s="214"/>
      <c r="D10" s="214"/>
      <c r="F10" s="333" t="str">
        <f>"4."&amp;mergeValue(A10)</f>
        <v>4.1</v>
      </c>
      <c r="G10" s="415" t="s">
        <v>495</v>
      </c>
      <c r="H10" s="317" t="s">
        <v>457</v>
      </c>
      <c r="I10" s="196"/>
      <c r="J10" s="332"/>
      <c r="K10" s="214"/>
      <c r="L10" s="214"/>
      <c r="M10" s="214"/>
      <c r="N10" s="214"/>
      <c r="O10" s="214"/>
      <c r="P10" s="214"/>
      <c r="Q10" s="214"/>
      <c r="R10" s="214"/>
      <c r="S10" s="214"/>
      <c r="T10" s="214"/>
    </row>
    <row r="11" spans="1:20" s="190" customFormat="1" ht="18.75">
      <c r="A11" s="1205"/>
      <c r="B11" s="1205">
        <v>1</v>
      </c>
      <c r="C11" s="439"/>
      <c r="D11" s="439"/>
      <c r="F11" s="333" t="str">
        <f>"4."&amp;mergeValue(A11) &amp;"."&amp;mergeValue(B11)</f>
        <v>4.1.1</v>
      </c>
      <c r="G11" s="323" t="s">
        <v>590</v>
      </c>
      <c r="H11" s="316" t="str">
        <f>IF(region_name="","",region_name)</f>
        <v>Ярославская область</v>
      </c>
      <c r="I11" s="196" t="s">
        <v>498</v>
      </c>
      <c r="J11" s="332"/>
      <c r="K11" s="214"/>
      <c r="L11" s="214"/>
      <c r="M11" s="214"/>
      <c r="N11" s="214"/>
      <c r="O11" s="214"/>
      <c r="P11" s="214"/>
      <c r="Q11" s="214"/>
      <c r="R11" s="214"/>
      <c r="S11" s="214"/>
      <c r="T11" s="214"/>
    </row>
    <row r="12" spans="1:20" s="190" customFormat="1" ht="22.5">
      <c r="A12" s="1205"/>
      <c r="B12" s="1205"/>
      <c r="C12" s="1205">
        <v>1</v>
      </c>
      <c r="D12" s="439"/>
      <c r="F12" s="333" t="str">
        <f>"4."&amp;mergeValue(A12) &amp;"."&amp;mergeValue(B12)&amp;"."&amp;mergeValue(C12)</f>
        <v>4.1.1.1</v>
      </c>
      <c r="G12" s="339" t="s">
        <v>496</v>
      </c>
      <c r="H12" s="316" t="str">
        <f>IF(Территории!H13="","","" &amp; Территории!H13 &amp; "")</f>
        <v>город Ярославль</v>
      </c>
      <c r="I12" s="196" t="s">
        <v>499</v>
      </c>
      <c r="J12" s="332"/>
      <c r="K12" s="214"/>
      <c r="L12" s="214"/>
      <c r="M12" s="214"/>
      <c r="N12" s="214"/>
      <c r="O12" s="214"/>
      <c r="P12" s="214"/>
      <c r="Q12" s="214"/>
      <c r="R12" s="214"/>
      <c r="S12" s="214"/>
      <c r="T12" s="214"/>
    </row>
    <row r="13" spans="1:20" s="190" customFormat="1" ht="56.25">
      <c r="A13" s="1205"/>
      <c r="B13" s="1205"/>
      <c r="C13" s="1205"/>
      <c r="D13" s="439">
        <v>1</v>
      </c>
      <c r="F13" s="333" t="str">
        <f>"4."&amp;mergeValue(A13) &amp;"."&amp;mergeValue(B13)&amp;"."&amp;mergeValue(C13)&amp;"."&amp;mergeValue(D13)</f>
        <v>4.1.1.1.1</v>
      </c>
      <c r="G13" s="418" t="s">
        <v>497</v>
      </c>
      <c r="H13" s="316" t="str">
        <f>IF(Территории!R14="","","" &amp; Территории!R14 &amp; "")</f>
        <v>город Ярославль (78701000)</v>
      </c>
      <c r="I13" s="1100" t="s">
        <v>589</v>
      </c>
      <c r="J13" s="332"/>
      <c r="K13" s="214"/>
      <c r="L13" s="214"/>
      <c r="M13" s="214"/>
      <c r="N13" s="214"/>
      <c r="O13" s="214"/>
      <c r="P13" s="214"/>
      <c r="Q13" s="214"/>
      <c r="R13" s="214"/>
      <c r="S13" s="214"/>
      <c r="T13" s="214"/>
    </row>
    <row r="14" spans="1:20" s="1006" customFormat="1" ht="45">
      <c r="A14" s="1205">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05"/>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05"/>
      <c r="B16" s="1012"/>
      <c r="C16" s="1012"/>
      <c r="D16" s="1012"/>
      <c r="F16" s="1028" t="str">
        <f>"4."&amp;mergeValue(A16)</f>
        <v>4.2</v>
      </c>
      <c r="G16" s="814" t="s">
        <v>495</v>
      </c>
      <c r="H16" s="1108" t="s">
        <v>457</v>
      </c>
      <c r="I16" s="815"/>
      <c r="J16" s="614"/>
      <c r="K16" s="1012"/>
      <c r="L16" s="1012"/>
      <c r="M16" s="1012"/>
      <c r="N16" s="1012"/>
      <c r="O16" s="1012"/>
      <c r="P16" s="1012"/>
      <c r="Q16" s="1012"/>
      <c r="R16" s="1012"/>
      <c r="S16" s="1012"/>
      <c r="T16" s="1012"/>
    </row>
    <row r="17" spans="1:20" s="1006" customFormat="1" ht="18.75">
      <c r="A17" s="1205"/>
      <c r="B17" s="1205">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05"/>
      <c r="B18" s="1205"/>
      <c r="C18" s="1205">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05"/>
      <c r="B19" s="1205"/>
      <c r="C19" s="1205"/>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05">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05"/>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05"/>
      <c r="B22" s="1012"/>
      <c r="C22" s="1012"/>
      <c r="D22" s="1012"/>
      <c r="F22" s="1028" t="str">
        <f>"4."&amp;mergeValue(A22)</f>
        <v>4.3</v>
      </c>
      <c r="G22" s="814" t="s">
        <v>495</v>
      </c>
      <c r="H22" s="1108" t="s">
        <v>457</v>
      </c>
      <c r="I22" s="815"/>
      <c r="J22" s="614"/>
      <c r="K22" s="1012"/>
      <c r="L22" s="1012"/>
      <c r="M22" s="1012"/>
      <c r="N22" s="1012"/>
      <c r="O22" s="1012"/>
      <c r="P22" s="1012"/>
      <c r="Q22" s="1012"/>
      <c r="R22" s="1012"/>
      <c r="S22" s="1012"/>
      <c r="T22" s="1012"/>
    </row>
    <row r="23" spans="1:20" s="1006" customFormat="1" ht="18.75">
      <c r="A23" s="1205"/>
      <c r="B23" s="1205">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05"/>
      <c r="B24" s="1205"/>
      <c r="C24" s="1205">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05"/>
      <c r="B25" s="1205"/>
      <c r="C25" s="1205"/>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1006" customFormat="1" ht="45">
      <c r="A26" s="1205">
        <v>4</v>
      </c>
      <c r="B26" s="1012"/>
      <c r="C26" s="1012"/>
      <c r="D26" s="1012"/>
      <c r="F26" s="1028" t="str">
        <f>"2." &amp;mergeValue(A26)</f>
        <v>2.4</v>
      </c>
      <c r="G26" s="814" t="s">
        <v>493</v>
      </c>
      <c r="H26" s="1102" t="str">
        <f>IF('Перечень тарифов'!R32="","наименование отсутствует","" &amp; 'Перечень тарифов'!R32 &amp; "")</f>
        <v>наименование отсутствует</v>
      </c>
      <c r="I26" s="815" t="s">
        <v>588</v>
      </c>
      <c r="J26" s="614"/>
      <c r="K26" s="1012"/>
      <c r="L26" s="1012"/>
      <c r="M26" s="1012"/>
      <c r="N26" s="1012"/>
      <c r="O26" s="1012"/>
      <c r="P26" s="1012"/>
      <c r="Q26" s="1012"/>
      <c r="R26" s="1012"/>
      <c r="S26" s="1012"/>
      <c r="T26" s="1012"/>
    </row>
    <row r="27" spans="1:20" s="1006" customFormat="1" ht="22.5">
      <c r="A27" s="1205"/>
      <c r="B27" s="1012"/>
      <c r="C27" s="1012"/>
      <c r="D27" s="1012"/>
      <c r="F27" s="1028" t="str">
        <f>"3." &amp;mergeValue(A27)</f>
        <v>3.4</v>
      </c>
      <c r="G27" s="814" t="s">
        <v>494</v>
      </c>
      <c r="H27" s="1102" t="str">
        <f>IF('Перечень тарифов'!F32="","наименование отсутствует","" &amp; 'Перечень тарифов'!F32 &amp; "")</f>
        <v>Производство тепловой энергии. Некомбинированная выработка</v>
      </c>
      <c r="I27" s="815" t="s">
        <v>586</v>
      </c>
      <c r="J27" s="614"/>
      <c r="K27" s="1012"/>
      <c r="L27" s="1012"/>
      <c r="M27" s="1012"/>
      <c r="N27" s="1012"/>
      <c r="O27" s="1012"/>
      <c r="P27" s="1012"/>
      <c r="Q27" s="1012"/>
      <c r="R27" s="1012"/>
      <c r="S27" s="1012"/>
      <c r="T27" s="1012"/>
    </row>
    <row r="28" spans="1:20" s="1006" customFormat="1" ht="22.5">
      <c r="A28" s="1205"/>
      <c r="B28" s="1012"/>
      <c r="C28" s="1012"/>
      <c r="D28" s="1012"/>
      <c r="F28" s="1028" t="str">
        <f>"4."&amp;mergeValue(A28)</f>
        <v>4.4</v>
      </c>
      <c r="G28" s="814" t="s">
        <v>495</v>
      </c>
      <c r="H28" s="1108" t="s">
        <v>457</v>
      </c>
      <c r="I28" s="815"/>
      <c r="J28" s="614"/>
      <c r="K28" s="1012"/>
      <c r="L28" s="1012"/>
      <c r="M28" s="1012"/>
      <c r="N28" s="1012"/>
      <c r="O28" s="1012"/>
      <c r="P28" s="1012"/>
      <c r="Q28" s="1012"/>
      <c r="R28" s="1012"/>
      <c r="S28" s="1012"/>
      <c r="T28" s="1012"/>
    </row>
    <row r="29" spans="1:20" s="1006" customFormat="1" ht="18.75">
      <c r="A29" s="1205"/>
      <c r="B29" s="1205">
        <v>1</v>
      </c>
      <c r="C29" s="1099"/>
      <c r="D29" s="1099"/>
      <c r="F29" s="1028" t="str">
        <f>"4."&amp;mergeValue(A29) &amp;"."&amp;mergeValue(B29)</f>
        <v>4.4.1</v>
      </c>
      <c r="G29" s="829" t="s">
        <v>590</v>
      </c>
      <c r="H29" s="1102" t="str">
        <f>IF(region_name="","",region_name)</f>
        <v>Ярославская область</v>
      </c>
      <c r="I29" s="815" t="s">
        <v>498</v>
      </c>
      <c r="J29" s="614"/>
      <c r="K29" s="1012"/>
      <c r="L29" s="1012"/>
      <c r="M29" s="1012"/>
      <c r="N29" s="1012"/>
      <c r="O29" s="1012"/>
      <c r="P29" s="1012"/>
      <c r="Q29" s="1012"/>
      <c r="R29" s="1012"/>
      <c r="S29" s="1012"/>
      <c r="T29" s="1012"/>
    </row>
    <row r="30" spans="1:20" s="1006" customFormat="1" ht="22.5">
      <c r="A30" s="1205"/>
      <c r="B30" s="1205"/>
      <c r="C30" s="1205">
        <v>1</v>
      </c>
      <c r="D30" s="1099"/>
      <c r="F30" s="1028" t="str">
        <f>"4."&amp;mergeValue(A30) &amp;"."&amp;mergeValue(B30)&amp;"."&amp;mergeValue(C30)</f>
        <v>4.4.1.1</v>
      </c>
      <c r="G30" s="816" t="s">
        <v>496</v>
      </c>
      <c r="H30" s="1102" t="str">
        <f>IF(Территории!H13="","","" &amp; Территории!H13 &amp; "")</f>
        <v>город Ярославль</v>
      </c>
      <c r="I30" s="815" t="s">
        <v>499</v>
      </c>
      <c r="J30" s="614"/>
      <c r="K30" s="1012"/>
      <c r="L30" s="1012"/>
      <c r="M30" s="1012"/>
      <c r="N30" s="1012"/>
      <c r="O30" s="1012"/>
      <c r="P30" s="1012"/>
      <c r="Q30" s="1012"/>
      <c r="R30" s="1012"/>
      <c r="S30" s="1012"/>
      <c r="T30" s="1012"/>
    </row>
    <row r="31" spans="1:20" s="1006" customFormat="1" ht="56.25">
      <c r="A31" s="1205"/>
      <c r="B31" s="1205"/>
      <c r="C31" s="1205"/>
      <c r="D31" s="1099">
        <v>1</v>
      </c>
      <c r="F31" s="1028" t="str">
        <f>"4."&amp;mergeValue(A31) &amp;"."&amp;mergeValue(B31)&amp;"."&amp;mergeValue(C31)&amp;"."&amp;mergeValue(D31)</f>
        <v>4.4.1.1.1</v>
      </c>
      <c r="G31" s="817" t="s">
        <v>497</v>
      </c>
      <c r="H31" s="1102" t="str">
        <f>IF(Территории!R14="","","" &amp; Территории!R14 &amp; "")</f>
        <v>город Ярославль (78701000)</v>
      </c>
      <c r="I31" s="1100" t="s">
        <v>589</v>
      </c>
      <c r="J31" s="614"/>
      <c r="K31" s="1012"/>
      <c r="L31" s="1012"/>
      <c r="M31" s="1012"/>
      <c r="N31" s="1012"/>
      <c r="O31" s="1012"/>
      <c r="P31" s="1012"/>
      <c r="Q31" s="1012"/>
      <c r="R31" s="1012"/>
      <c r="S31" s="1012"/>
      <c r="T31" s="1012"/>
    </row>
    <row r="32" spans="1:20" s="1006" customFormat="1" ht="45">
      <c r="A32" s="1205">
        <v>5</v>
      </c>
      <c r="B32" s="1012"/>
      <c r="C32" s="1012"/>
      <c r="D32" s="1012"/>
      <c r="F32" s="1028" t="str">
        <f>"2." &amp;mergeValue(A32)</f>
        <v>2.5</v>
      </c>
      <c r="G32" s="814" t="s">
        <v>493</v>
      </c>
      <c r="H32" s="1102" t="str">
        <f>IF('Перечень тарифов'!R37="","наименование отсутствует","" &amp; 'Перечень тарифов'!R37 &amp; "")</f>
        <v>наименование отсутствует</v>
      </c>
      <c r="I32" s="815" t="s">
        <v>588</v>
      </c>
      <c r="J32" s="614"/>
      <c r="K32" s="1012"/>
      <c r="L32" s="1012"/>
      <c r="M32" s="1012"/>
      <c r="N32" s="1012"/>
      <c r="O32" s="1012"/>
      <c r="P32" s="1012"/>
      <c r="Q32" s="1012"/>
      <c r="R32" s="1012"/>
      <c r="S32" s="1012"/>
      <c r="T32" s="1012"/>
    </row>
    <row r="33" spans="1:20" s="1006" customFormat="1" ht="22.5">
      <c r="A33" s="1205"/>
      <c r="B33" s="1012"/>
      <c r="C33" s="1012"/>
      <c r="D33" s="1012"/>
      <c r="F33" s="1028" t="str">
        <f>"3." &amp;mergeValue(A33)</f>
        <v>3.5</v>
      </c>
      <c r="G33" s="814" t="s">
        <v>494</v>
      </c>
      <c r="H33" s="1102" t="str">
        <f>IF('Перечень тарифов'!F37="","наименование отсутствует","" &amp; 'Перечень тарифов'!F37 &amp; "")</f>
        <v>Производство тепловой энергии. Некомбинированная выработка</v>
      </c>
      <c r="I33" s="815" t="s">
        <v>586</v>
      </c>
      <c r="J33" s="614"/>
      <c r="K33" s="1012"/>
      <c r="L33" s="1012"/>
      <c r="M33" s="1012"/>
      <c r="N33" s="1012"/>
      <c r="O33" s="1012"/>
      <c r="P33" s="1012"/>
      <c r="Q33" s="1012"/>
      <c r="R33" s="1012"/>
      <c r="S33" s="1012"/>
      <c r="T33" s="1012"/>
    </row>
    <row r="34" spans="1:20" s="1006" customFormat="1" ht="22.5">
      <c r="A34" s="1205"/>
      <c r="B34" s="1012"/>
      <c r="C34" s="1012"/>
      <c r="D34" s="1012"/>
      <c r="F34" s="1028" t="str">
        <f>"4."&amp;mergeValue(A34)</f>
        <v>4.5</v>
      </c>
      <c r="G34" s="814" t="s">
        <v>495</v>
      </c>
      <c r="H34" s="1108" t="s">
        <v>457</v>
      </c>
      <c r="I34" s="815"/>
      <c r="J34" s="614"/>
      <c r="K34" s="1012"/>
      <c r="L34" s="1012"/>
      <c r="M34" s="1012"/>
      <c r="N34" s="1012"/>
      <c r="O34" s="1012"/>
      <c r="P34" s="1012"/>
      <c r="Q34" s="1012"/>
      <c r="R34" s="1012"/>
      <c r="S34" s="1012"/>
      <c r="T34" s="1012"/>
    </row>
    <row r="35" spans="1:20" s="1006" customFormat="1" ht="18.75">
      <c r="A35" s="1205"/>
      <c r="B35" s="1205">
        <v>1</v>
      </c>
      <c r="C35" s="1099"/>
      <c r="D35" s="1099"/>
      <c r="F35" s="1028" t="str">
        <f>"4."&amp;mergeValue(A35) &amp;"."&amp;mergeValue(B35)</f>
        <v>4.5.1</v>
      </c>
      <c r="G35" s="829" t="s">
        <v>590</v>
      </c>
      <c r="H35" s="1102" t="str">
        <f>IF(region_name="","",region_name)</f>
        <v>Ярославская область</v>
      </c>
      <c r="I35" s="815" t="s">
        <v>498</v>
      </c>
      <c r="J35" s="614"/>
      <c r="K35" s="1012"/>
      <c r="L35" s="1012"/>
      <c r="M35" s="1012"/>
      <c r="N35" s="1012"/>
      <c r="O35" s="1012"/>
      <c r="P35" s="1012"/>
      <c r="Q35" s="1012"/>
      <c r="R35" s="1012"/>
      <c r="S35" s="1012"/>
      <c r="T35" s="1012"/>
    </row>
    <row r="36" spans="1:20" s="1006" customFormat="1" ht="22.5">
      <c r="A36" s="1205"/>
      <c r="B36" s="1205"/>
      <c r="C36" s="1205">
        <v>1</v>
      </c>
      <c r="D36" s="1099"/>
      <c r="F36" s="1028" t="str">
        <f>"4."&amp;mergeValue(A36) &amp;"."&amp;mergeValue(B36)&amp;"."&amp;mergeValue(C36)</f>
        <v>4.5.1.1</v>
      </c>
      <c r="G36" s="816" t="s">
        <v>496</v>
      </c>
      <c r="H36" s="1102" t="str">
        <f>IF(Территории!H13="","","" &amp; Территории!H13 &amp; "")</f>
        <v>город Ярославль</v>
      </c>
      <c r="I36" s="815" t="s">
        <v>499</v>
      </c>
      <c r="J36" s="614"/>
      <c r="K36" s="1012"/>
      <c r="L36" s="1012"/>
      <c r="M36" s="1012"/>
      <c r="N36" s="1012"/>
      <c r="O36" s="1012"/>
      <c r="P36" s="1012"/>
      <c r="Q36" s="1012"/>
      <c r="R36" s="1012"/>
      <c r="S36" s="1012"/>
      <c r="T36" s="1012"/>
    </row>
    <row r="37" spans="1:20" s="1006" customFormat="1" ht="56.25">
      <c r="A37" s="1205"/>
      <c r="B37" s="1205"/>
      <c r="C37" s="1205"/>
      <c r="D37" s="1099">
        <v>1</v>
      </c>
      <c r="F37" s="1028" t="str">
        <f>"4."&amp;mergeValue(A37) &amp;"."&amp;mergeValue(B37)&amp;"."&amp;mergeValue(C37)&amp;"."&amp;mergeValue(D37)</f>
        <v>4.5.1.1.1</v>
      </c>
      <c r="G37" s="817" t="s">
        <v>497</v>
      </c>
      <c r="H37" s="1102" t="str">
        <f>IF(Территории!R14="","","" &amp; Территории!R14 &amp; "")</f>
        <v>город Ярославль (78701000)</v>
      </c>
      <c r="I37" s="1100" t="s">
        <v>589</v>
      </c>
      <c r="J37" s="614"/>
      <c r="K37" s="1012"/>
      <c r="L37" s="1012"/>
      <c r="M37" s="1012"/>
      <c r="N37" s="1012"/>
      <c r="O37" s="1012"/>
      <c r="P37" s="1012"/>
      <c r="Q37" s="1012"/>
      <c r="R37" s="1012"/>
      <c r="S37" s="1012"/>
      <c r="T37" s="1012"/>
    </row>
    <row r="38" spans="1:20" s="325" customFormat="1" ht="3" customHeight="1">
      <c r="A38" s="326"/>
      <c r="B38" s="326"/>
      <c r="C38" s="326"/>
      <c r="D38" s="326"/>
      <c r="F38" s="324"/>
      <c r="G38" s="416"/>
      <c r="H38" s="417"/>
      <c r="I38" s="226"/>
      <c r="J38" s="326"/>
      <c r="K38" s="326"/>
      <c r="L38" s="326"/>
      <c r="M38" s="326"/>
      <c r="N38" s="326"/>
      <c r="O38" s="326"/>
      <c r="P38" s="326"/>
      <c r="Q38" s="326"/>
      <c r="R38" s="326"/>
      <c r="S38" s="326"/>
      <c r="T38" s="326"/>
    </row>
    <row r="39" spans="1:20" s="325" customFormat="1" ht="15" customHeight="1">
      <c r="A39" s="326"/>
      <c r="B39" s="326"/>
      <c r="C39" s="326"/>
      <c r="D39" s="326"/>
      <c r="F39" s="324"/>
      <c r="G39" s="1200" t="s">
        <v>591</v>
      </c>
      <c r="H39" s="1200"/>
      <c r="I39" s="226"/>
      <c r="J39" s="326"/>
      <c r="K39" s="326"/>
      <c r="L39" s="326"/>
      <c r="M39" s="326"/>
      <c r="N39" s="326"/>
      <c r="O39" s="326"/>
      <c r="P39" s="326"/>
      <c r="Q39" s="326"/>
      <c r="R39" s="326"/>
      <c r="S39" s="326"/>
      <c r="T39" s="326"/>
    </row>
  </sheetData>
  <sheetProtection password="FA9C" sheet="1" objects="1" scenarios="1" formatColumns="0" formatRows="0"/>
  <mergeCells count="19">
    <mergeCell ref="A32:A37"/>
    <mergeCell ref="B35:B37"/>
    <mergeCell ref="C36:C37"/>
    <mergeCell ref="G39:H39"/>
    <mergeCell ref="F2:H2"/>
    <mergeCell ref="F4:H4"/>
    <mergeCell ref="I4:I5"/>
    <mergeCell ref="A8:A13"/>
    <mergeCell ref="B11:B13"/>
    <mergeCell ref="C12:C13"/>
    <mergeCell ref="A14:A19"/>
    <mergeCell ref="B17:B19"/>
    <mergeCell ref="C18:C19"/>
    <mergeCell ref="A20:A25"/>
    <mergeCell ref="B23:B25"/>
    <mergeCell ref="C24:C25"/>
    <mergeCell ref="A26:A31"/>
    <mergeCell ref="B29:B31"/>
    <mergeCell ref="C30:C31"/>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30"/>
  <sheetViews>
    <sheetView showGridLines="0" topLeftCell="C4" zoomScaleNormal="100" workbookViewId="0">
      <selection activeCell="F12" sqref="F12:F2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0"/>
      <c r="N1" s="410"/>
      <c r="P1" s="410"/>
    </row>
    <row r="2" spans="1:16" hidden="1"/>
    <row r="3" spans="1:16" hidden="1"/>
    <row r="4" spans="1:16" ht="3" customHeight="1">
      <c r="C4" s="86"/>
      <c r="D4" s="37"/>
      <c r="E4" s="37"/>
      <c r="F4" s="38"/>
      <c r="G4" s="38"/>
    </row>
    <row r="5" spans="1:16" ht="22.5">
      <c r="C5" s="86"/>
      <c r="D5" s="1233" t="s">
        <v>727</v>
      </c>
      <c r="E5" s="1233"/>
      <c r="F5" s="1233"/>
      <c r="G5" s="436"/>
    </row>
    <row r="6" spans="1:16" ht="3" customHeight="1">
      <c r="C6" s="86"/>
      <c r="D6" s="37"/>
      <c r="E6" s="84"/>
      <c r="F6" s="83"/>
      <c r="G6" s="286"/>
    </row>
    <row r="7" spans="1:16">
      <c r="C7" s="86"/>
      <c r="D7" s="1217" t="s">
        <v>453</v>
      </c>
      <c r="E7" s="1217"/>
      <c r="F7" s="1217"/>
      <c r="G7" s="1281" t="s">
        <v>454</v>
      </c>
    </row>
    <row r="8" spans="1:16">
      <c r="C8" s="86"/>
      <c r="D8" s="103" t="s">
        <v>91</v>
      </c>
      <c r="E8" s="113" t="s">
        <v>456</v>
      </c>
      <c r="F8" s="113" t="s">
        <v>455</v>
      </c>
      <c r="G8" s="1281"/>
    </row>
    <row r="9" spans="1:16" ht="12" customHeight="1">
      <c r="C9" s="86"/>
      <c r="D9" s="42" t="s">
        <v>92</v>
      </c>
      <c r="E9" s="42" t="s">
        <v>48</v>
      </c>
      <c r="F9" s="42" t="s">
        <v>49</v>
      </c>
      <c r="G9" s="42" t="s">
        <v>50</v>
      </c>
    </row>
    <row r="10" spans="1:16" ht="22.5">
      <c r="A10" s="285"/>
      <c r="C10" s="86"/>
      <c r="D10" s="187">
        <v>1</v>
      </c>
      <c r="E10" s="293" t="s">
        <v>689</v>
      </c>
      <c r="F10" s="294" t="s">
        <v>457</v>
      </c>
      <c r="G10" s="196"/>
    </row>
    <row r="11" spans="1:16">
      <c r="A11" s="285"/>
      <c r="C11" s="86"/>
      <c r="D11" s="187" t="s">
        <v>294</v>
      </c>
      <c r="E11" s="287" t="s">
        <v>690</v>
      </c>
      <c r="F11" s="294" t="s">
        <v>457</v>
      </c>
      <c r="G11" s="196"/>
    </row>
    <row r="12" spans="1:16" ht="20.100000000000001" customHeight="1">
      <c r="A12" s="285"/>
      <c r="C12" s="86"/>
      <c r="D12" s="187" t="s">
        <v>8</v>
      </c>
      <c r="E12" s="1119" t="s">
        <v>1559</v>
      </c>
      <c r="F12" s="1084" t="s">
        <v>1569</v>
      </c>
      <c r="G12" s="1207" t="s">
        <v>595</v>
      </c>
    </row>
    <row r="13" spans="1:16" s="1055" customFormat="1" ht="20.100000000000001" customHeight="1">
      <c r="A13" s="97"/>
      <c r="B13" s="186"/>
      <c r="C13" s="1103" t="s">
        <v>1544</v>
      </c>
      <c r="D13" s="187" t="s">
        <v>1550</v>
      </c>
      <c r="E13" s="291" t="s">
        <v>1560</v>
      </c>
      <c r="F13" s="1084" t="s">
        <v>1570</v>
      </c>
      <c r="G13" s="1208"/>
      <c r="I13" s="828"/>
      <c r="J13" s="828"/>
    </row>
    <row r="14" spans="1:16" s="1055" customFormat="1" ht="20.100000000000001" customHeight="1">
      <c r="A14" s="97"/>
      <c r="B14" s="186"/>
      <c r="C14" s="1103" t="s">
        <v>1544</v>
      </c>
      <c r="D14" s="187" t="s">
        <v>1551</v>
      </c>
      <c r="E14" s="291" t="s">
        <v>1561</v>
      </c>
      <c r="F14" s="1084" t="s">
        <v>1571</v>
      </c>
      <c r="G14" s="1208"/>
      <c r="I14" s="828"/>
      <c r="J14" s="828"/>
    </row>
    <row r="15" spans="1:16" s="1055" customFormat="1" ht="20.100000000000001" customHeight="1">
      <c r="A15" s="97"/>
      <c r="B15" s="186"/>
      <c r="C15" s="1103" t="s">
        <v>1544</v>
      </c>
      <c r="D15" s="187" t="s">
        <v>1552</v>
      </c>
      <c r="E15" s="291" t="s">
        <v>1562</v>
      </c>
      <c r="F15" s="1084" t="s">
        <v>1572</v>
      </c>
      <c r="G15" s="1208"/>
      <c r="I15" s="828"/>
      <c r="J15" s="828"/>
    </row>
    <row r="16" spans="1:16" s="1055" customFormat="1" ht="20.100000000000001" customHeight="1">
      <c r="A16" s="97"/>
      <c r="B16" s="186"/>
      <c r="C16" s="1103" t="s">
        <v>1544</v>
      </c>
      <c r="D16" s="187" t="s">
        <v>1553</v>
      </c>
      <c r="E16" s="291" t="s">
        <v>1563</v>
      </c>
      <c r="F16" s="1084" t="s">
        <v>1573</v>
      </c>
      <c r="G16" s="1208"/>
      <c r="I16" s="828"/>
      <c r="J16" s="828"/>
    </row>
    <row r="17" spans="1:16" s="1055" customFormat="1" ht="20.100000000000001" customHeight="1">
      <c r="A17" s="97"/>
      <c r="B17" s="186"/>
      <c r="C17" s="1103" t="s">
        <v>1544</v>
      </c>
      <c r="D17" s="187" t="s">
        <v>1554</v>
      </c>
      <c r="E17" s="291" t="s">
        <v>1564</v>
      </c>
      <c r="F17" s="1084" t="s">
        <v>1574</v>
      </c>
      <c r="G17" s="1208"/>
      <c r="I17" s="828"/>
      <c r="J17" s="828"/>
    </row>
    <row r="18" spans="1:16" s="1055" customFormat="1" ht="20.100000000000001" customHeight="1">
      <c r="A18" s="97"/>
      <c r="B18" s="186"/>
      <c r="C18" s="1103" t="s">
        <v>1544</v>
      </c>
      <c r="D18" s="187" t="s">
        <v>1555</v>
      </c>
      <c r="E18" s="291" t="s">
        <v>1565</v>
      </c>
      <c r="F18" s="1084" t="s">
        <v>1575</v>
      </c>
      <c r="G18" s="1208"/>
      <c r="I18" s="828"/>
      <c r="J18" s="828"/>
    </row>
    <row r="19" spans="1:16" s="1055" customFormat="1" ht="20.100000000000001" customHeight="1">
      <c r="A19" s="97"/>
      <c r="B19" s="186"/>
      <c r="C19" s="1103" t="s">
        <v>1544</v>
      </c>
      <c r="D19" s="187" t="s">
        <v>1556</v>
      </c>
      <c r="E19" s="291" t="s">
        <v>1566</v>
      </c>
      <c r="F19" s="1084" t="s">
        <v>1576</v>
      </c>
      <c r="G19" s="1208"/>
      <c r="I19" s="828"/>
      <c r="J19" s="828"/>
    </row>
    <row r="20" spans="1:16" s="1055" customFormat="1" ht="20.100000000000001" customHeight="1">
      <c r="A20" s="97"/>
      <c r="B20" s="186"/>
      <c r="C20" s="1103" t="s">
        <v>1544</v>
      </c>
      <c r="D20" s="187" t="s">
        <v>1557</v>
      </c>
      <c r="E20" s="291" t="s">
        <v>1567</v>
      </c>
      <c r="F20" s="1084" t="s">
        <v>1577</v>
      </c>
      <c r="G20" s="1208"/>
      <c r="I20" s="828"/>
      <c r="J20" s="828"/>
    </row>
    <row r="21" spans="1:16" s="1055" customFormat="1" ht="20.100000000000001" customHeight="1">
      <c r="A21" s="97"/>
      <c r="B21" s="186"/>
      <c r="C21" s="1103" t="s">
        <v>1544</v>
      </c>
      <c r="D21" s="187" t="s">
        <v>1558</v>
      </c>
      <c r="E21" s="291" t="s">
        <v>1568</v>
      </c>
      <c r="F21" s="1084" t="s">
        <v>1578</v>
      </c>
      <c r="G21" s="1208"/>
      <c r="I21" s="828"/>
      <c r="J21" s="828"/>
    </row>
    <row r="22" spans="1:16" ht="15" customHeight="1">
      <c r="A22" s="285"/>
      <c r="C22" s="86"/>
      <c r="D22" s="114"/>
      <c r="E22" s="300" t="s">
        <v>327</v>
      </c>
      <c r="F22" s="297"/>
      <c r="G22" s="1209"/>
    </row>
    <row r="23" spans="1:16">
      <c r="A23" s="285"/>
      <c r="C23" s="86"/>
      <c r="D23" s="187" t="s">
        <v>328</v>
      </c>
      <c r="E23" s="287" t="s">
        <v>691</v>
      </c>
      <c r="F23" s="294" t="s">
        <v>457</v>
      </c>
      <c r="G23" s="788"/>
    </row>
    <row r="24" spans="1:16" ht="42.95" customHeight="1">
      <c r="A24" s="285"/>
      <c r="C24" s="86"/>
      <c r="D24" s="187" t="s">
        <v>442</v>
      </c>
      <c r="E24" s="1113"/>
      <c r="F24" s="1114"/>
      <c r="G24" s="1207" t="s">
        <v>692</v>
      </c>
    </row>
    <row r="25" spans="1:16" s="798" customFormat="1" ht="15" customHeight="1">
      <c r="A25" s="802"/>
      <c r="B25" s="186"/>
      <c r="C25" s="685"/>
      <c r="D25" s="823"/>
      <c r="E25" s="826" t="s">
        <v>327</v>
      </c>
      <c r="F25" s="789"/>
      <c r="G25" s="1209"/>
      <c r="I25" s="828"/>
      <c r="J25" s="828"/>
    </row>
    <row r="26" spans="1:16" s="798" customFormat="1">
      <c r="A26" s="802"/>
      <c r="B26" s="186"/>
      <c r="C26" s="685"/>
      <c r="D26" s="187" t="s">
        <v>730</v>
      </c>
      <c r="E26" s="781" t="s">
        <v>732</v>
      </c>
      <c r="F26" s="294" t="s">
        <v>457</v>
      </c>
      <c r="G26" s="788"/>
      <c r="I26" s="828"/>
      <c r="J26" s="828"/>
    </row>
    <row r="27" spans="1:16" s="798" customFormat="1" ht="18.75" hidden="1">
      <c r="A27" s="802"/>
      <c r="B27" s="186"/>
      <c r="C27" s="685"/>
      <c r="D27" s="784" t="s">
        <v>731</v>
      </c>
      <c r="E27" s="783"/>
      <c r="F27" s="782"/>
      <c r="G27" s="797"/>
      <c r="H27" s="785"/>
      <c r="I27" s="828"/>
      <c r="J27" s="828"/>
    </row>
    <row r="28" spans="1:16" ht="15" customHeight="1">
      <c r="A28" s="285"/>
      <c r="C28" s="86"/>
      <c r="D28" s="114"/>
      <c r="E28" s="826" t="s">
        <v>327</v>
      </c>
      <c r="F28" s="789"/>
      <c r="G28" s="790"/>
    </row>
    <row r="29" spans="1:16" ht="3" customHeight="1"/>
    <row r="30" spans="1:16">
      <c r="D30" s="787" t="s">
        <v>728</v>
      </c>
      <c r="E30" s="786" t="s">
        <v>729</v>
      </c>
      <c r="F30" s="724"/>
      <c r="G30" s="724"/>
      <c r="H30" s="724"/>
      <c r="I30" s="724"/>
      <c r="J30" s="724"/>
      <c r="K30" s="724"/>
      <c r="L30" s="724"/>
      <c r="M30" s="724"/>
      <c r="N30" s="724"/>
      <c r="O30" s="724"/>
      <c r="P30" s="724"/>
    </row>
  </sheetData>
  <sheetProtection password="FA9C" sheet="1" objects="1" scenarios="1" formatColumns="0" formatRows="0"/>
  <dataConsolidate leftLabels="1"/>
  <mergeCells count="5">
    <mergeCell ref="G24:G25"/>
    <mergeCell ref="D7:F7"/>
    <mergeCell ref="G7:G8"/>
    <mergeCell ref="G12:G22"/>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24:F25 F12:F21">
      <formula1>900</formula1>
    </dataValidation>
    <dataValidation type="textLength" operator="lessThanOrEqual" allowBlank="1" showInputMessage="1" showErrorMessage="1" errorTitle="Ошибка" error="Допускается ввод не более 900 символов!" sqref="G12 E24 G24 G27 E12:E21">
      <formula1>900</formula1>
    </dataValidation>
  </dataValidations>
  <hyperlinks>
    <hyperlink ref="E12" location="'Форма 4.7'!$E$12" tooltip="Кликните по гиперссылке, чтобы перейти по ссылке на обосновывающие документы или отредактировать её" display="ДоговорСОИГВС"/>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48c05b86-ab01-441e-85b2-58d0bc9c54e3"/>
    <hyperlink ref="F13" location="'Форма 4.7'!$F$13" tooltip="Кликните по гиперссылке, чтобы перейти по ссылке на обосновывающие документы или отредактировать её" display="https://portal.eias.ru/Portal/DownloadPage.aspx?type=12&amp;guid=9c791b8c-e60a-4fed-84ce-4473eb7f7e13"/>
    <hyperlink ref="F14" location="'Форма 4.7'!$F$14" tooltip="Кликните по гиперссылке, чтобы перейти по ссылке на обосновывающие документы или отредактировать её" display="https://portal.eias.ru/Portal/DownloadPage.aspx?type=12&amp;guid=1507710b-c0ea-4b4f-a451-b894c1c98256"/>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54f35b81-e0e2-4b24-808e-995d2ef355a1"/>
    <hyperlink ref="F16" location="'Форма 4.7'!$F$16" tooltip="Кликните по гиперссылке, чтобы перейти по ссылке на обосновывающие документы или отредактировать её" display="https://portal.eias.ru/Portal/DownloadPage.aspx?type=12&amp;guid=29228f2f-e4cc-40f5-b9f0-1fc2d9df7d1f"/>
    <hyperlink ref="F17" location="'Форма 4.7'!$F$17" tooltip="Кликните по гиперссылке, чтобы перейти по ссылке на обосновывающие документы или отредактировать её" display="https://portal.eias.ru/Portal/DownloadPage.aspx?type=12&amp;guid=9c96e899-377d-4772-a427-15ee28954798"/>
    <hyperlink ref="F18" location="'Форма 4.7'!$F$18" tooltip="Кликните по гиперссылке, чтобы перейти по ссылке на обосновывающие документы или отредактировать её" display="https://portal.eias.ru/Portal/DownloadPage.aspx?type=12&amp;guid=baebae67-cc4b-4b0c-9478-7a9a550e2105"/>
    <hyperlink ref="F19" location="'Форма 4.7'!$F$19" tooltip="Кликните по гиперссылке, чтобы перейти по ссылке на обосновывающие документы или отредактировать её" display="https://portal.eias.ru/Portal/DownloadPage.aspx?type=12&amp;guid=0681e35e-8ef0-4b5d-a6e8-895804f3feb0"/>
    <hyperlink ref="F20" location="'Форма 4.7'!$F$20" tooltip="Кликните по гиперссылке, чтобы перейти по ссылке на обосновывающие документы или отредактировать её" display="https://portal.eias.ru/Portal/DownloadPage.aspx?type=12&amp;guid=de8827e7-0959-42dd-87ab-fafe3f3b9080"/>
    <hyperlink ref="F21" location="'Форма 4.7'!$F$21" tooltip="Кликните по гиперссылке, чтобы перейти по ссылке на обосновывающие документы или отредактировать её" display="https://portal.eias.ru/Portal/DownloadPage.aspx?type=12&amp;guid=fcfed3af-2b21-4726-acad-a72002b71ea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C4" zoomScaleNormal="100" workbookViewId="0"/>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693</v>
      </c>
      <c r="E5" s="1233"/>
      <c r="F5" s="1233"/>
      <c r="G5" s="1233"/>
      <c r="H5" s="1233"/>
      <c r="I5" s="334"/>
    </row>
    <row r="6" spans="1:9" ht="3" customHeight="1">
      <c r="C6" s="86"/>
      <c r="D6" s="37"/>
      <c r="E6" s="84"/>
      <c r="F6" s="84"/>
      <c r="G6" s="84"/>
      <c r="H6" s="83"/>
      <c r="I6" s="286"/>
    </row>
    <row r="7" spans="1:9" ht="21" customHeight="1">
      <c r="C7" s="86"/>
      <c r="D7" s="1217" t="s">
        <v>453</v>
      </c>
      <c r="E7" s="1217"/>
      <c r="F7" s="1217"/>
      <c r="G7" s="1217"/>
      <c r="H7" s="1217"/>
      <c r="I7" s="1281" t="s">
        <v>454</v>
      </c>
    </row>
    <row r="8" spans="1:9" ht="21" customHeight="1">
      <c r="C8" s="86"/>
      <c r="D8" s="103" t="s">
        <v>91</v>
      </c>
      <c r="E8" s="113" t="s">
        <v>456</v>
      </c>
      <c r="F8" s="113"/>
      <c r="G8" s="113" t="s">
        <v>441</v>
      </c>
      <c r="H8" s="113" t="s">
        <v>455</v>
      </c>
      <c r="I8" s="1281"/>
    </row>
    <row r="9" spans="1:9" ht="12" customHeight="1">
      <c r="C9" s="86"/>
      <c r="D9" s="42" t="s">
        <v>92</v>
      </c>
      <c r="E9" s="42" t="s">
        <v>48</v>
      </c>
      <c r="F9" s="42"/>
      <c r="G9" s="42" t="s">
        <v>49</v>
      </c>
      <c r="H9" s="42" t="s">
        <v>50</v>
      </c>
      <c r="I9" s="42" t="s">
        <v>67</v>
      </c>
    </row>
    <row r="10" spans="1:9">
      <c r="A10" s="285"/>
      <c r="C10" s="86"/>
      <c r="D10" s="187">
        <v>1</v>
      </c>
      <c r="E10" s="1283" t="s">
        <v>458</v>
      </c>
      <c r="F10" s="1283"/>
      <c r="G10" s="1283"/>
      <c r="H10" s="1283"/>
      <c r="I10" s="306"/>
    </row>
    <row r="11" spans="1:9" ht="20.100000000000001" customHeight="1">
      <c r="A11" s="285"/>
      <c r="C11" s="86"/>
      <c r="D11" s="187" t="s">
        <v>294</v>
      </c>
      <c r="E11" s="287" t="s">
        <v>459</v>
      </c>
      <c r="F11" s="294"/>
      <c r="G11" s="430"/>
      <c r="H11" s="294" t="s">
        <v>457</v>
      </c>
      <c r="I11" s="196" t="s">
        <v>460</v>
      </c>
    </row>
    <row r="12" spans="1:9" ht="45">
      <c r="A12" s="285"/>
      <c r="C12" s="86"/>
      <c r="D12" s="187" t="s">
        <v>328</v>
      </c>
      <c r="E12" s="287" t="s">
        <v>461</v>
      </c>
      <c r="F12" s="294"/>
      <c r="G12" s="412"/>
      <c r="H12" s="313"/>
      <c r="I12" s="413" t="s">
        <v>694</v>
      </c>
    </row>
    <row r="13" spans="1:9" ht="22.5">
      <c r="A13" s="285"/>
      <c r="B13" s="186">
        <v>3</v>
      </c>
      <c r="C13" s="86"/>
      <c r="D13" s="187">
        <v>2</v>
      </c>
      <c r="E13" s="350" t="s">
        <v>695</v>
      </c>
      <c r="F13" s="294"/>
      <c r="G13" s="294" t="s">
        <v>457</v>
      </c>
      <c r="H13" s="313"/>
      <c r="I13" s="414" t="s">
        <v>462</v>
      </c>
    </row>
    <row r="14" spans="1:9" ht="39" customHeight="1">
      <c r="A14" s="285"/>
      <c r="C14" s="86"/>
      <c r="D14" s="187">
        <v>3</v>
      </c>
      <c r="E14" s="1282" t="s">
        <v>696</v>
      </c>
      <c r="F14" s="1282"/>
      <c r="G14" s="1282"/>
      <c r="H14" s="1282"/>
      <c r="I14" s="411"/>
    </row>
    <row r="15" spans="1:9" ht="20.100000000000001" customHeight="1">
      <c r="A15" s="285"/>
      <c r="C15" s="86"/>
      <c r="D15" s="187" t="s">
        <v>443</v>
      </c>
      <c r="E15" s="295"/>
      <c r="F15" s="294"/>
      <c r="G15" s="294" t="s">
        <v>457</v>
      </c>
      <c r="H15" s="313"/>
      <c r="I15" s="1207" t="s">
        <v>697</v>
      </c>
    </row>
    <row r="16" spans="1:9" ht="15" customHeight="1">
      <c r="A16" s="285"/>
      <c r="C16" s="86"/>
      <c r="D16" s="114"/>
      <c r="E16" s="299" t="s">
        <v>327</v>
      </c>
      <c r="F16" s="300"/>
      <c r="G16" s="300"/>
      <c r="H16" s="297"/>
      <c r="I16" s="1209"/>
    </row>
    <row r="17" spans="1:12" ht="69" customHeight="1">
      <c r="A17" s="285"/>
      <c r="B17" s="186">
        <v>3</v>
      </c>
      <c r="C17" s="86"/>
      <c r="D17" s="187">
        <v>4</v>
      </c>
      <c r="E17" s="1282" t="s">
        <v>698</v>
      </c>
      <c r="F17" s="1282"/>
      <c r="G17" s="1282"/>
      <c r="H17" s="1282"/>
      <c r="I17" s="411"/>
    </row>
    <row r="18" spans="1:12" ht="20.100000000000001" customHeight="1">
      <c r="A18" s="285"/>
      <c r="C18" s="86"/>
      <c r="D18" s="187" t="s">
        <v>444</v>
      </c>
      <c r="E18" s="301" t="s">
        <v>463</v>
      </c>
      <c r="F18" s="294"/>
      <c r="G18" s="412"/>
      <c r="H18" s="294" t="s">
        <v>457</v>
      </c>
      <c r="I18" s="1207" t="s">
        <v>480</v>
      </c>
    </row>
    <row r="19" spans="1:12" ht="15" customHeight="1">
      <c r="A19" s="285"/>
      <c r="C19" s="86"/>
      <c r="D19" s="114"/>
      <c r="E19" s="299" t="s">
        <v>327</v>
      </c>
      <c r="F19" s="300"/>
      <c r="G19" s="300"/>
      <c r="H19" s="297"/>
      <c r="I19" s="1209"/>
    </row>
    <row r="20" spans="1:12" ht="30" customHeight="1">
      <c r="A20" s="285"/>
      <c r="B20" s="186">
        <v>3</v>
      </c>
      <c r="C20" s="86"/>
      <c r="D20" s="187">
        <v>5</v>
      </c>
      <c r="E20" s="1282" t="s">
        <v>699</v>
      </c>
      <c r="F20" s="1282"/>
      <c r="G20" s="1282"/>
      <c r="H20" s="1282"/>
      <c r="I20" s="411"/>
    </row>
    <row r="21" spans="1:12" ht="26.1" customHeight="1">
      <c r="A21" s="285"/>
      <c r="C21" s="86"/>
      <c r="D21" s="187" t="s">
        <v>445</v>
      </c>
      <c r="E21" s="1284" t="s">
        <v>700</v>
      </c>
      <c r="F21" s="1284"/>
      <c r="G21" s="1284"/>
      <c r="H21" s="1284"/>
      <c r="I21" s="411"/>
    </row>
    <row r="22" spans="1:12" ht="32.1" customHeight="1">
      <c r="A22" s="285"/>
      <c r="C22" s="86"/>
      <c r="D22" s="187" t="s">
        <v>446</v>
      </c>
      <c r="E22" s="302" t="s">
        <v>464</v>
      </c>
      <c r="F22" s="294"/>
      <c r="G22" s="412"/>
      <c r="H22" s="294" t="s">
        <v>457</v>
      </c>
      <c r="I22" s="1207" t="s">
        <v>701</v>
      </c>
    </row>
    <row r="23" spans="1:12" ht="15" customHeight="1">
      <c r="A23" s="285"/>
      <c r="C23" s="86"/>
      <c r="D23" s="114"/>
      <c r="E23" s="300" t="s">
        <v>327</v>
      </c>
      <c r="F23" s="296"/>
      <c r="G23" s="296"/>
      <c r="H23" s="297"/>
      <c r="I23" s="1209"/>
    </row>
    <row r="24" spans="1:12" ht="14.25" customHeight="1">
      <c r="A24" s="285"/>
      <c r="C24" s="86"/>
      <c r="D24" s="187" t="s">
        <v>447</v>
      </c>
      <c r="E24" s="1284" t="s">
        <v>702</v>
      </c>
      <c r="F24" s="1284"/>
      <c r="G24" s="1284"/>
      <c r="H24" s="1284"/>
      <c r="I24" s="411"/>
    </row>
    <row r="25" spans="1:12" ht="54.95" customHeight="1">
      <c r="A25" s="285"/>
      <c r="C25" s="86"/>
      <c r="D25" s="187" t="s">
        <v>448</v>
      </c>
      <c r="E25" s="302" t="s">
        <v>466</v>
      </c>
      <c r="F25" s="294"/>
      <c r="G25" s="412"/>
      <c r="H25" s="294" t="s">
        <v>457</v>
      </c>
      <c r="I25" s="1206" t="s">
        <v>596</v>
      </c>
    </row>
    <row r="26" spans="1:12" ht="15" customHeight="1">
      <c r="A26" s="285"/>
      <c r="C26" s="86"/>
      <c r="D26" s="114"/>
      <c r="E26" s="300" t="s">
        <v>327</v>
      </c>
      <c r="F26" s="296"/>
      <c r="G26" s="296"/>
      <c r="H26" s="297"/>
      <c r="I26" s="1206"/>
    </row>
    <row r="27" spans="1:12" ht="26.1" customHeight="1">
      <c r="A27" s="285"/>
      <c r="C27" s="86"/>
      <c r="D27" s="187" t="s">
        <v>449</v>
      </c>
      <c r="E27" s="1284" t="s">
        <v>703</v>
      </c>
      <c r="F27" s="1284"/>
      <c r="G27" s="1284"/>
      <c r="H27" s="1284"/>
      <c r="I27" s="411"/>
    </row>
    <row r="28" spans="1:12" ht="32.1" customHeight="1">
      <c r="A28" s="285"/>
      <c r="C28" s="86"/>
      <c r="D28" s="187" t="s">
        <v>450</v>
      </c>
      <c r="E28" s="302" t="s">
        <v>465</v>
      </c>
      <c r="F28" s="294"/>
      <c r="G28" s="305"/>
      <c r="H28" s="294" t="s">
        <v>457</v>
      </c>
      <c r="I28" s="1207" t="s">
        <v>704</v>
      </c>
      <c r="L28" s="212" t="s">
        <v>573</v>
      </c>
    </row>
    <row r="29" spans="1:12" ht="15" customHeight="1">
      <c r="A29" s="285"/>
      <c r="C29" s="86"/>
      <c r="D29" s="114"/>
      <c r="E29" s="300" t="s">
        <v>327</v>
      </c>
      <c r="F29" s="296"/>
      <c r="G29" s="296"/>
      <c r="H29" s="297"/>
      <c r="I29" s="1209"/>
    </row>
    <row r="30" spans="1:12" ht="49.5" customHeight="1">
      <c r="A30" s="285"/>
      <c r="B30" s="186">
        <v>3</v>
      </c>
      <c r="C30" s="86"/>
      <c r="D30" s="187" t="s">
        <v>68</v>
      </c>
      <c r="E30" s="1282" t="s">
        <v>706</v>
      </c>
      <c r="F30" s="1282"/>
      <c r="G30" s="1282"/>
      <c r="H30" s="1282"/>
      <c r="I30" s="411"/>
    </row>
    <row r="31" spans="1:12" ht="20.100000000000001" customHeight="1">
      <c r="A31" s="285"/>
      <c r="C31" s="86"/>
      <c r="D31" s="187" t="s">
        <v>451</v>
      </c>
      <c r="E31" s="295"/>
      <c r="F31" s="294"/>
      <c r="G31" s="294" t="s">
        <v>457</v>
      </c>
      <c r="H31" s="313"/>
      <c r="I31" s="1207" t="s">
        <v>479</v>
      </c>
    </row>
    <row r="32" spans="1:12" ht="15" customHeight="1">
      <c r="A32" s="285"/>
      <c r="C32" s="86"/>
      <c r="D32" s="114"/>
      <c r="E32" s="299" t="s">
        <v>327</v>
      </c>
      <c r="F32" s="296"/>
      <c r="G32" s="296"/>
      <c r="H32" s="297"/>
      <c r="I32" s="1209"/>
    </row>
    <row r="33" spans="1:12" s="174" customFormat="1" ht="3" customHeight="1">
      <c r="A33" s="285"/>
      <c r="K33" s="289"/>
      <c r="L33" s="289"/>
    </row>
    <row r="34" spans="1:12" ht="24.75" customHeight="1">
      <c r="D34" s="298">
        <v>1</v>
      </c>
      <c r="E34" s="1200" t="s">
        <v>705</v>
      </c>
      <c r="F34" s="1200"/>
      <c r="G34" s="1200"/>
      <c r="H34" s="1200"/>
      <c r="I34" s="1200"/>
    </row>
  </sheetData>
  <sheetProtection algorithmName="SHA-512" hashValue="8rMKIaKlD4ULVRKQTnnuJPNyysxQv/0Vn2ekJrcCFgE1/TUzizW8N/bLrFTeef32UWFya+U7uMzkpLQ8yIYlnQ==" saltValue="erk+NLMPu/Qixw639seW2g=="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5" t="s">
        <v>477</v>
      </c>
      <c r="E5" s="1285"/>
      <c r="F5" s="1285"/>
      <c r="G5" s="1285"/>
      <c r="H5" s="1285"/>
      <c r="I5" s="1285"/>
      <c r="J5" s="1285"/>
      <c r="K5" s="435"/>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7" t="s">
        <v>453</v>
      </c>
      <c r="E8" s="1287"/>
      <c r="F8" s="1287"/>
      <c r="G8" s="1287"/>
      <c r="H8" s="1287"/>
      <c r="I8" s="1287"/>
      <c r="J8" s="1287"/>
      <c r="K8" s="1287" t="s">
        <v>454</v>
      </c>
    </row>
    <row r="9" spans="1:14">
      <c r="D9" s="1287" t="s">
        <v>91</v>
      </c>
      <c r="E9" s="1287" t="s">
        <v>481</v>
      </c>
      <c r="F9" s="1287"/>
      <c r="G9" s="1287" t="s">
        <v>482</v>
      </c>
      <c r="H9" s="1287"/>
      <c r="I9" s="1287"/>
      <c r="J9" s="1287"/>
      <c r="K9" s="1287"/>
    </row>
    <row r="10" spans="1:14" ht="22.5">
      <c r="D10" s="1287"/>
      <c r="E10" s="137" t="s">
        <v>483</v>
      </c>
      <c r="F10" s="137" t="s">
        <v>399</v>
      </c>
      <c r="G10" s="137" t="s">
        <v>399</v>
      </c>
      <c r="H10" s="137" t="s">
        <v>483</v>
      </c>
      <c r="I10" s="137" t="s">
        <v>484</v>
      </c>
      <c r="J10" s="137" t="s">
        <v>455</v>
      </c>
      <c r="K10" s="1287"/>
    </row>
    <row r="11" spans="1:14" ht="12" customHeight="1">
      <c r="D11" s="42" t="s">
        <v>92</v>
      </c>
      <c r="E11" s="42" t="s">
        <v>48</v>
      </c>
      <c r="F11" s="42" t="s">
        <v>49</v>
      </c>
      <c r="G11" s="42" t="s">
        <v>50</v>
      </c>
      <c r="H11" s="42" t="s">
        <v>67</v>
      </c>
      <c r="I11" s="42" t="s">
        <v>68</v>
      </c>
      <c r="J11" s="42" t="s">
        <v>182</v>
      </c>
      <c r="K11" s="42" t="s">
        <v>183</v>
      </c>
    </row>
    <row r="12" spans="1:14" s="127" customFormat="1" ht="54.95" customHeight="1">
      <c r="A12" s="185" t="s">
        <v>49</v>
      </c>
      <c r="B12" s="135" t="s">
        <v>252</v>
      </c>
      <c r="C12" s="136"/>
      <c r="D12" s="138" t="s">
        <v>92</v>
      </c>
      <c r="E12" s="446"/>
      <c r="F12" s="1080"/>
      <c r="G12" s="1080"/>
      <c r="H12" s="1080"/>
      <c r="I12" s="1093"/>
      <c r="J12" s="1084"/>
      <c r="K12" s="1207" t="s">
        <v>485</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09"/>
    </row>
    <row r="14" spans="1:14" ht="3" customHeight="1">
      <c r="A14" s="131"/>
      <c r="B14" s="131"/>
      <c r="C14" s="131"/>
    </row>
    <row r="15" spans="1:14" ht="27.75" customHeight="1">
      <c r="E15" s="1286" t="s">
        <v>592</v>
      </c>
      <c r="F15" s="1286"/>
      <c r="G15" s="1286"/>
      <c r="H15" s="1286"/>
      <c r="I15" s="1286"/>
      <c r="J15" s="1286"/>
    </row>
  </sheetData>
  <sheetProtection algorithmName="SHA-512" hashValue="hxm2y1FrPewgzpNp91oFQze09zkgy6rG8YIYE4Y8jBBmPQpZGGA64ekJob4+hcBoU3TuYO1mRelo0o2jRk/rRw==" saltValue="NFJ8IZM4CFSBQIDL84kqow==" spinCount="100000"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39"/>
  <sheetViews>
    <sheetView showGridLines="0" topLeftCell="E1" zoomScaleNormal="100" workbookViewId="0">
      <selection activeCell="G44" sqref="G44"/>
    </sheetView>
  </sheetViews>
  <sheetFormatPr defaultColWidth="10.5703125" defaultRowHeight="14.25"/>
  <cols>
    <col min="1" max="1" width="3.7109375" style="1013" hidden="1" customWidth="1"/>
    <col min="2" max="4" width="3.7109375" style="1007" hidden="1" customWidth="1"/>
    <col min="5" max="5" width="3.7109375" style="808" customWidth="1"/>
    <col min="6" max="6" width="9.7109375" style="1055" customWidth="1"/>
    <col min="7" max="7" width="37.7109375" style="1055" customWidth="1"/>
    <col min="8" max="8" width="66.85546875" style="1055" customWidth="1"/>
    <col min="9" max="9" width="115.7109375" style="1055" customWidth="1"/>
    <col min="10" max="11" width="10.5703125" style="1007"/>
    <col min="12" max="12" width="11.140625" style="1007" customWidth="1"/>
    <col min="13" max="20" width="10.5703125" style="1007"/>
    <col min="21" max="16384" width="10.5703125" style="1055"/>
  </cols>
  <sheetData>
    <row r="1" spans="1:20" ht="3" customHeight="1">
      <c r="A1" s="1013" t="s">
        <v>209</v>
      </c>
    </row>
    <row r="2" spans="1:20" ht="22.5">
      <c r="F2" s="1201" t="s">
        <v>490</v>
      </c>
      <c r="G2" s="1202"/>
      <c r="H2" s="1203"/>
      <c r="I2" s="805"/>
    </row>
    <row r="3" spans="1:20" ht="3" customHeight="1"/>
    <row r="4" spans="1:20" s="1006" customFormat="1" ht="11.25">
      <c r="A4" s="1012"/>
      <c r="B4" s="1012"/>
      <c r="C4" s="1012"/>
      <c r="D4" s="1012"/>
      <c r="F4" s="1153" t="s">
        <v>453</v>
      </c>
      <c r="G4" s="1153"/>
      <c r="H4" s="1153"/>
      <c r="I4" s="1204" t="s">
        <v>454</v>
      </c>
      <c r="J4" s="1012"/>
      <c r="K4" s="1012"/>
      <c r="L4" s="1012"/>
      <c r="M4" s="1012"/>
      <c r="N4" s="1012"/>
      <c r="O4" s="1012"/>
      <c r="P4" s="1012"/>
      <c r="Q4" s="1012"/>
      <c r="R4" s="1012"/>
      <c r="S4" s="1012"/>
      <c r="T4" s="1012"/>
    </row>
    <row r="5" spans="1:20" s="1006" customFormat="1" ht="11.25" customHeight="1">
      <c r="A5" s="1012"/>
      <c r="B5" s="1012"/>
      <c r="C5" s="1012"/>
      <c r="D5" s="1012"/>
      <c r="F5" s="1098" t="s">
        <v>91</v>
      </c>
      <c r="G5" s="809" t="s">
        <v>456</v>
      </c>
      <c r="H5" s="1108" t="s">
        <v>441</v>
      </c>
      <c r="I5" s="1204"/>
      <c r="J5" s="1012"/>
      <c r="K5" s="1012"/>
      <c r="L5" s="1012"/>
      <c r="M5" s="1012"/>
      <c r="N5" s="1012"/>
      <c r="O5" s="1012"/>
      <c r="P5" s="1012"/>
      <c r="Q5" s="1012"/>
      <c r="R5" s="1012"/>
      <c r="S5" s="1012"/>
      <c r="T5" s="1012"/>
    </row>
    <row r="6" spans="1:20" s="1006" customFormat="1" ht="12" customHeight="1">
      <c r="A6" s="1012"/>
      <c r="B6" s="1012"/>
      <c r="C6" s="1012"/>
      <c r="D6" s="1012"/>
      <c r="F6" s="810" t="s">
        <v>92</v>
      </c>
      <c r="G6" s="811">
        <v>2</v>
      </c>
      <c r="H6" s="812">
        <v>3</v>
      </c>
      <c r="I6" s="607">
        <v>4</v>
      </c>
      <c r="J6" s="1012">
        <v>4</v>
      </c>
      <c r="K6" s="1012"/>
      <c r="L6" s="1012"/>
      <c r="M6" s="1012"/>
      <c r="N6" s="1012"/>
      <c r="O6" s="1012"/>
      <c r="P6" s="1012"/>
      <c r="Q6" s="1012"/>
      <c r="R6" s="1012"/>
      <c r="S6" s="1012"/>
      <c r="T6" s="1012"/>
    </row>
    <row r="7" spans="1:20" s="1006" customFormat="1" ht="18.75">
      <c r="A7" s="1012"/>
      <c r="B7" s="1012"/>
      <c r="C7" s="1012"/>
      <c r="D7" s="1012"/>
      <c r="F7" s="1028">
        <v>1</v>
      </c>
      <c r="G7" s="814" t="s">
        <v>491</v>
      </c>
      <c r="H7" s="1102" t="str">
        <f>IF(dateCh="","",dateCh)</f>
        <v>24.11.2022</v>
      </c>
      <c r="I7" s="815" t="s">
        <v>492</v>
      </c>
      <c r="J7" s="614"/>
      <c r="K7" s="1012"/>
      <c r="L7" s="1012"/>
      <c r="M7" s="1012"/>
      <c r="N7" s="1012"/>
      <c r="O7" s="1012"/>
      <c r="P7" s="1012"/>
      <c r="Q7" s="1012"/>
      <c r="R7" s="1012"/>
      <c r="S7" s="1012"/>
      <c r="T7" s="1012"/>
    </row>
    <row r="8" spans="1:20" s="1006" customFormat="1" ht="45">
      <c r="A8" s="1205">
        <v>1</v>
      </c>
      <c r="B8" s="1012"/>
      <c r="C8" s="1012"/>
      <c r="D8" s="1012"/>
      <c r="F8" s="1028" t="str">
        <f>"2." &amp;mergeValue(A8)</f>
        <v>2.1</v>
      </c>
      <c r="G8" s="814" t="s">
        <v>493</v>
      </c>
      <c r="H8" s="1102" t="str">
        <f>IF('Перечень тарифов'!R21="","наименование отсутствует","" &amp; 'Перечень тарифов'!R21 &amp; "")</f>
        <v>наименование отсутствует</v>
      </c>
      <c r="I8" s="815" t="s">
        <v>588</v>
      </c>
      <c r="J8" s="614"/>
      <c r="K8" s="1012"/>
      <c r="L8" s="1012"/>
      <c r="M8" s="1012"/>
      <c r="N8" s="1012"/>
      <c r="O8" s="1012"/>
      <c r="P8" s="1012"/>
      <c r="Q8" s="1012"/>
      <c r="R8" s="1012"/>
      <c r="S8" s="1012"/>
      <c r="T8" s="1012"/>
    </row>
    <row r="9" spans="1:20" s="1006" customFormat="1" ht="22.5">
      <c r="A9" s="1205"/>
      <c r="B9" s="1012"/>
      <c r="C9" s="1012"/>
      <c r="D9" s="1012"/>
      <c r="F9" s="1028" t="str">
        <f>"3." &amp;mergeValue(A9)</f>
        <v>3.1</v>
      </c>
      <c r="G9" s="814" t="s">
        <v>494</v>
      </c>
      <c r="H9" s="1102" t="str">
        <f>IF('Перечень тарифов'!F21="","наименование отсутствует","" &amp; 'Перечень тарифов'!F21 &amp; "")</f>
        <v>Производство тепловой энергии. Некомбинированная выработка</v>
      </c>
      <c r="I9" s="815" t="s">
        <v>586</v>
      </c>
      <c r="J9" s="614"/>
      <c r="K9" s="1012"/>
      <c r="L9" s="1012"/>
      <c r="M9" s="1012"/>
      <c r="N9" s="1012"/>
      <c r="O9" s="1012"/>
      <c r="P9" s="1012"/>
      <c r="Q9" s="1012"/>
      <c r="R9" s="1012"/>
      <c r="S9" s="1012"/>
      <c r="T9" s="1012"/>
    </row>
    <row r="10" spans="1:20" s="1006" customFormat="1" ht="22.5">
      <c r="A10" s="1205"/>
      <c r="B10" s="1012"/>
      <c r="C10" s="1012"/>
      <c r="D10" s="1012"/>
      <c r="F10" s="1028" t="str">
        <f>"4."&amp;mergeValue(A10)</f>
        <v>4.1</v>
      </c>
      <c r="G10" s="814" t="s">
        <v>495</v>
      </c>
      <c r="H10" s="1108" t="s">
        <v>457</v>
      </c>
      <c r="I10" s="815"/>
      <c r="J10" s="614"/>
      <c r="K10" s="1012"/>
      <c r="L10" s="1012"/>
      <c r="M10" s="1012"/>
      <c r="N10" s="1012"/>
      <c r="O10" s="1012"/>
      <c r="P10" s="1012"/>
      <c r="Q10" s="1012"/>
      <c r="R10" s="1012"/>
      <c r="S10" s="1012"/>
      <c r="T10" s="1012"/>
    </row>
    <row r="11" spans="1:20" s="1006" customFormat="1" ht="18.75">
      <c r="A11" s="1205"/>
      <c r="B11" s="1205">
        <v>1</v>
      </c>
      <c r="C11" s="1099"/>
      <c r="D11" s="1099"/>
      <c r="F11" s="1028" t="str">
        <f>"4."&amp;mergeValue(A11) &amp;"."&amp;mergeValue(B11)</f>
        <v>4.1.1</v>
      </c>
      <c r="G11" s="829" t="s">
        <v>590</v>
      </c>
      <c r="H11" s="1102" t="str">
        <f>IF(region_name="","",region_name)</f>
        <v>Ярославская область</v>
      </c>
      <c r="I11" s="815" t="s">
        <v>498</v>
      </c>
      <c r="J11" s="614"/>
      <c r="K11" s="1012"/>
      <c r="L11" s="1012"/>
      <c r="M11" s="1012"/>
      <c r="N11" s="1012"/>
      <c r="O11" s="1012"/>
      <c r="P11" s="1012"/>
      <c r="Q11" s="1012"/>
      <c r="R11" s="1012"/>
      <c r="S11" s="1012"/>
      <c r="T11" s="1012"/>
    </row>
    <row r="12" spans="1:20" s="1006" customFormat="1" ht="22.5">
      <c r="A12" s="1205"/>
      <c r="B12" s="1205"/>
      <c r="C12" s="1205">
        <v>1</v>
      </c>
      <c r="D12" s="1099"/>
      <c r="F12" s="1028" t="str">
        <f>"4."&amp;mergeValue(A12) &amp;"."&amp;mergeValue(B12)&amp;"."&amp;mergeValue(C12)</f>
        <v>4.1.1.1</v>
      </c>
      <c r="G12" s="816" t="s">
        <v>496</v>
      </c>
      <c r="H12" s="1102" t="str">
        <f>IF(Территории!H13="","","" &amp; Территории!H13 &amp; "")</f>
        <v>город Ярославль</v>
      </c>
      <c r="I12" s="815" t="s">
        <v>499</v>
      </c>
      <c r="J12" s="614"/>
      <c r="K12" s="1012"/>
      <c r="L12" s="1012"/>
      <c r="M12" s="1012"/>
      <c r="N12" s="1012"/>
      <c r="O12" s="1012"/>
      <c r="P12" s="1012"/>
      <c r="Q12" s="1012"/>
      <c r="R12" s="1012"/>
      <c r="S12" s="1012"/>
      <c r="T12" s="1012"/>
    </row>
    <row r="13" spans="1:20" s="1006" customFormat="1" ht="56.25">
      <c r="A13" s="1205"/>
      <c r="B13" s="1205"/>
      <c r="C13" s="1205"/>
      <c r="D13" s="1099">
        <v>1</v>
      </c>
      <c r="F13" s="1028" t="str">
        <f>"4."&amp;mergeValue(A13) &amp;"."&amp;mergeValue(B13)&amp;"."&amp;mergeValue(C13)&amp;"."&amp;mergeValue(D13)</f>
        <v>4.1.1.1.1</v>
      </c>
      <c r="G13" s="817" t="s">
        <v>497</v>
      </c>
      <c r="H13" s="1102" t="str">
        <f>IF(Территории!R14="","","" &amp; Территории!R14 &amp; "")</f>
        <v>город Ярославль (78701000)</v>
      </c>
      <c r="I13" s="1100" t="s">
        <v>589</v>
      </c>
      <c r="J13" s="614"/>
      <c r="K13" s="1012"/>
      <c r="L13" s="1012"/>
      <c r="M13" s="1012"/>
      <c r="N13" s="1012"/>
      <c r="O13" s="1012"/>
      <c r="P13" s="1012"/>
      <c r="Q13" s="1012"/>
      <c r="R13" s="1012"/>
      <c r="S13" s="1012"/>
      <c r="T13" s="1012"/>
    </row>
    <row r="14" spans="1:20" s="1006" customFormat="1" ht="45">
      <c r="A14" s="1205">
        <v>2</v>
      </c>
      <c r="B14" s="1012"/>
      <c r="C14" s="1012"/>
      <c r="D14" s="1012"/>
      <c r="F14" s="1028" t="str">
        <f>"2." &amp;mergeValue(A14)</f>
        <v>2.2</v>
      </c>
      <c r="G14" s="814" t="s">
        <v>493</v>
      </c>
      <c r="H14" s="1102" t="str">
        <f>IF('Перечень тарифов'!R24="","наименование отсутствует","" &amp; 'Перечень тарифов'!R24 &amp; "")</f>
        <v>наименование отсутствует</v>
      </c>
      <c r="I14" s="815" t="s">
        <v>588</v>
      </c>
      <c r="J14" s="614"/>
      <c r="K14" s="1012"/>
      <c r="L14" s="1012"/>
      <c r="M14" s="1012"/>
      <c r="N14" s="1012"/>
      <c r="O14" s="1012"/>
      <c r="P14" s="1012"/>
      <c r="Q14" s="1012"/>
      <c r="R14" s="1012"/>
      <c r="S14" s="1012"/>
      <c r="T14" s="1012"/>
    </row>
    <row r="15" spans="1:20" s="1006" customFormat="1" ht="22.5">
      <c r="A15" s="1205"/>
      <c r="B15" s="1012"/>
      <c r="C15" s="1012"/>
      <c r="D15" s="1012"/>
      <c r="F15" s="1028" t="str">
        <f>"3." &amp;mergeValue(A15)</f>
        <v>3.2</v>
      </c>
      <c r="G15" s="814" t="s">
        <v>494</v>
      </c>
      <c r="H15" s="1102" t="str">
        <f>IF('Перечень тарифов'!F21="","наименование отсутствует","" &amp; 'Перечень тарифов'!F21 &amp; "")</f>
        <v>Производство тепловой энергии. Некомбинированная выработка</v>
      </c>
      <c r="I15" s="815" t="s">
        <v>586</v>
      </c>
      <c r="J15" s="614"/>
      <c r="K15" s="1012"/>
      <c r="L15" s="1012"/>
      <c r="M15" s="1012"/>
      <c r="N15" s="1012"/>
      <c r="O15" s="1012"/>
      <c r="P15" s="1012"/>
      <c r="Q15" s="1012"/>
      <c r="R15" s="1012"/>
      <c r="S15" s="1012"/>
      <c r="T15" s="1012"/>
    </row>
    <row r="16" spans="1:20" s="1006" customFormat="1" ht="22.5">
      <c r="A16" s="1205"/>
      <c r="B16" s="1012"/>
      <c r="C16" s="1012"/>
      <c r="D16" s="1012"/>
      <c r="F16" s="1028" t="str">
        <f>"4."&amp;mergeValue(A16)</f>
        <v>4.2</v>
      </c>
      <c r="G16" s="814" t="s">
        <v>495</v>
      </c>
      <c r="H16" s="1108" t="s">
        <v>457</v>
      </c>
      <c r="I16" s="815"/>
      <c r="J16" s="614"/>
      <c r="K16" s="1012"/>
      <c r="L16" s="1012"/>
      <c r="M16" s="1012"/>
      <c r="N16" s="1012"/>
      <c r="O16" s="1012"/>
      <c r="P16" s="1012"/>
      <c r="Q16" s="1012"/>
      <c r="R16" s="1012"/>
      <c r="S16" s="1012"/>
      <c r="T16" s="1012"/>
    </row>
    <row r="17" spans="1:20" s="1006" customFormat="1" ht="18.75">
      <c r="A17" s="1205"/>
      <c r="B17" s="1205">
        <v>1</v>
      </c>
      <c r="C17" s="1099"/>
      <c r="D17" s="1099"/>
      <c r="F17" s="1028" t="str">
        <f>"4."&amp;mergeValue(A17) &amp;"."&amp;mergeValue(B17)</f>
        <v>4.2.1</v>
      </c>
      <c r="G17" s="829" t="s">
        <v>590</v>
      </c>
      <c r="H17" s="1102" t="str">
        <f>IF(region_name="","",region_name)</f>
        <v>Ярославская область</v>
      </c>
      <c r="I17" s="815" t="s">
        <v>498</v>
      </c>
      <c r="J17" s="614"/>
      <c r="K17" s="1012"/>
      <c r="L17" s="1012"/>
      <c r="M17" s="1012"/>
      <c r="N17" s="1012"/>
      <c r="O17" s="1012"/>
      <c r="P17" s="1012"/>
      <c r="Q17" s="1012"/>
      <c r="R17" s="1012"/>
      <c r="S17" s="1012"/>
      <c r="T17" s="1012"/>
    </row>
    <row r="18" spans="1:20" s="1006" customFormat="1" ht="22.5">
      <c r="A18" s="1205"/>
      <c r="B18" s="1205"/>
      <c r="C18" s="1205">
        <v>1</v>
      </c>
      <c r="D18" s="1099"/>
      <c r="F18" s="1028" t="str">
        <f>"4."&amp;mergeValue(A18) &amp;"."&amp;mergeValue(B18)&amp;"."&amp;mergeValue(C18)</f>
        <v>4.2.1.1</v>
      </c>
      <c r="G18" s="816" t="s">
        <v>496</v>
      </c>
      <c r="H18" s="1102" t="str">
        <f>IF(Территории!H16="","","" &amp; Территории!H16 &amp; "")</f>
        <v>Ростовский муниципальный район</v>
      </c>
      <c r="I18" s="815" t="s">
        <v>499</v>
      </c>
      <c r="J18" s="614"/>
      <c r="K18" s="1012"/>
      <c r="L18" s="1012"/>
      <c r="M18" s="1012"/>
      <c r="N18" s="1012"/>
      <c r="O18" s="1012"/>
      <c r="P18" s="1012"/>
      <c r="Q18" s="1012"/>
      <c r="R18" s="1012"/>
      <c r="S18" s="1012"/>
      <c r="T18" s="1012"/>
    </row>
    <row r="19" spans="1:20" s="1006" customFormat="1" ht="56.25">
      <c r="A19" s="1205"/>
      <c r="B19" s="1205"/>
      <c r="C19" s="1205"/>
      <c r="D19" s="1099">
        <v>1</v>
      </c>
      <c r="F19" s="1028" t="str">
        <f>"4."&amp;mergeValue(A19) &amp;"."&amp;mergeValue(B19)&amp;"."&amp;mergeValue(C19)&amp;"."&amp;mergeValue(D19)</f>
        <v>4.2.1.1.1</v>
      </c>
      <c r="G19" s="817" t="s">
        <v>497</v>
      </c>
      <c r="H19" s="1102" t="str">
        <f>IF(Территории!R17="","","" &amp; Территории!R17 &amp; "")</f>
        <v>Семибратово сельское поселение (78637447)</v>
      </c>
      <c r="I19" s="1100" t="s">
        <v>589</v>
      </c>
      <c r="J19" s="614"/>
      <c r="K19" s="1012"/>
      <c r="L19" s="1012"/>
      <c r="M19" s="1012"/>
      <c r="N19" s="1012"/>
      <c r="O19" s="1012"/>
      <c r="P19" s="1012"/>
      <c r="Q19" s="1012"/>
      <c r="R19" s="1012"/>
      <c r="S19" s="1012"/>
      <c r="T19" s="1012"/>
    </row>
    <row r="20" spans="1:20" s="1006" customFormat="1" ht="45">
      <c r="A20" s="1205">
        <v>3</v>
      </c>
      <c r="B20" s="1012"/>
      <c r="C20" s="1012"/>
      <c r="D20" s="1012"/>
      <c r="F20" s="1028" t="str">
        <f>"2." &amp;mergeValue(A20)</f>
        <v>2.3</v>
      </c>
      <c r="G20" s="814" t="s">
        <v>493</v>
      </c>
      <c r="H20" s="1102" t="str">
        <f>IF('Перечень тарифов'!R27="","наименование отсутствует","" &amp; 'Перечень тарифов'!R27 &amp; "")</f>
        <v>наименование отсутствует</v>
      </c>
      <c r="I20" s="815" t="s">
        <v>588</v>
      </c>
      <c r="J20" s="614"/>
      <c r="K20" s="1012"/>
      <c r="L20" s="1012"/>
      <c r="M20" s="1012"/>
      <c r="N20" s="1012"/>
      <c r="O20" s="1012"/>
      <c r="P20" s="1012"/>
      <c r="Q20" s="1012"/>
      <c r="R20" s="1012"/>
      <c r="S20" s="1012"/>
      <c r="T20" s="1012"/>
    </row>
    <row r="21" spans="1:20" s="1006" customFormat="1" ht="22.5">
      <c r="A21" s="1205"/>
      <c r="B21" s="1012"/>
      <c r="C21" s="1012"/>
      <c r="D21" s="1012"/>
      <c r="F21" s="1028" t="str">
        <f>"3." &amp;mergeValue(A21)</f>
        <v>3.3</v>
      </c>
      <c r="G21" s="814" t="s">
        <v>494</v>
      </c>
      <c r="H21" s="1102" t="str">
        <f>IF('Перечень тарифов'!F21="","наименование отсутствует","" &amp; 'Перечень тарифов'!F21 &amp; "")</f>
        <v>Производство тепловой энергии. Некомбинированная выработка</v>
      </c>
      <c r="I21" s="815" t="s">
        <v>586</v>
      </c>
      <c r="J21" s="614"/>
      <c r="K21" s="1012"/>
      <c r="L21" s="1012"/>
      <c r="M21" s="1012"/>
      <c r="N21" s="1012"/>
      <c r="O21" s="1012"/>
      <c r="P21" s="1012"/>
      <c r="Q21" s="1012"/>
      <c r="R21" s="1012"/>
      <c r="S21" s="1012"/>
      <c r="T21" s="1012"/>
    </row>
    <row r="22" spans="1:20" s="1006" customFormat="1" ht="22.5">
      <c r="A22" s="1205"/>
      <c r="B22" s="1012"/>
      <c r="C22" s="1012"/>
      <c r="D22" s="1012"/>
      <c r="F22" s="1028" t="str">
        <f>"4."&amp;mergeValue(A22)</f>
        <v>4.3</v>
      </c>
      <c r="G22" s="814" t="s">
        <v>495</v>
      </c>
      <c r="H22" s="1108" t="s">
        <v>457</v>
      </c>
      <c r="I22" s="815"/>
      <c r="J22" s="614"/>
      <c r="K22" s="1012"/>
      <c r="L22" s="1012"/>
      <c r="M22" s="1012"/>
      <c r="N22" s="1012"/>
      <c r="O22" s="1012"/>
      <c r="P22" s="1012"/>
      <c r="Q22" s="1012"/>
      <c r="R22" s="1012"/>
      <c r="S22" s="1012"/>
      <c r="T22" s="1012"/>
    </row>
    <row r="23" spans="1:20" s="1006" customFormat="1" ht="18.75">
      <c r="A23" s="1205"/>
      <c r="B23" s="1205">
        <v>1</v>
      </c>
      <c r="C23" s="1099"/>
      <c r="D23" s="1099"/>
      <c r="F23" s="1028" t="str">
        <f>"4."&amp;mergeValue(A23) &amp;"."&amp;mergeValue(B23)</f>
        <v>4.3.1</v>
      </c>
      <c r="G23" s="829" t="s">
        <v>590</v>
      </c>
      <c r="H23" s="1102" t="str">
        <f>IF(region_name="","",region_name)</f>
        <v>Ярославская область</v>
      </c>
      <c r="I23" s="815" t="s">
        <v>498</v>
      </c>
      <c r="J23" s="614"/>
      <c r="K23" s="1012"/>
      <c r="L23" s="1012"/>
      <c r="M23" s="1012"/>
      <c r="N23" s="1012"/>
      <c r="O23" s="1012"/>
      <c r="P23" s="1012"/>
      <c r="Q23" s="1012"/>
      <c r="R23" s="1012"/>
      <c r="S23" s="1012"/>
      <c r="T23" s="1012"/>
    </row>
    <row r="24" spans="1:20" s="1006" customFormat="1" ht="22.5">
      <c r="A24" s="1205"/>
      <c r="B24" s="1205"/>
      <c r="C24" s="1205">
        <v>1</v>
      </c>
      <c r="D24" s="1099"/>
      <c r="F24" s="1028" t="str">
        <f>"4."&amp;mergeValue(A24) &amp;"."&amp;mergeValue(B24)&amp;"."&amp;mergeValue(C24)</f>
        <v>4.3.1.1</v>
      </c>
      <c r="G24" s="816" t="s">
        <v>496</v>
      </c>
      <c r="H24" s="1102" t="str">
        <f>IF(Территории!H19="","","" &amp; Территории!H19 &amp; "")</f>
        <v>Угличский муниципальный район</v>
      </c>
      <c r="I24" s="815" t="s">
        <v>499</v>
      </c>
      <c r="J24" s="614"/>
      <c r="K24" s="1012"/>
      <c r="L24" s="1012"/>
      <c r="M24" s="1012"/>
      <c r="N24" s="1012"/>
      <c r="O24" s="1012"/>
      <c r="P24" s="1012"/>
      <c r="Q24" s="1012"/>
      <c r="R24" s="1012"/>
      <c r="S24" s="1012"/>
      <c r="T24" s="1012"/>
    </row>
    <row r="25" spans="1:20" s="1006" customFormat="1" ht="56.25">
      <c r="A25" s="1205"/>
      <c r="B25" s="1205"/>
      <c r="C25" s="1205"/>
      <c r="D25" s="1099">
        <v>1</v>
      </c>
      <c r="F25" s="1028" t="str">
        <f>"4."&amp;mergeValue(A25) &amp;"."&amp;mergeValue(B25)&amp;"."&amp;mergeValue(C25)&amp;"."&amp;mergeValue(D25)</f>
        <v>4.3.1.1.1</v>
      </c>
      <c r="G25" s="817" t="s">
        <v>497</v>
      </c>
      <c r="H25" s="1102" t="str">
        <f>IF(Территории!R20="","","" &amp; Территории!R20 &amp; "")</f>
        <v>Угличский муниципальный район (78646000)</v>
      </c>
      <c r="I25" s="1100" t="s">
        <v>589</v>
      </c>
      <c r="J25" s="614"/>
      <c r="K25" s="1012"/>
      <c r="L25" s="1012"/>
      <c r="M25" s="1012"/>
      <c r="N25" s="1012"/>
      <c r="O25" s="1012"/>
      <c r="P25" s="1012"/>
      <c r="Q25" s="1012"/>
      <c r="R25" s="1012"/>
      <c r="S25" s="1012"/>
      <c r="T25" s="1012"/>
    </row>
    <row r="26" spans="1:20" s="1006" customFormat="1" ht="45">
      <c r="A26" s="1205">
        <v>4</v>
      </c>
      <c r="B26" s="1012"/>
      <c r="C26" s="1012"/>
      <c r="D26" s="1012"/>
      <c r="F26" s="1028" t="str">
        <f>"2." &amp;mergeValue(A26)</f>
        <v>2.4</v>
      </c>
      <c r="G26" s="814" t="s">
        <v>493</v>
      </c>
      <c r="H26" s="1102" t="str">
        <f>IF('Перечень тарифов'!R32="","наименование отсутствует","" &amp; 'Перечень тарифов'!R32 &amp; "")</f>
        <v>наименование отсутствует</v>
      </c>
      <c r="I26" s="815" t="s">
        <v>588</v>
      </c>
      <c r="J26" s="614"/>
      <c r="K26" s="1012"/>
      <c r="L26" s="1012"/>
      <c r="M26" s="1012"/>
      <c r="N26" s="1012"/>
      <c r="O26" s="1012"/>
      <c r="P26" s="1012"/>
      <c r="Q26" s="1012"/>
      <c r="R26" s="1012"/>
      <c r="S26" s="1012"/>
      <c r="T26" s="1012"/>
    </row>
    <row r="27" spans="1:20" s="1006" customFormat="1" ht="22.5">
      <c r="A27" s="1205"/>
      <c r="B27" s="1012"/>
      <c r="C27" s="1012"/>
      <c r="D27" s="1012"/>
      <c r="F27" s="1028" t="str">
        <f>"3." &amp;mergeValue(A27)</f>
        <v>3.4</v>
      </c>
      <c r="G27" s="814" t="s">
        <v>494</v>
      </c>
      <c r="H27" s="1102" t="str">
        <f>IF('Перечень тарифов'!F32="","наименование отсутствует","" &amp; 'Перечень тарифов'!F32 &amp; "")</f>
        <v>Производство тепловой энергии. Некомбинированная выработка</v>
      </c>
      <c r="I27" s="815" t="s">
        <v>586</v>
      </c>
      <c r="J27" s="614"/>
      <c r="K27" s="1012"/>
      <c r="L27" s="1012"/>
      <c r="M27" s="1012"/>
      <c r="N27" s="1012"/>
      <c r="O27" s="1012"/>
      <c r="P27" s="1012"/>
      <c r="Q27" s="1012"/>
      <c r="R27" s="1012"/>
      <c r="S27" s="1012"/>
      <c r="T27" s="1012"/>
    </row>
    <row r="28" spans="1:20" s="1006" customFormat="1" ht="22.5">
      <c r="A28" s="1205"/>
      <c r="B28" s="1012"/>
      <c r="C28" s="1012"/>
      <c r="D28" s="1012"/>
      <c r="F28" s="1028" t="str">
        <f>"4."&amp;mergeValue(A28)</f>
        <v>4.4</v>
      </c>
      <c r="G28" s="814" t="s">
        <v>495</v>
      </c>
      <c r="H28" s="1108" t="s">
        <v>457</v>
      </c>
      <c r="I28" s="815"/>
      <c r="J28" s="614"/>
      <c r="K28" s="1012"/>
      <c r="L28" s="1012"/>
      <c r="M28" s="1012"/>
      <c r="N28" s="1012"/>
      <c r="O28" s="1012"/>
      <c r="P28" s="1012"/>
      <c r="Q28" s="1012"/>
      <c r="R28" s="1012"/>
      <c r="S28" s="1012"/>
      <c r="T28" s="1012"/>
    </row>
    <row r="29" spans="1:20" s="1006" customFormat="1" ht="18.75">
      <c r="A29" s="1205"/>
      <c r="B29" s="1205">
        <v>1</v>
      </c>
      <c r="C29" s="1099"/>
      <c r="D29" s="1099"/>
      <c r="F29" s="1028" t="str">
        <f>"4."&amp;mergeValue(A29) &amp;"."&amp;mergeValue(B29)</f>
        <v>4.4.1</v>
      </c>
      <c r="G29" s="829" t="s">
        <v>590</v>
      </c>
      <c r="H29" s="1102" t="str">
        <f>IF(region_name="","",region_name)</f>
        <v>Ярославская область</v>
      </c>
      <c r="I29" s="815" t="s">
        <v>498</v>
      </c>
      <c r="J29" s="614"/>
      <c r="K29" s="1012"/>
      <c r="L29" s="1012"/>
      <c r="M29" s="1012"/>
      <c r="N29" s="1012"/>
      <c r="O29" s="1012"/>
      <c r="P29" s="1012"/>
      <c r="Q29" s="1012"/>
      <c r="R29" s="1012"/>
      <c r="S29" s="1012"/>
      <c r="T29" s="1012"/>
    </row>
    <row r="30" spans="1:20" s="1006" customFormat="1" ht="22.5">
      <c r="A30" s="1205"/>
      <c r="B30" s="1205"/>
      <c r="C30" s="1205">
        <v>1</v>
      </c>
      <c r="D30" s="1099"/>
      <c r="F30" s="1028" t="str">
        <f>"4."&amp;mergeValue(A30) &amp;"."&amp;mergeValue(B30)&amp;"."&amp;mergeValue(C30)</f>
        <v>4.4.1.1</v>
      </c>
      <c r="G30" s="816" t="s">
        <v>496</v>
      </c>
      <c r="H30" s="1102" t="str">
        <f>IF(Территории!H13="","","" &amp; Территории!H13 &amp; "")</f>
        <v>город Ярославль</v>
      </c>
      <c r="I30" s="815" t="s">
        <v>499</v>
      </c>
      <c r="J30" s="614"/>
      <c r="K30" s="1012"/>
      <c r="L30" s="1012"/>
      <c r="M30" s="1012"/>
      <c r="N30" s="1012"/>
      <c r="O30" s="1012"/>
      <c r="P30" s="1012"/>
      <c r="Q30" s="1012"/>
      <c r="R30" s="1012"/>
      <c r="S30" s="1012"/>
      <c r="T30" s="1012"/>
    </row>
    <row r="31" spans="1:20" s="1006" customFormat="1" ht="56.25">
      <c r="A31" s="1205"/>
      <c r="B31" s="1205"/>
      <c r="C31" s="1205"/>
      <c r="D31" s="1099">
        <v>1</v>
      </c>
      <c r="F31" s="1028" t="str">
        <f>"4."&amp;mergeValue(A31) &amp;"."&amp;mergeValue(B31)&amp;"."&amp;mergeValue(C31)&amp;"."&amp;mergeValue(D31)</f>
        <v>4.4.1.1.1</v>
      </c>
      <c r="G31" s="817" t="s">
        <v>497</v>
      </c>
      <c r="H31" s="1102" t="str">
        <f>IF(Территории!R14="","","" &amp; Территории!R14 &amp; "")</f>
        <v>город Ярославль (78701000)</v>
      </c>
      <c r="I31" s="1100" t="s">
        <v>589</v>
      </c>
      <c r="J31" s="614"/>
      <c r="K31" s="1012"/>
      <c r="L31" s="1012"/>
      <c r="M31" s="1012"/>
      <c r="N31" s="1012"/>
      <c r="O31" s="1012"/>
      <c r="P31" s="1012"/>
      <c r="Q31" s="1012"/>
      <c r="R31" s="1012"/>
      <c r="S31" s="1012"/>
      <c r="T31" s="1012"/>
    </row>
    <row r="32" spans="1:20" s="1006" customFormat="1" ht="45">
      <c r="A32" s="1205">
        <v>5</v>
      </c>
      <c r="B32" s="1012"/>
      <c r="C32" s="1012"/>
      <c r="D32" s="1012"/>
      <c r="F32" s="1028" t="str">
        <f>"2." &amp;mergeValue(A32)</f>
        <v>2.5</v>
      </c>
      <c r="G32" s="814" t="s">
        <v>493</v>
      </c>
      <c r="H32" s="1102" t="str">
        <f>IF('Перечень тарифов'!R37="","наименование отсутствует","" &amp; 'Перечень тарифов'!R37 &amp; "")</f>
        <v>наименование отсутствует</v>
      </c>
      <c r="I32" s="815" t="s">
        <v>588</v>
      </c>
      <c r="J32" s="614"/>
      <c r="K32" s="1012"/>
      <c r="L32" s="1012"/>
      <c r="M32" s="1012"/>
      <c r="N32" s="1012"/>
      <c r="O32" s="1012"/>
      <c r="P32" s="1012"/>
      <c r="Q32" s="1012"/>
      <c r="R32" s="1012"/>
      <c r="S32" s="1012"/>
      <c r="T32" s="1012"/>
    </row>
    <row r="33" spans="1:20" s="1006" customFormat="1" ht="22.5">
      <c r="A33" s="1205"/>
      <c r="B33" s="1012"/>
      <c r="C33" s="1012"/>
      <c r="D33" s="1012"/>
      <c r="F33" s="1028" t="str">
        <f>"3." &amp;mergeValue(A33)</f>
        <v>3.5</v>
      </c>
      <c r="G33" s="814" t="s">
        <v>494</v>
      </c>
      <c r="H33" s="1102" t="str">
        <f>IF('Перечень тарифов'!F37="","наименование отсутствует","" &amp; 'Перечень тарифов'!F37 &amp; "")</f>
        <v>Производство тепловой энергии. Некомбинированная выработка</v>
      </c>
      <c r="I33" s="815" t="s">
        <v>586</v>
      </c>
      <c r="J33" s="614"/>
      <c r="K33" s="1012"/>
      <c r="L33" s="1012"/>
      <c r="M33" s="1012"/>
      <c r="N33" s="1012"/>
      <c r="O33" s="1012"/>
      <c r="P33" s="1012"/>
      <c r="Q33" s="1012"/>
      <c r="R33" s="1012"/>
      <c r="S33" s="1012"/>
      <c r="T33" s="1012"/>
    </row>
    <row r="34" spans="1:20" s="1006" customFormat="1" ht="22.5">
      <c r="A34" s="1205"/>
      <c r="B34" s="1012"/>
      <c r="C34" s="1012"/>
      <c r="D34" s="1012"/>
      <c r="F34" s="1028" t="str">
        <f>"4."&amp;mergeValue(A34)</f>
        <v>4.5</v>
      </c>
      <c r="G34" s="814" t="s">
        <v>495</v>
      </c>
      <c r="H34" s="1108" t="s">
        <v>457</v>
      </c>
      <c r="I34" s="815"/>
      <c r="J34" s="614"/>
      <c r="K34" s="1012"/>
      <c r="L34" s="1012"/>
      <c r="M34" s="1012"/>
      <c r="N34" s="1012"/>
      <c r="O34" s="1012"/>
      <c r="P34" s="1012"/>
      <c r="Q34" s="1012"/>
      <c r="R34" s="1012"/>
      <c r="S34" s="1012"/>
      <c r="T34" s="1012"/>
    </row>
    <row r="35" spans="1:20" s="1006" customFormat="1" ht="18.75">
      <c r="A35" s="1205"/>
      <c r="B35" s="1205">
        <v>1</v>
      </c>
      <c r="C35" s="1099"/>
      <c r="D35" s="1099"/>
      <c r="F35" s="1028" t="str">
        <f>"4."&amp;mergeValue(A35) &amp;"."&amp;mergeValue(B35)</f>
        <v>4.5.1</v>
      </c>
      <c r="G35" s="829" t="s">
        <v>590</v>
      </c>
      <c r="H35" s="1102" t="str">
        <f>IF(region_name="","",region_name)</f>
        <v>Ярославская область</v>
      </c>
      <c r="I35" s="815" t="s">
        <v>498</v>
      </c>
      <c r="J35" s="614"/>
      <c r="K35" s="1012"/>
      <c r="L35" s="1012"/>
      <c r="M35" s="1012"/>
      <c r="N35" s="1012"/>
      <c r="O35" s="1012"/>
      <c r="P35" s="1012"/>
      <c r="Q35" s="1012"/>
      <c r="R35" s="1012"/>
      <c r="S35" s="1012"/>
      <c r="T35" s="1012"/>
    </row>
    <row r="36" spans="1:20" s="1006" customFormat="1" ht="22.5">
      <c r="A36" s="1205"/>
      <c r="B36" s="1205"/>
      <c r="C36" s="1205">
        <v>1</v>
      </c>
      <c r="D36" s="1099"/>
      <c r="F36" s="1028" t="str">
        <f>"4."&amp;mergeValue(A36) &amp;"."&amp;mergeValue(B36)&amp;"."&amp;mergeValue(C36)</f>
        <v>4.5.1.1</v>
      </c>
      <c r="G36" s="816" t="s">
        <v>496</v>
      </c>
      <c r="H36" s="1102" t="str">
        <f>IF(Территории!H13="","","" &amp; Территории!H13 &amp; "")</f>
        <v>город Ярославль</v>
      </c>
      <c r="I36" s="815" t="s">
        <v>499</v>
      </c>
      <c r="J36" s="614"/>
      <c r="K36" s="1012"/>
      <c r="L36" s="1012"/>
      <c r="M36" s="1012"/>
      <c r="N36" s="1012"/>
      <c r="O36" s="1012"/>
      <c r="P36" s="1012"/>
      <c r="Q36" s="1012"/>
      <c r="R36" s="1012"/>
      <c r="S36" s="1012"/>
      <c r="T36" s="1012"/>
    </row>
    <row r="37" spans="1:20" s="1006" customFormat="1" ht="56.25">
      <c r="A37" s="1205"/>
      <c r="B37" s="1205"/>
      <c r="C37" s="1205"/>
      <c r="D37" s="1099">
        <v>1</v>
      </c>
      <c r="F37" s="1028" t="str">
        <f>"4."&amp;mergeValue(A37) &amp;"."&amp;mergeValue(B37)&amp;"."&amp;mergeValue(C37)&amp;"."&amp;mergeValue(D37)</f>
        <v>4.5.1.1.1</v>
      </c>
      <c r="G37" s="817" t="s">
        <v>497</v>
      </c>
      <c r="H37" s="1102" t="str">
        <f>IF(Территории!R14="","","" &amp; Территории!R14 &amp; "")</f>
        <v>город Ярославль (78701000)</v>
      </c>
      <c r="I37" s="1100" t="s">
        <v>589</v>
      </c>
      <c r="J37" s="614"/>
      <c r="K37" s="1012"/>
      <c r="L37" s="1012"/>
      <c r="M37" s="1012"/>
      <c r="N37" s="1012"/>
      <c r="O37" s="1012"/>
      <c r="P37" s="1012"/>
      <c r="Q37" s="1012"/>
      <c r="R37" s="1012"/>
      <c r="S37" s="1012"/>
      <c r="T37" s="1012"/>
    </row>
    <row r="38" spans="1:20" s="771" customFormat="1" ht="3" customHeight="1">
      <c r="A38" s="772"/>
      <c r="B38" s="772"/>
      <c r="C38" s="772"/>
      <c r="D38" s="772"/>
      <c r="F38" s="821"/>
      <c r="G38" s="416"/>
      <c r="H38" s="417"/>
      <c r="I38" s="982"/>
      <c r="J38" s="772"/>
      <c r="K38" s="772"/>
      <c r="L38" s="772"/>
      <c r="M38" s="772"/>
      <c r="N38" s="772"/>
      <c r="O38" s="772"/>
      <c r="P38" s="772"/>
      <c r="Q38" s="772"/>
      <c r="R38" s="772"/>
      <c r="S38" s="772"/>
      <c r="T38" s="772"/>
    </row>
    <row r="39" spans="1:20" s="771" customFormat="1" ht="15" customHeight="1">
      <c r="A39" s="772"/>
      <c r="B39" s="772"/>
      <c r="C39" s="772"/>
      <c r="D39" s="772"/>
      <c r="F39" s="821"/>
      <c r="G39" s="1200" t="s">
        <v>591</v>
      </c>
      <c r="H39" s="1200"/>
      <c r="I39" s="982"/>
      <c r="J39" s="772"/>
      <c r="K39" s="772"/>
      <c r="L39" s="772"/>
      <c r="M39" s="772"/>
      <c r="N39" s="772"/>
      <c r="O39" s="772"/>
      <c r="P39" s="772"/>
      <c r="Q39" s="772"/>
      <c r="R39" s="772"/>
      <c r="S39" s="772"/>
      <c r="T39" s="772"/>
    </row>
  </sheetData>
  <sheetProtection password="FA9C" sheet="1" objects="1" scenarios="1" formatColumns="0" formatRows="0"/>
  <mergeCells count="19">
    <mergeCell ref="G39:H39"/>
    <mergeCell ref="A26:A31"/>
    <mergeCell ref="B29:B31"/>
    <mergeCell ref="C30:C31"/>
    <mergeCell ref="A32:A37"/>
    <mergeCell ref="B35:B37"/>
    <mergeCell ref="C36:C37"/>
    <mergeCell ref="A14:A19"/>
    <mergeCell ref="B17:B19"/>
    <mergeCell ref="C18:C19"/>
    <mergeCell ref="A20:A25"/>
    <mergeCell ref="B23:B25"/>
    <mergeCell ref="C24:C2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38:I39">
      <formula1>900</formula1>
    </dataValidation>
  </dataValidation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election activeCell="E19" sqref="E19"/>
    </sheetView>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48" t="s">
        <v>313</v>
      </c>
      <c r="E7" s="1150"/>
      <c r="F7" s="437"/>
    </row>
    <row r="8" spans="3:9" ht="3" customHeight="1">
      <c r="C8" s="50"/>
      <c r="D8" s="14"/>
      <c r="E8" s="14"/>
    </row>
    <row r="9" spans="3:9" ht="15.95" customHeight="1">
      <c r="C9" s="50"/>
      <c r="D9" s="103" t="s">
        <v>91</v>
      </c>
      <c r="E9" s="425" t="s">
        <v>312</v>
      </c>
    </row>
    <row r="10" spans="3:9" ht="12" customHeight="1">
      <c r="C10" s="50"/>
      <c r="D10" s="42" t="s">
        <v>92</v>
      </c>
      <c r="E10" s="42" t="s">
        <v>48</v>
      </c>
    </row>
    <row r="11" spans="3:9" ht="11.25" hidden="1" customHeight="1">
      <c r="C11" s="50"/>
      <c r="D11" s="194">
        <v>0</v>
      </c>
      <c r="E11" s="426"/>
    </row>
    <row r="12" spans="3:9" ht="15" customHeight="1">
      <c r="C12" s="167"/>
      <c r="D12" s="123">
        <v>1</v>
      </c>
      <c r="E12" s="1067" t="s">
        <v>1579</v>
      </c>
    </row>
    <row r="13" spans="3:9" ht="12" customHeight="1">
      <c r="C13" s="50"/>
      <c r="D13" s="427"/>
      <c r="E13" s="428" t="s">
        <v>176</v>
      </c>
    </row>
    <row r="14" spans="3:9" ht="3" customHeight="1"/>
    <row r="15" spans="3:9" ht="22.5" customHeight="1">
      <c r="C15" s="168"/>
      <c r="D15" s="1288" t="s">
        <v>314</v>
      </c>
      <c r="E15" s="1288"/>
      <c r="F15" s="169"/>
      <c r="G15" s="169"/>
      <c r="H15" s="169"/>
      <c r="I15" s="169"/>
    </row>
  </sheetData>
  <sheetProtection algorithmName="SHA-512" hashValue="KOgdNaXunmc5N6NHnymeFNM2oEi1+sDF64eOrnCNnDL82yLWP3sNaK4k1ZZRF3YkQdWVooJYBUHstgIT3NlOqg==" saltValue="MKoLBSCaOwlMs9PSQfi5Eg==" spinCount="100000"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29"/>
    </row>
    <row r="2" spans="3:12" hidden="1"/>
    <row r="3" spans="3:12" hidden="1"/>
    <row r="4" spans="3:12" hidden="1"/>
    <row r="5" spans="3:12" hidden="1"/>
    <row r="6" spans="3:12" ht="3" customHeight="1">
      <c r="C6" s="50"/>
      <c r="D6" s="14"/>
      <c r="E6" s="14"/>
    </row>
    <row r="7" spans="3:12" ht="22.5">
      <c r="C7" s="50"/>
      <c r="D7" s="1285" t="s">
        <v>54</v>
      </c>
      <c r="E7" s="1285"/>
      <c r="F7" s="437"/>
    </row>
    <row r="8" spans="3:12" ht="3" customHeight="1">
      <c r="C8" s="50"/>
      <c r="D8" s="14"/>
      <c r="E8" s="14"/>
    </row>
    <row r="9" spans="3:12" ht="15.95" customHeight="1">
      <c r="C9" s="50"/>
      <c r="D9" s="103" t="s">
        <v>91</v>
      </c>
      <c r="E9" s="113" t="s">
        <v>175</v>
      </c>
    </row>
    <row r="10" spans="3:12" ht="12" customHeight="1">
      <c r="C10" s="50"/>
      <c r="D10" s="42" t="s">
        <v>92</v>
      </c>
      <c r="E10" s="42" t="s">
        <v>48</v>
      </c>
    </row>
    <row r="11" spans="3:12" ht="15" hidden="1" customHeight="1">
      <c r="C11" s="50"/>
      <c r="D11" s="123">
        <v>0</v>
      </c>
      <c r="E11" s="193"/>
    </row>
    <row r="12" spans="3:12">
      <c r="C12" s="50"/>
      <c r="D12" s="114"/>
      <c r="E12" s="112" t="s">
        <v>176</v>
      </c>
    </row>
  </sheetData>
  <sheetProtection algorithmName="SHA-512" hashValue="uzL0+khWqdJpbMg2Dc6kPNXOvYG68btRL4qAdWgpW2OGAF06bXkn3PcPNfGLioywMsRDWdhb6Xmijz0j/01fKQ==" saltValue="9lGgXZQXFv9VnrFyCwsfGA=="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9" t="s">
        <v>55</v>
      </c>
      <c r="C2" s="1289"/>
      <c r="D2" s="1289"/>
      <c r="E2" s="438"/>
    </row>
    <row r="3" spans="2:5" ht="3" customHeight="1"/>
    <row r="4" spans="2:5" ht="21.75" customHeight="1" thickBot="1">
      <c r="B4" s="1118" t="s">
        <v>1</v>
      </c>
      <c r="C4" s="1118" t="s">
        <v>90</v>
      </c>
      <c r="D4" s="1118" t="s">
        <v>71</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69</v>
      </c>
      <c r="B1" s="116" t="s">
        <v>70</v>
      </c>
      <c r="C1" s="116" t="s">
        <v>71</v>
      </c>
      <c r="D1" s="10"/>
    </row>
    <row r="2" spans="1:4">
      <c r="A2" s="1110">
        <v>44889.661319444444</v>
      </c>
      <c r="B2" s="12" t="s">
        <v>771</v>
      </c>
      <c r="C2" s="12" t="s">
        <v>441</v>
      </c>
    </row>
    <row r="3" spans="1:4">
      <c r="A3" s="1110">
        <v>44889.66133101852</v>
      </c>
      <c r="B3" s="12" t="s">
        <v>772</v>
      </c>
      <c r="C3" s="12" t="s">
        <v>441</v>
      </c>
    </row>
    <row r="4" spans="1:4">
      <c r="A4" s="1110">
        <v>44889.661435185182</v>
      </c>
      <c r="B4" s="12" t="s">
        <v>771</v>
      </c>
      <c r="C4" s="12" t="s">
        <v>441</v>
      </c>
    </row>
    <row r="5" spans="1:4">
      <c r="A5" s="1110">
        <v>44889.661446759259</v>
      </c>
      <c r="B5" s="12" t="s">
        <v>772</v>
      </c>
      <c r="C5" s="12" t="s">
        <v>441</v>
      </c>
    </row>
    <row r="6" spans="1:4">
      <c r="A6" s="1110">
        <v>44889.665694444448</v>
      </c>
      <c r="B6" s="12" t="s">
        <v>771</v>
      </c>
      <c r="C6" s="12" t="s">
        <v>441</v>
      </c>
    </row>
    <row r="7" spans="1:4">
      <c r="A7" s="1110">
        <v>44889.665706018517</v>
      </c>
      <c r="B7" s="12" t="s">
        <v>772</v>
      </c>
      <c r="C7" s="12" t="s">
        <v>441</v>
      </c>
    </row>
    <row r="8" spans="1:4">
      <c r="A8" s="1110">
        <v>44890.350659722222</v>
      </c>
      <c r="B8" s="12" t="s">
        <v>771</v>
      </c>
      <c r="C8" s="12" t="s">
        <v>441</v>
      </c>
    </row>
    <row r="9" spans="1:4">
      <c r="A9" s="1110">
        <v>44890.350671296299</v>
      </c>
      <c r="B9" s="12" t="s">
        <v>772</v>
      </c>
      <c r="C9" s="12" t="s">
        <v>441</v>
      </c>
    </row>
    <row r="10" spans="1:4">
      <c r="A10" s="1110">
        <v>44902.414583333331</v>
      </c>
      <c r="B10" s="12" t="s">
        <v>771</v>
      </c>
      <c r="C10" s="12" t="s">
        <v>441</v>
      </c>
    </row>
    <row r="11" spans="1:4">
      <c r="A11" s="1110">
        <v>44902.414606481485</v>
      </c>
      <c r="B11" s="12" t="s">
        <v>772</v>
      </c>
      <c r="C11" s="12" t="s">
        <v>441</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5"/>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174</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68">
        <v>1</v>
      </c>
      <c r="E9" s="1303"/>
      <c r="F9" s="1305"/>
      <c r="G9" s="1309" t="s">
        <v>84</v>
      </c>
      <c r="H9" s="1168"/>
      <c r="I9" s="1168">
        <v>1</v>
      </c>
      <c r="J9" s="1298"/>
      <c r="K9" s="1232" t="s">
        <v>84</v>
      </c>
      <c r="L9" s="1190"/>
      <c r="M9" s="1190" t="s">
        <v>92</v>
      </c>
      <c r="N9" s="1301"/>
      <c r="O9" s="1232" t="s">
        <v>84</v>
      </c>
      <c r="P9" s="1190"/>
      <c r="Q9" s="1190" t="s">
        <v>92</v>
      </c>
      <c r="R9" s="1302"/>
      <c r="S9" s="1232" t="s">
        <v>84</v>
      </c>
      <c r="T9" s="1081"/>
      <c r="U9" s="1081" t="s">
        <v>92</v>
      </c>
      <c r="V9" s="1109"/>
      <c r="W9" s="307"/>
    </row>
    <row r="10" spans="1:23" s="738" customFormat="1" ht="17.100000000000001" customHeight="1">
      <c r="A10" s="205"/>
      <c r="C10" s="159"/>
      <c r="D10" s="1168"/>
      <c r="E10" s="1303"/>
      <c r="F10" s="1305"/>
      <c r="G10" s="1309"/>
      <c r="H10" s="1168"/>
      <c r="I10" s="1168"/>
      <c r="J10" s="1298"/>
      <c r="K10" s="1232"/>
      <c r="L10" s="1190"/>
      <c r="M10" s="1190"/>
      <c r="N10" s="1301"/>
      <c r="O10" s="1232"/>
      <c r="P10" s="1190"/>
      <c r="Q10" s="1190"/>
      <c r="R10" s="1302"/>
      <c r="S10" s="1232"/>
      <c r="T10" s="1083"/>
      <c r="U10" s="743"/>
      <c r="V10" s="744" t="s">
        <v>713</v>
      </c>
      <c r="W10" s="745"/>
    </row>
    <row r="11" spans="1:23" s="102" customFormat="1" ht="17.100000000000001" customHeight="1">
      <c r="A11" s="205"/>
      <c r="C11" s="159"/>
      <c r="D11" s="1169"/>
      <c r="E11" s="1304"/>
      <c r="F11" s="1306"/>
      <c r="G11" s="1169"/>
      <c r="H11" s="1169"/>
      <c r="I11" s="1169"/>
      <c r="J11" s="1299"/>
      <c r="K11" s="1169"/>
      <c r="L11" s="1169"/>
      <c r="M11" s="1169"/>
      <c r="N11" s="1302"/>
      <c r="O11" s="1169"/>
      <c r="P11" s="1082"/>
      <c r="Q11" s="743"/>
      <c r="R11" s="744" t="s">
        <v>712</v>
      </c>
      <c r="S11" s="740"/>
      <c r="T11" s="740"/>
      <c r="U11" s="740"/>
      <c r="V11" s="740"/>
      <c r="W11" s="745"/>
    </row>
    <row r="12" spans="1:23" s="102" customFormat="1" ht="17.100000000000001" customHeight="1">
      <c r="A12" s="205"/>
      <c r="C12" s="159"/>
      <c r="D12" s="1169"/>
      <c r="E12" s="1304"/>
      <c r="F12" s="1306"/>
      <c r="G12" s="1169"/>
      <c r="H12" s="1169"/>
      <c r="I12" s="1169"/>
      <c r="J12" s="1299"/>
      <c r="K12" s="1169"/>
      <c r="L12" s="743"/>
      <c r="M12" s="744"/>
      <c r="N12" s="744" t="s">
        <v>411</v>
      </c>
      <c r="O12" s="744"/>
      <c r="P12" s="744"/>
      <c r="Q12" s="744"/>
      <c r="R12" s="744"/>
      <c r="S12" s="740"/>
      <c r="T12" s="740"/>
      <c r="U12" s="740"/>
      <c r="V12" s="740"/>
      <c r="W12" s="745"/>
    </row>
    <row r="13" spans="1:23" s="102" customFormat="1" ht="17.25" customHeight="1">
      <c r="A13" s="205"/>
      <c r="C13" s="159"/>
      <c r="D13" s="1169"/>
      <c r="E13" s="1304"/>
      <c r="F13" s="1306"/>
      <c r="G13" s="1169"/>
      <c r="H13" s="743"/>
      <c r="I13" s="744"/>
      <c r="J13" s="744"/>
      <c r="K13" s="744"/>
      <c r="L13" s="744"/>
      <c r="M13" s="744"/>
      <c r="N13" s="744"/>
      <c r="O13" s="744"/>
      <c r="P13" s="744"/>
      <c r="Q13" s="744"/>
      <c r="R13" s="744"/>
      <c r="S13" s="740"/>
      <c r="T13" s="740"/>
      <c r="U13" s="740"/>
      <c r="V13" s="740"/>
      <c r="W13" s="745"/>
    </row>
    <row r="14" spans="1:23" ht="17.100000000000001" customHeight="1">
      <c r="A14" s="206"/>
    </row>
    <row r="15" spans="1:23" ht="16.5" customHeight="1">
      <c r="A15" s="205"/>
      <c r="B15" s="102"/>
      <c r="C15" s="159"/>
      <c r="D15" s="1297"/>
      <c r="E15" s="1307"/>
      <c r="F15" s="1308"/>
      <c r="G15" s="1310"/>
      <c r="H15" s="1168"/>
      <c r="I15" s="1168">
        <v>1</v>
      </c>
      <c r="J15" s="1298"/>
      <c r="K15" s="1232" t="s">
        <v>84</v>
      </c>
      <c r="L15" s="1190"/>
      <c r="M15" s="1190" t="s">
        <v>92</v>
      </c>
      <c r="N15" s="1301"/>
      <c r="O15" s="1232" t="s">
        <v>84</v>
      </c>
      <c r="P15" s="1190"/>
      <c r="Q15" s="1190" t="s">
        <v>92</v>
      </c>
      <c r="R15" s="1302"/>
      <c r="S15" s="1232" t="s">
        <v>84</v>
      </c>
      <c r="T15" s="1081"/>
      <c r="U15" s="1081" t="s">
        <v>92</v>
      </c>
      <c r="V15" s="1109"/>
      <c r="W15" s="307"/>
    </row>
    <row r="16" spans="1:23" s="741" customFormat="1" ht="16.5" customHeight="1">
      <c r="A16" s="747"/>
      <c r="B16" s="742"/>
      <c r="C16" s="746"/>
      <c r="D16" s="1297"/>
      <c r="E16" s="1307"/>
      <c r="F16" s="1308"/>
      <c r="G16" s="1310"/>
      <c r="H16" s="1168"/>
      <c r="I16" s="1168"/>
      <c r="J16" s="1298"/>
      <c r="K16" s="1232"/>
      <c r="L16" s="1190"/>
      <c r="M16" s="1190"/>
      <c r="N16" s="1301"/>
      <c r="O16" s="1232"/>
      <c r="P16" s="1190"/>
      <c r="Q16" s="1190"/>
      <c r="R16" s="1302"/>
      <c r="S16" s="1232"/>
      <c r="T16" s="1083"/>
      <c r="U16" s="743"/>
      <c r="V16" s="744" t="s">
        <v>713</v>
      </c>
      <c r="W16" s="745"/>
    </row>
    <row r="17" spans="1:36" ht="17.100000000000001" customHeight="1">
      <c r="A17" s="205"/>
      <c r="B17" s="102"/>
      <c r="C17" s="159"/>
      <c r="D17" s="1297"/>
      <c r="E17" s="1307"/>
      <c r="F17" s="1308"/>
      <c r="G17" s="1310"/>
      <c r="H17" s="1168"/>
      <c r="I17" s="1168"/>
      <c r="J17" s="1299"/>
      <c r="K17" s="1232"/>
      <c r="L17" s="1190"/>
      <c r="M17" s="1190"/>
      <c r="N17" s="1302"/>
      <c r="O17" s="1232"/>
      <c r="P17" s="1082"/>
      <c r="Q17" s="743"/>
      <c r="R17" s="744" t="s">
        <v>712</v>
      </c>
      <c r="S17" s="740"/>
      <c r="T17" s="740"/>
      <c r="U17" s="740"/>
      <c r="V17" s="740"/>
      <c r="W17" s="745"/>
    </row>
    <row r="18" spans="1:36" ht="17.100000000000001" customHeight="1">
      <c r="A18" s="205"/>
      <c r="B18" s="102"/>
      <c r="C18" s="159"/>
      <c r="D18" s="1297"/>
      <c r="E18" s="1307"/>
      <c r="F18" s="1308"/>
      <c r="G18" s="1310"/>
      <c r="H18" s="1168"/>
      <c r="I18" s="1168"/>
      <c r="J18" s="1299"/>
      <c r="K18" s="1232"/>
      <c r="L18" s="743"/>
      <c r="M18" s="744"/>
      <c r="N18" s="744" t="s">
        <v>411</v>
      </c>
      <c r="O18" s="744"/>
      <c r="P18" s="744"/>
      <c r="Q18" s="744"/>
      <c r="R18" s="744"/>
      <c r="S18" s="740"/>
      <c r="T18" s="740"/>
      <c r="U18" s="740"/>
      <c r="V18" s="740"/>
      <c r="W18" s="745"/>
    </row>
    <row r="19" spans="1:36" ht="17.100000000000001" customHeight="1">
      <c r="A19" s="205"/>
      <c r="B19" s="102"/>
      <c r="C19" s="159"/>
      <c r="D19" s="1297"/>
      <c r="E19" s="1307"/>
      <c r="F19" s="1308"/>
      <c r="G19" s="1310"/>
      <c r="H19" s="743"/>
      <c r="I19" s="744"/>
      <c r="J19" s="744"/>
      <c r="K19" s="744"/>
      <c r="L19" s="744"/>
      <c r="M19" s="744"/>
      <c r="N19" s="744"/>
      <c r="O19" s="744"/>
      <c r="P19" s="744"/>
      <c r="Q19" s="744"/>
      <c r="R19" s="744"/>
      <c r="S19" s="740"/>
      <c r="T19" s="740"/>
      <c r="U19" s="740"/>
      <c r="V19" s="740"/>
      <c r="W19" s="745"/>
    </row>
    <row r="20" spans="1:36" ht="17.100000000000001" customHeight="1">
      <c r="A20" s="206"/>
    </row>
    <row r="21" spans="1:36" s="35" customFormat="1" ht="17.100000000000001" customHeight="1">
      <c r="A21" s="35" t="s">
        <v>13</v>
      </c>
      <c r="C21" s="35" t="s">
        <v>92</v>
      </c>
    </row>
    <row r="27" spans="1:36" ht="17.100000000000001" customHeight="1">
      <c r="O27" s="1300" t="s">
        <v>297</v>
      </c>
      <c r="P27" s="1300"/>
      <c r="Q27" s="1300"/>
      <c r="R27" s="1263" t="s">
        <v>269</v>
      </c>
      <c r="S27" s="1263"/>
      <c r="T27" s="1263"/>
      <c r="U27" s="1217" t="s">
        <v>340</v>
      </c>
      <c r="W27" s="1311"/>
    </row>
    <row r="28" spans="1:36" ht="17.100000000000001" customHeight="1">
      <c r="O28" s="1264" t="s">
        <v>603</v>
      </c>
      <c r="P28" s="1264" t="s">
        <v>270</v>
      </c>
      <c r="Q28" s="1264"/>
      <c r="R28" s="1263"/>
      <c r="S28" s="1263"/>
      <c r="T28" s="1263"/>
      <c r="U28" s="1217"/>
      <c r="W28" s="1311"/>
    </row>
    <row r="29" spans="1:36" ht="37.5" customHeight="1">
      <c r="O29" s="1264"/>
      <c r="P29" s="104" t="s">
        <v>604</v>
      </c>
      <c r="Q29" s="104" t="s">
        <v>6</v>
      </c>
      <c r="R29" s="105" t="s">
        <v>273</v>
      </c>
      <c r="S29" s="1265" t="s">
        <v>272</v>
      </c>
      <c r="T29" s="1265"/>
      <c r="U29" s="1217"/>
      <c r="W29" s="1311"/>
    </row>
    <row r="30" spans="1:36" ht="17.100000000000001" customHeight="1">
      <c r="G30" s="157"/>
      <c r="H30" s="157"/>
      <c r="I30" s="157"/>
      <c r="J30" s="157"/>
      <c r="K30" s="157"/>
      <c r="L30" s="122"/>
      <c r="M30" s="431" t="s">
        <v>182</v>
      </c>
      <c r="N30" s="432"/>
      <c r="O30" s="1312"/>
      <c r="P30" s="1312"/>
      <c r="Q30" s="1312"/>
      <c r="R30" s="1312"/>
      <c r="S30" s="1312"/>
      <c r="T30" s="1312"/>
      <c r="U30" s="1312"/>
      <c r="V30" s="122"/>
      <c r="W30" s="122"/>
      <c r="X30" s="204"/>
      <c r="Y30" s="204"/>
      <c r="Z30" s="204"/>
      <c r="AA30" s="204"/>
      <c r="AB30" s="204"/>
      <c r="AC30" s="204"/>
      <c r="AD30" s="204"/>
      <c r="AE30" s="204"/>
      <c r="AF30" s="204"/>
      <c r="AG30" s="204"/>
      <c r="AH30" s="204"/>
      <c r="AI30" s="204"/>
      <c r="AJ30" s="204"/>
    </row>
    <row r="31" spans="1:36" s="522" customFormat="1" ht="22.5">
      <c r="A31" s="1236">
        <v>1</v>
      </c>
      <c r="B31" s="846"/>
      <c r="C31" s="846"/>
      <c r="D31" s="846"/>
      <c r="E31" s="847"/>
      <c r="F31" s="848"/>
      <c r="G31" s="848"/>
      <c r="H31" s="848"/>
      <c r="I31" s="849"/>
      <c r="J31" s="844"/>
      <c r="K31" s="851"/>
      <c r="L31" s="592">
        <f>mergeValue(A31)</f>
        <v>1</v>
      </c>
      <c r="M31" s="640" t="s">
        <v>20</v>
      </c>
      <c r="N31" s="645"/>
      <c r="O31" s="1243"/>
      <c r="P31" s="1244"/>
      <c r="Q31" s="1244"/>
      <c r="R31" s="1244"/>
      <c r="S31" s="1244"/>
      <c r="T31" s="1244"/>
      <c r="U31" s="1244"/>
      <c r="V31" s="1245"/>
      <c r="W31" s="629" t="s">
        <v>475</v>
      </c>
      <c r="X31" s="584"/>
      <c r="Y31" s="588"/>
      <c r="Z31" s="588" t="str">
        <f t="shared" ref="Z31:Z44" si="0">IF(M31="","",M31 )</f>
        <v>Наименование тарифа</v>
      </c>
      <c r="AA31" s="588"/>
      <c r="AB31" s="588"/>
      <c r="AC31" s="588"/>
      <c r="AD31" s="584"/>
      <c r="AE31" s="584"/>
      <c r="AF31" s="584"/>
      <c r="AG31" s="584"/>
      <c r="AH31" s="584"/>
      <c r="AI31" s="584"/>
      <c r="AJ31" s="584"/>
    </row>
    <row r="32" spans="1:36" s="522" customFormat="1" ht="22.5">
      <c r="A32" s="1236"/>
      <c r="B32" s="1236">
        <v>1</v>
      </c>
      <c r="C32" s="846"/>
      <c r="D32" s="846"/>
      <c r="E32" s="848"/>
      <c r="F32" s="848"/>
      <c r="G32" s="848"/>
      <c r="H32" s="848"/>
      <c r="I32" s="843"/>
      <c r="J32" s="842"/>
      <c r="K32" s="845"/>
      <c r="L32" s="592" t="str">
        <f>mergeValue(A32) &amp;"."&amp; mergeValue(B32)</f>
        <v>1.1</v>
      </c>
      <c r="M32" s="545" t="s">
        <v>16</v>
      </c>
      <c r="N32" s="645"/>
      <c r="O32" s="1243"/>
      <c r="P32" s="1244"/>
      <c r="Q32" s="1244"/>
      <c r="R32" s="1244"/>
      <c r="S32" s="1244"/>
      <c r="T32" s="1244"/>
      <c r="U32" s="1244"/>
      <c r="V32" s="1245"/>
      <c r="W32" s="629" t="s">
        <v>476</v>
      </c>
      <c r="X32" s="584"/>
      <c r="Y32" s="588"/>
      <c r="Z32" s="588" t="str">
        <f t="shared" si="0"/>
        <v>Территория действия тарифа</v>
      </c>
      <c r="AA32" s="588"/>
      <c r="AB32" s="588"/>
      <c r="AC32" s="588"/>
      <c r="AD32" s="584"/>
      <c r="AE32" s="584"/>
      <c r="AF32" s="584"/>
      <c r="AG32" s="584"/>
      <c r="AH32" s="584"/>
      <c r="AI32" s="584"/>
      <c r="AJ32" s="584"/>
    </row>
    <row r="33" spans="1:36" s="522" customFormat="1" ht="22.5">
      <c r="A33" s="1236"/>
      <c r="B33" s="1236"/>
      <c r="C33" s="1236">
        <v>1</v>
      </c>
      <c r="D33" s="846"/>
      <c r="E33" s="848"/>
      <c r="F33" s="848"/>
      <c r="G33" s="848"/>
      <c r="H33" s="848"/>
      <c r="I33" s="850"/>
      <c r="J33" s="842"/>
      <c r="K33" s="845"/>
      <c r="L33" s="592" t="str">
        <f>mergeValue(A33) &amp;"."&amp; mergeValue(B33)&amp;"."&amp; mergeValue(C33)</f>
        <v>1.1.1</v>
      </c>
      <c r="M33" s="546" t="s">
        <v>7</v>
      </c>
      <c r="N33" s="645"/>
      <c r="O33" s="1243"/>
      <c r="P33" s="1244"/>
      <c r="Q33" s="1244"/>
      <c r="R33" s="1244"/>
      <c r="S33" s="1244"/>
      <c r="T33" s="1244"/>
      <c r="U33" s="1244"/>
      <c r="V33" s="1245"/>
      <c r="W33" s="629" t="s">
        <v>631</v>
      </c>
      <c r="X33" s="584"/>
      <c r="Y33" s="588"/>
      <c r="Z33" s="588" t="str">
        <f t="shared" si="0"/>
        <v xml:space="preserve">Наименование системы теплоснабжения </v>
      </c>
      <c r="AA33" s="588"/>
      <c r="AB33" s="588"/>
      <c r="AC33" s="588"/>
      <c r="AD33" s="584"/>
      <c r="AE33" s="584"/>
      <c r="AF33" s="584"/>
      <c r="AG33" s="584"/>
      <c r="AH33" s="584"/>
      <c r="AI33" s="584"/>
      <c r="AJ33" s="584"/>
    </row>
    <row r="34" spans="1:36" s="522" customFormat="1" ht="22.5">
      <c r="A34" s="1236"/>
      <c r="B34" s="1236"/>
      <c r="C34" s="1236"/>
      <c r="D34" s="1236">
        <v>1</v>
      </c>
      <c r="E34" s="848"/>
      <c r="F34" s="848"/>
      <c r="G34" s="848"/>
      <c r="H34" s="848"/>
      <c r="I34" s="850"/>
      <c r="J34" s="842"/>
      <c r="K34" s="845"/>
      <c r="L34" s="592" t="str">
        <f>mergeValue(A34) &amp;"."&amp; mergeValue(B34)&amp;"."&amp; mergeValue(C34)&amp;"."&amp; mergeValue(D34)</f>
        <v>1.1.1.1</v>
      </c>
      <c r="M34" s="547" t="s">
        <v>22</v>
      </c>
      <c r="N34" s="645"/>
      <c r="O34" s="1243"/>
      <c r="P34" s="1244"/>
      <c r="Q34" s="1244"/>
      <c r="R34" s="1244"/>
      <c r="S34" s="1244"/>
      <c r="T34" s="1244"/>
      <c r="U34" s="1244"/>
      <c r="V34" s="1245"/>
      <c r="W34" s="629" t="s">
        <v>632</v>
      </c>
      <c r="X34" s="584"/>
      <c r="Y34" s="588"/>
      <c r="Z34" s="588" t="str">
        <f t="shared" si="0"/>
        <v xml:space="preserve">Источник тепловой энергии  </v>
      </c>
      <c r="AA34" s="588"/>
      <c r="AB34" s="588"/>
      <c r="AC34" s="588"/>
      <c r="AD34" s="584"/>
      <c r="AE34" s="584"/>
      <c r="AF34" s="584"/>
      <c r="AG34" s="584"/>
      <c r="AH34" s="584"/>
      <c r="AI34" s="584"/>
      <c r="AJ34" s="584"/>
    </row>
    <row r="35" spans="1:36" s="522" customFormat="1" ht="101.25">
      <c r="A35" s="1236"/>
      <c r="B35" s="1236"/>
      <c r="C35" s="1236"/>
      <c r="D35" s="1236"/>
      <c r="E35" s="1236">
        <v>1</v>
      </c>
      <c r="F35" s="848"/>
      <c r="G35" s="848"/>
      <c r="H35" s="846">
        <v>1</v>
      </c>
      <c r="I35" s="1236">
        <v>1</v>
      </c>
      <c r="J35" s="848"/>
      <c r="K35" s="853"/>
      <c r="L35" s="592" t="str">
        <f>mergeValue(A35) &amp;"."&amp; mergeValue(B35)&amp;"."&amp; mergeValue(C35)&amp;"."&amp; mergeValue(D35)&amp;"."&amp; mergeValue(E35)</f>
        <v>1.1.1.1.1</v>
      </c>
      <c r="M35" s="553" t="s">
        <v>9</v>
      </c>
      <c r="N35" s="645"/>
      <c r="O35" s="1239"/>
      <c r="P35" s="1240"/>
      <c r="Q35" s="1240"/>
      <c r="R35" s="1240"/>
      <c r="S35" s="1240"/>
      <c r="T35" s="1240"/>
      <c r="U35" s="1240"/>
      <c r="V35" s="1241"/>
      <c r="W35" s="629" t="s">
        <v>636</v>
      </c>
      <c r="X35" s="584"/>
      <c r="Y35" s="588"/>
      <c r="Z35" s="588" t="str">
        <f t="shared" si="0"/>
        <v>Схема подключения теплопотребляющей установки к коллектору источника тепловой энергии</v>
      </c>
      <c r="AA35" s="588"/>
      <c r="AB35" s="588"/>
      <c r="AC35" s="588"/>
      <c r="AD35" s="584"/>
      <c r="AE35" s="584"/>
      <c r="AF35" s="584"/>
      <c r="AG35" s="584"/>
      <c r="AH35" s="584"/>
      <c r="AI35" s="584"/>
      <c r="AJ35" s="584"/>
    </row>
    <row r="36" spans="1:36" s="522" customFormat="1" ht="90">
      <c r="A36" s="1236"/>
      <c r="B36" s="1236"/>
      <c r="C36" s="1236"/>
      <c r="D36" s="1236"/>
      <c r="E36" s="1236"/>
      <c r="F36" s="1236">
        <v>1</v>
      </c>
      <c r="G36" s="846"/>
      <c r="H36" s="846"/>
      <c r="I36" s="1236"/>
      <c r="J36" s="1236">
        <v>1</v>
      </c>
      <c r="K36" s="854"/>
      <c r="L36" s="592" t="str">
        <f>mergeValue(A36) &amp;"."&amp; mergeValue(B36)&amp;"."&amp; mergeValue(C36)&amp;"."&amp; mergeValue(D36)&amp;"."&amp; mergeValue(E36)&amp;"."&amp; mergeValue(F36)</f>
        <v>1.1.1.1.1.1</v>
      </c>
      <c r="M36" s="554" t="s">
        <v>10</v>
      </c>
      <c r="N36" s="645"/>
      <c r="O36" s="1239"/>
      <c r="P36" s="1240"/>
      <c r="Q36" s="1240"/>
      <c r="R36" s="1240"/>
      <c r="S36" s="1240"/>
      <c r="T36" s="1240"/>
      <c r="U36" s="1240"/>
      <c r="V36" s="1241"/>
      <c r="W36" s="629" t="s">
        <v>634</v>
      </c>
      <c r="X36" s="584"/>
      <c r="Y36" s="588"/>
      <c r="Z36" s="588" t="str">
        <f t="shared" si="0"/>
        <v>Группа потребителей</v>
      </c>
      <c r="AA36" s="588"/>
      <c r="AB36" s="588"/>
      <c r="AC36" s="588"/>
      <c r="AD36" s="584"/>
      <c r="AE36" s="584"/>
      <c r="AF36" s="584"/>
      <c r="AG36" s="584"/>
      <c r="AH36" s="584"/>
      <c r="AI36" s="584"/>
      <c r="AJ36" s="584"/>
    </row>
    <row r="37" spans="1:36" s="522" customFormat="1" ht="195.75" customHeight="1">
      <c r="A37" s="1236"/>
      <c r="B37" s="1236"/>
      <c r="C37" s="1236"/>
      <c r="D37" s="1236"/>
      <c r="E37" s="1236"/>
      <c r="F37" s="1236"/>
      <c r="G37" s="846">
        <v>1</v>
      </c>
      <c r="H37" s="846"/>
      <c r="I37" s="1236"/>
      <c r="J37" s="1236"/>
      <c r="K37" s="854">
        <v>1</v>
      </c>
      <c r="L37" s="592" t="str">
        <f>mergeValue(A37) &amp;"."&amp; mergeValue(B37)&amp;"."&amp; mergeValue(C37)&amp;"."&amp; mergeValue(D37)&amp;"."&amp; mergeValue(E37)&amp;"."&amp; mergeValue(F37)&amp;"."&amp; mergeValue(G37)</f>
        <v>1.1.1.1.1.1.1</v>
      </c>
      <c r="M37" s="1063"/>
      <c r="N37" s="645"/>
      <c r="O37" s="561"/>
      <c r="P37" s="561"/>
      <c r="Q37" s="1088"/>
      <c r="R37" s="1231"/>
      <c r="S37" s="1232" t="s">
        <v>83</v>
      </c>
      <c r="T37" s="1231"/>
      <c r="U37" s="1232" t="s">
        <v>83</v>
      </c>
      <c r="V37" s="561"/>
      <c r="W37" s="1206" t="s">
        <v>653</v>
      </c>
      <c r="X37" s="584" t="str">
        <f>strCheckDate(O38:V38)</f>
        <v/>
      </c>
      <c r="Y37" s="588"/>
      <c r="Z37" s="588" t="str">
        <f t="shared" si="0"/>
        <v/>
      </c>
      <c r="AA37" s="588"/>
      <c r="AB37" s="588"/>
      <c r="AC37" s="588"/>
      <c r="AD37" s="584"/>
      <c r="AE37" s="584"/>
      <c r="AF37" s="584"/>
      <c r="AG37" s="584"/>
      <c r="AH37" s="584"/>
      <c r="AI37" s="584"/>
      <c r="AJ37" s="584"/>
    </row>
    <row r="38" spans="1:36" s="522" customFormat="1" ht="14.25" hidden="1" customHeight="1">
      <c r="A38" s="1236"/>
      <c r="B38" s="1236"/>
      <c r="C38" s="1236"/>
      <c r="D38" s="1236"/>
      <c r="E38" s="1236"/>
      <c r="F38" s="1236"/>
      <c r="G38" s="846"/>
      <c r="H38" s="846"/>
      <c r="I38" s="1236"/>
      <c r="J38" s="1236"/>
      <c r="K38" s="854"/>
      <c r="L38" s="599"/>
      <c r="M38" s="645"/>
      <c r="N38" s="645"/>
      <c r="O38" s="561"/>
      <c r="P38" s="561"/>
      <c r="Q38" s="583" t="str">
        <f>R37 &amp; "-" &amp; T37</f>
        <v>-</v>
      </c>
      <c r="R38" s="1231"/>
      <c r="S38" s="1232"/>
      <c r="T38" s="1231"/>
      <c r="U38" s="1232"/>
      <c r="V38" s="561"/>
      <c r="W38" s="1206"/>
      <c r="X38" s="584"/>
      <c r="Y38" s="588"/>
      <c r="Z38" s="588" t="str">
        <f t="shared" si="0"/>
        <v/>
      </c>
      <c r="AA38" s="588"/>
      <c r="AB38" s="588"/>
      <c r="AC38" s="588"/>
      <c r="AD38" s="584"/>
      <c r="AE38" s="584"/>
      <c r="AF38" s="584"/>
      <c r="AG38" s="584"/>
      <c r="AH38" s="584"/>
      <c r="AI38" s="584"/>
      <c r="AJ38" s="584"/>
    </row>
    <row r="39" spans="1:36" s="522" customFormat="1" ht="15" customHeight="1">
      <c r="A39" s="1236"/>
      <c r="B39" s="1236"/>
      <c r="C39" s="1236"/>
      <c r="D39" s="1236"/>
      <c r="E39" s="1236"/>
      <c r="F39" s="1236"/>
      <c r="G39" s="848"/>
      <c r="H39" s="846"/>
      <c r="I39" s="1236"/>
      <c r="J39" s="1236"/>
      <c r="K39" s="853"/>
      <c r="L39" s="537"/>
      <c r="M39" s="556" t="s">
        <v>25</v>
      </c>
      <c r="N39" s="563"/>
      <c r="O39" s="563"/>
      <c r="P39" s="563"/>
      <c r="Q39" s="563"/>
      <c r="R39" s="563"/>
      <c r="S39" s="563"/>
      <c r="T39" s="563"/>
      <c r="U39" s="563"/>
      <c r="V39" s="559"/>
      <c r="W39" s="1206"/>
      <c r="X39" s="584"/>
      <c r="Y39" s="588"/>
      <c r="Z39" s="588" t="str">
        <f t="shared" si="0"/>
        <v>Добавить вид теплоносителя (параметры теплоносителя)</v>
      </c>
      <c r="AA39" s="588"/>
      <c r="AB39" s="588"/>
      <c r="AC39" s="588"/>
      <c r="AD39" s="584"/>
      <c r="AE39" s="584"/>
      <c r="AF39" s="584"/>
      <c r="AG39" s="584"/>
      <c r="AH39" s="584"/>
      <c r="AI39" s="584"/>
      <c r="AJ39" s="584"/>
    </row>
    <row r="40" spans="1:36" s="522" customFormat="1" ht="15" customHeight="1">
      <c r="A40" s="1236"/>
      <c r="B40" s="1236"/>
      <c r="C40" s="1236"/>
      <c r="D40" s="1236"/>
      <c r="E40" s="1236"/>
      <c r="F40" s="848"/>
      <c r="G40" s="848"/>
      <c r="H40" s="846"/>
      <c r="I40" s="1236"/>
      <c r="J40" s="848"/>
      <c r="K40" s="853"/>
      <c r="L40" s="537"/>
      <c r="M40" s="555" t="s">
        <v>11</v>
      </c>
      <c r="N40" s="563"/>
      <c r="O40" s="563"/>
      <c r="P40" s="563"/>
      <c r="Q40" s="563"/>
      <c r="R40" s="563"/>
      <c r="S40" s="563"/>
      <c r="T40" s="563"/>
      <c r="U40" s="562"/>
      <c r="V40" s="563"/>
      <c r="W40" s="664"/>
      <c r="X40" s="584"/>
      <c r="Y40" s="588"/>
      <c r="Z40" s="588" t="str">
        <f t="shared" si="0"/>
        <v>Добавить группу потребителей</v>
      </c>
      <c r="AA40" s="588"/>
      <c r="AB40" s="588"/>
      <c r="AC40" s="588"/>
      <c r="AD40" s="584"/>
      <c r="AE40" s="584"/>
      <c r="AF40" s="584"/>
      <c r="AG40" s="584"/>
      <c r="AH40" s="584"/>
      <c r="AI40" s="584"/>
      <c r="AJ40" s="584"/>
    </row>
    <row r="41" spans="1:36" s="522" customFormat="1" ht="15" customHeight="1">
      <c r="A41" s="1236"/>
      <c r="B41" s="1236"/>
      <c r="C41" s="1236"/>
      <c r="D41" s="1236"/>
      <c r="E41" s="852"/>
      <c r="F41" s="848"/>
      <c r="G41" s="848"/>
      <c r="H41" s="848"/>
      <c r="I41" s="844"/>
      <c r="J41" s="841"/>
      <c r="K41" s="851"/>
      <c r="L41" s="537"/>
      <c r="M41" s="550" t="s">
        <v>12</v>
      </c>
      <c r="N41" s="563"/>
      <c r="O41" s="563"/>
      <c r="P41" s="563"/>
      <c r="Q41" s="563"/>
      <c r="R41" s="563"/>
      <c r="S41" s="563"/>
      <c r="T41" s="563"/>
      <c r="U41" s="562"/>
      <c r="V41" s="563"/>
      <c r="W41" s="664"/>
      <c r="X41" s="584"/>
      <c r="Y41" s="588"/>
      <c r="Z41" s="588" t="str">
        <f t="shared" si="0"/>
        <v>Добавить схему подключения</v>
      </c>
      <c r="AA41" s="588"/>
      <c r="AB41" s="588"/>
      <c r="AC41" s="588"/>
      <c r="AD41" s="584"/>
      <c r="AE41" s="584"/>
      <c r="AF41" s="584"/>
      <c r="AG41" s="584"/>
      <c r="AH41" s="584"/>
      <c r="AI41" s="584"/>
      <c r="AJ41" s="584"/>
    </row>
    <row r="42" spans="1:36" s="522" customFormat="1" ht="15" customHeight="1">
      <c r="A42" s="1236"/>
      <c r="B42" s="1236"/>
      <c r="C42" s="1236"/>
      <c r="D42" s="852"/>
      <c r="E42" s="852"/>
      <c r="F42" s="848"/>
      <c r="G42" s="848"/>
      <c r="H42" s="848"/>
      <c r="I42" s="844"/>
      <c r="J42" s="841"/>
      <c r="K42" s="851"/>
      <c r="L42" s="537"/>
      <c r="M42" s="549" t="s">
        <v>17</v>
      </c>
      <c r="N42" s="563"/>
      <c r="O42" s="563"/>
      <c r="P42" s="563"/>
      <c r="Q42" s="563"/>
      <c r="R42" s="563"/>
      <c r="S42" s="563"/>
      <c r="T42" s="563"/>
      <c r="U42" s="562"/>
      <c r="V42" s="563"/>
      <c r="W42" s="664"/>
      <c r="X42" s="584"/>
      <c r="Y42" s="588"/>
      <c r="Z42" s="588" t="str">
        <f t="shared" si="0"/>
        <v>Добавить источник тепловой энергии</v>
      </c>
      <c r="AA42" s="588"/>
      <c r="AB42" s="588"/>
      <c r="AC42" s="588"/>
      <c r="AD42" s="584"/>
      <c r="AE42" s="584"/>
      <c r="AF42" s="584"/>
      <c r="AG42" s="584"/>
      <c r="AH42" s="584"/>
      <c r="AI42" s="584"/>
      <c r="AJ42" s="584"/>
    </row>
    <row r="43" spans="1:36" s="522" customFormat="1" ht="15" customHeight="1">
      <c r="A43" s="1236"/>
      <c r="B43" s="1236"/>
      <c r="C43" s="852"/>
      <c r="D43" s="852"/>
      <c r="E43" s="852"/>
      <c r="F43" s="852"/>
      <c r="G43" s="857"/>
      <c r="H43" s="844"/>
      <c r="I43" s="855"/>
      <c r="J43" s="841"/>
      <c r="K43" s="856"/>
      <c r="L43" s="537"/>
      <c r="M43" s="548" t="s">
        <v>18</v>
      </c>
      <c r="N43" s="563"/>
      <c r="O43" s="563"/>
      <c r="P43" s="563"/>
      <c r="Q43" s="563"/>
      <c r="R43" s="563"/>
      <c r="S43" s="563"/>
      <c r="T43" s="563"/>
      <c r="U43" s="562"/>
      <c r="V43" s="563"/>
      <c r="W43" s="664"/>
      <c r="X43" s="584"/>
      <c r="Y43" s="588"/>
      <c r="Z43" s="588" t="str">
        <f t="shared" si="0"/>
        <v>Добавить наименование системы теплоснабжения</v>
      </c>
      <c r="AA43" s="588"/>
      <c r="AB43" s="588"/>
      <c r="AC43" s="588"/>
      <c r="AD43" s="584"/>
      <c r="AE43" s="584"/>
      <c r="AF43" s="584"/>
      <c r="AG43" s="584"/>
      <c r="AH43" s="584"/>
      <c r="AI43" s="584"/>
      <c r="AJ43" s="584"/>
    </row>
    <row r="44" spans="1:36" s="522" customFormat="1" ht="15" customHeight="1">
      <c r="A44" s="1236"/>
      <c r="B44" s="852"/>
      <c r="C44" s="852"/>
      <c r="D44" s="852"/>
      <c r="E44" s="852"/>
      <c r="F44" s="852"/>
      <c r="G44" s="857"/>
      <c r="H44" s="844"/>
      <c r="I44" s="844"/>
      <c r="J44" s="841"/>
      <c r="K44" s="851"/>
      <c r="L44" s="537"/>
      <c r="M44" s="557" t="s">
        <v>19</v>
      </c>
      <c r="N44" s="563"/>
      <c r="O44" s="563"/>
      <c r="P44" s="563"/>
      <c r="Q44" s="563"/>
      <c r="R44" s="563"/>
      <c r="S44" s="563"/>
      <c r="T44" s="563"/>
      <c r="U44" s="562"/>
      <c r="V44" s="563"/>
      <c r="W44" s="664"/>
      <c r="X44" s="584"/>
      <c r="Y44" s="588"/>
      <c r="Z44" s="588" t="str">
        <f t="shared" si="0"/>
        <v>Добавить территорию действия тарифа</v>
      </c>
      <c r="AA44" s="588"/>
      <c r="AB44" s="588"/>
      <c r="AC44" s="588"/>
      <c r="AD44" s="584"/>
      <c r="AE44" s="584"/>
      <c r="AF44" s="584"/>
      <c r="AG44" s="584"/>
      <c r="AH44" s="584"/>
      <c r="AI44" s="584"/>
      <c r="AJ44" s="584"/>
    </row>
    <row r="45" spans="1:36" s="521" customFormat="1" ht="15" customHeight="1">
      <c r="A45" s="840"/>
      <c r="B45" s="840"/>
      <c r="C45" s="840"/>
      <c r="D45" s="840"/>
      <c r="E45" s="840"/>
      <c r="F45" s="840"/>
      <c r="G45" s="840"/>
      <c r="H45" s="840"/>
      <c r="I45" s="840"/>
      <c r="J45" s="840"/>
      <c r="K45" s="840"/>
      <c r="L45" s="492"/>
      <c r="M45" s="564" t="s">
        <v>308</v>
      </c>
      <c r="N45" s="563"/>
      <c r="O45" s="563"/>
      <c r="P45" s="563"/>
      <c r="Q45" s="563"/>
      <c r="R45" s="563"/>
      <c r="S45" s="563"/>
      <c r="T45" s="563"/>
      <c r="U45" s="562"/>
      <c r="V45" s="563"/>
      <c r="W45" s="664"/>
      <c r="X45" s="586"/>
      <c r="Y45" s="586"/>
      <c r="Z45" s="586"/>
      <c r="AA45" s="586"/>
      <c r="AB45" s="586"/>
      <c r="AC45" s="586"/>
      <c r="AD45" s="586"/>
      <c r="AE45" s="586"/>
      <c r="AF45" s="586"/>
      <c r="AG45" s="586"/>
      <c r="AH45" s="586"/>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48</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2" customFormat="1" ht="22.5">
      <c r="A49" s="1236">
        <v>1</v>
      </c>
      <c r="B49" s="864"/>
      <c r="C49" s="864"/>
      <c r="D49" s="864"/>
      <c r="E49" s="865"/>
      <c r="F49" s="866"/>
      <c r="G49" s="866"/>
      <c r="H49" s="866"/>
      <c r="I49" s="867"/>
      <c r="J49" s="862"/>
      <c r="K49" s="869"/>
      <c r="L49" s="592">
        <f>mergeValue(A49)</f>
        <v>1</v>
      </c>
      <c r="M49" s="640" t="s">
        <v>20</v>
      </c>
      <c r="N49" s="645"/>
      <c r="O49" s="1243"/>
      <c r="P49" s="1244"/>
      <c r="Q49" s="1244"/>
      <c r="R49" s="1244"/>
      <c r="S49" s="1244"/>
      <c r="T49" s="1244"/>
      <c r="U49" s="1244"/>
      <c r="V49" s="1245"/>
      <c r="W49" s="629" t="s">
        <v>475</v>
      </c>
      <c r="X49" s="584"/>
      <c r="Y49" s="588"/>
      <c r="Z49" s="588" t="str">
        <f t="shared" ref="Z49:Z62" si="1">IF(M49="","",M49 )</f>
        <v>Наименование тарифа</v>
      </c>
      <c r="AA49" s="588"/>
      <c r="AB49" s="588"/>
      <c r="AC49" s="588"/>
      <c r="AD49" s="584"/>
      <c r="AE49" s="584"/>
      <c r="AF49" s="584"/>
      <c r="AG49" s="584"/>
      <c r="AH49" s="584"/>
      <c r="AI49" s="584"/>
      <c r="AJ49" s="584"/>
    </row>
    <row r="50" spans="1:36" s="522" customFormat="1" ht="22.5">
      <c r="A50" s="1236"/>
      <c r="B50" s="1236">
        <v>1</v>
      </c>
      <c r="C50" s="864"/>
      <c r="D50" s="864"/>
      <c r="E50" s="866"/>
      <c r="F50" s="866"/>
      <c r="G50" s="866"/>
      <c r="H50" s="866"/>
      <c r="I50" s="861"/>
      <c r="J50" s="860"/>
      <c r="K50" s="863"/>
      <c r="L50" s="592" t="str">
        <f>mergeValue(A50) &amp;"."&amp; mergeValue(B50)</f>
        <v>1.1</v>
      </c>
      <c r="M50" s="545" t="s">
        <v>16</v>
      </c>
      <c r="N50" s="645"/>
      <c r="O50" s="1243"/>
      <c r="P50" s="1244"/>
      <c r="Q50" s="1244"/>
      <c r="R50" s="1244"/>
      <c r="S50" s="1244"/>
      <c r="T50" s="1244"/>
      <c r="U50" s="1244"/>
      <c r="V50" s="1245"/>
      <c r="W50" s="629" t="s">
        <v>476</v>
      </c>
      <c r="X50" s="584"/>
      <c r="Y50" s="588"/>
      <c r="Z50" s="588" t="str">
        <f t="shared" si="1"/>
        <v>Территория действия тарифа</v>
      </c>
      <c r="AA50" s="588"/>
      <c r="AB50" s="588"/>
      <c r="AC50" s="588"/>
      <c r="AD50" s="584"/>
      <c r="AE50" s="584"/>
      <c r="AF50" s="584"/>
      <c r="AG50" s="584"/>
      <c r="AH50" s="584"/>
      <c r="AI50" s="584"/>
      <c r="AJ50" s="584"/>
    </row>
    <row r="51" spans="1:36" s="522" customFormat="1" ht="22.5">
      <c r="A51" s="1236"/>
      <c r="B51" s="1236"/>
      <c r="C51" s="1236">
        <v>1</v>
      </c>
      <c r="D51" s="864"/>
      <c r="E51" s="866"/>
      <c r="F51" s="866"/>
      <c r="G51" s="866"/>
      <c r="H51" s="866"/>
      <c r="I51" s="868"/>
      <c r="J51" s="860"/>
      <c r="K51" s="863"/>
      <c r="L51" s="592" t="str">
        <f>mergeValue(A51) &amp;"."&amp; mergeValue(B51)&amp;"."&amp; mergeValue(C51)</f>
        <v>1.1.1</v>
      </c>
      <c r="M51" s="546" t="s">
        <v>7</v>
      </c>
      <c r="N51" s="645"/>
      <c r="O51" s="1243"/>
      <c r="P51" s="1244"/>
      <c r="Q51" s="1244"/>
      <c r="R51" s="1244"/>
      <c r="S51" s="1244"/>
      <c r="T51" s="1244"/>
      <c r="U51" s="1244"/>
      <c r="V51" s="1245"/>
      <c r="W51" s="629" t="s">
        <v>631</v>
      </c>
      <c r="X51" s="584"/>
      <c r="Y51" s="588"/>
      <c r="Z51" s="588" t="str">
        <f t="shared" si="1"/>
        <v xml:space="preserve">Наименование системы теплоснабжения </v>
      </c>
      <c r="AA51" s="588"/>
      <c r="AB51" s="588"/>
      <c r="AC51" s="588"/>
      <c r="AD51" s="584"/>
      <c r="AE51" s="584"/>
      <c r="AF51" s="584"/>
      <c r="AG51" s="584"/>
      <c r="AH51" s="584"/>
      <c r="AI51" s="584"/>
      <c r="AJ51" s="584"/>
    </row>
    <row r="52" spans="1:36" s="522" customFormat="1" ht="22.5">
      <c r="A52" s="1236"/>
      <c r="B52" s="1236"/>
      <c r="C52" s="1236"/>
      <c r="D52" s="1236">
        <v>1</v>
      </c>
      <c r="E52" s="866"/>
      <c r="F52" s="866"/>
      <c r="G52" s="866"/>
      <c r="H52" s="866"/>
      <c r="I52" s="868"/>
      <c r="J52" s="860"/>
      <c r="K52" s="863"/>
      <c r="L52" s="592" t="str">
        <f>mergeValue(A52) &amp;"."&amp; mergeValue(B52)&amp;"."&amp; mergeValue(C52)&amp;"."&amp; mergeValue(D52)</f>
        <v>1.1.1.1</v>
      </c>
      <c r="M52" s="547" t="s">
        <v>22</v>
      </c>
      <c r="N52" s="645"/>
      <c r="O52" s="1243"/>
      <c r="P52" s="1244"/>
      <c r="Q52" s="1244"/>
      <c r="R52" s="1244"/>
      <c r="S52" s="1244"/>
      <c r="T52" s="1244"/>
      <c r="U52" s="1244"/>
      <c r="V52" s="1245"/>
      <c r="W52" s="629" t="s">
        <v>632</v>
      </c>
      <c r="X52" s="584"/>
      <c r="Y52" s="588"/>
      <c r="Z52" s="588" t="str">
        <f t="shared" si="1"/>
        <v xml:space="preserve">Источник тепловой энергии  </v>
      </c>
      <c r="AA52" s="588"/>
      <c r="AB52" s="588"/>
      <c r="AC52" s="588"/>
      <c r="AD52" s="584"/>
      <c r="AE52" s="584"/>
      <c r="AF52" s="584"/>
      <c r="AG52" s="584"/>
      <c r="AH52" s="584"/>
      <c r="AI52" s="584"/>
      <c r="AJ52" s="584"/>
    </row>
    <row r="53" spans="1:36" s="522" customFormat="1" ht="101.25">
      <c r="A53" s="1236"/>
      <c r="B53" s="1236"/>
      <c r="C53" s="1236"/>
      <c r="D53" s="1236"/>
      <c r="E53" s="1236">
        <v>1</v>
      </c>
      <c r="F53" s="866"/>
      <c r="G53" s="866"/>
      <c r="H53" s="864">
        <v>1</v>
      </c>
      <c r="I53" s="1236">
        <v>1</v>
      </c>
      <c r="J53" s="866"/>
      <c r="K53" s="871"/>
      <c r="L53" s="592" t="str">
        <f>mergeValue(A53) &amp;"."&amp; mergeValue(B53)&amp;"."&amp; mergeValue(C53)&amp;"."&amp; mergeValue(D53)&amp;"."&amp; mergeValue(E53)</f>
        <v>1.1.1.1.1</v>
      </c>
      <c r="M53" s="553" t="s">
        <v>9</v>
      </c>
      <c r="N53" s="645"/>
      <c r="O53" s="1239"/>
      <c r="P53" s="1240"/>
      <c r="Q53" s="1240"/>
      <c r="R53" s="1240"/>
      <c r="S53" s="1240"/>
      <c r="T53" s="1240"/>
      <c r="U53" s="1240"/>
      <c r="V53" s="1241"/>
      <c r="W53" s="629" t="s">
        <v>636</v>
      </c>
      <c r="X53" s="584"/>
      <c r="Y53" s="588"/>
      <c r="Z53" s="588" t="str">
        <f t="shared" si="1"/>
        <v>Схема подключения теплопотребляющей установки к коллектору источника тепловой энергии</v>
      </c>
      <c r="AA53" s="588"/>
      <c r="AB53" s="588"/>
      <c r="AC53" s="588"/>
      <c r="AD53" s="584"/>
      <c r="AE53" s="584"/>
      <c r="AF53" s="584"/>
      <c r="AG53" s="584"/>
      <c r="AH53" s="584"/>
      <c r="AI53" s="584"/>
      <c r="AJ53" s="584"/>
    </row>
    <row r="54" spans="1:36" s="522" customFormat="1" ht="90">
      <c r="A54" s="1236"/>
      <c r="B54" s="1236"/>
      <c r="C54" s="1236"/>
      <c r="D54" s="1236"/>
      <c r="E54" s="1236"/>
      <c r="F54" s="1236">
        <v>1</v>
      </c>
      <c r="G54" s="864"/>
      <c r="H54" s="864"/>
      <c r="I54" s="1236"/>
      <c r="J54" s="1236">
        <v>1</v>
      </c>
      <c r="K54" s="872"/>
      <c r="L54" s="592" t="str">
        <f>mergeValue(A54) &amp;"."&amp; mergeValue(B54)&amp;"."&amp; mergeValue(C54)&amp;"."&amp; mergeValue(D54)&amp;"."&amp; mergeValue(E54)&amp;"."&amp; mergeValue(F54)</f>
        <v>1.1.1.1.1.1</v>
      </c>
      <c r="M54" s="554" t="s">
        <v>10</v>
      </c>
      <c r="N54" s="645"/>
      <c r="O54" s="1239"/>
      <c r="P54" s="1240"/>
      <c r="Q54" s="1240"/>
      <c r="R54" s="1240"/>
      <c r="S54" s="1240"/>
      <c r="T54" s="1240"/>
      <c r="U54" s="1240"/>
      <c r="V54" s="1241"/>
      <c r="W54" s="629" t="s">
        <v>634</v>
      </c>
      <c r="X54" s="584"/>
      <c r="Y54" s="588"/>
      <c r="Z54" s="588" t="str">
        <f t="shared" si="1"/>
        <v>Группа потребителей</v>
      </c>
      <c r="AA54" s="588"/>
      <c r="AB54" s="588"/>
      <c r="AC54" s="588"/>
      <c r="AD54" s="584"/>
      <c r="AE54" s="584"/>
      <c r="AF54" s="584"/>
      <c r="AG54" s="584"/>
      <c r="AH54" s="584"/>
      <c r="AI54" s="584"/>
      <c r="AJ54" s="584"/>
    </row>
    <row r="55" spans="1:36" s="522" customFormat="1" ht="195.75" customHeight="1">
      <c r="A55" s="1236"/>
      <c r="B55" s="1236"/>
      <c r="C55" s="1236"/>
      <c r="D55" s="1236"/>
      <c r="E55" s="1236"/>
      <c r="F55" s="1236"/>
      <c r="G55" s="864">
        <v>1</v>
      </c>
      <c r="H55" s="864"/>
      <c r="I55" s="1236"/>
      <c r="J55" s="1236"/>
      <c r="K55" s="872">
        <v>1</v>
      </c>
      <c r="L55" s="592" t="str">
        <f>mergeValue(A55) &amp;"."&amp; mergeValue(B55)&amp;"."&amp; mergeValue(C55)&amp;"."&amp; mergeValue(D55)&amp;"."&amp; mergeValue(E55)&amp;"."&amp; mergeValue(F55)&amp;"."&amp; mergeValue(G55)</f>
        <v>1.1.1.1.1.1.1</v>
      </c>
      <c r="M55" s="1063"/>
      <c r="N55" s="645"/>
      <c r="O55" s="561"/>
      <c r="P55" s="561"/>
      <c r="Q55" s="1088"/>
      <c r="R55" s="1231"/>
      <c r="S55" s="1232" t="s">
        <v>83</v>
      </c>
      <c r="T55" s="1231"/>
      <c r="U55" s="1232" t="s">
        <v>83</v>
      </c>
      <c r="V55" s="561"/>
      <c r="W55" s="1206" t="s">
        <v>653</v>
      </c>
      <c r="X55" s="584" t="str">
        <f>strCheckDate(O56:V56)</f>
        <v/>
      </c>
      <c r="Y55" s="588"/>
      <c r="Z55" s="588" t="str">
        <f t="shared" si="1"/>
        <v/>
      </c>
      <c r="AA55" s="588"/>
      <c r="AB55" s="588"/>
      <c r="AC55" s="588"/>
      <c r="AD55" s="584"/>
      <c r="AE55" s="584"/>
      <c r="AF55" s="584"/>
      <c r="AG55" s="584"/>
      <c r="AH55" s="584"/>
      <c r="AI55" s="584"/>
      <c r="AJ55" s="584"/>
    </row>
    <row r="56" spans="1:36" s="522" customFormat="1" ht="14.25" hidden="1" customHeight="1">
      <c r="A56" s="1236"/>
      <c r="B56" s="1236"/>
      <c r="C56" s="1236"/>
      <c r="D56" s="1236"/>
      <c r="E56" s="1236"/>
      <c r="F56" s="1236"/>
      <c r="G56" s="864"/>
      <c r="H56" s="864"/>
      <c r="I56" s="1236"/>
      <c r="J56" s="1236"/>
      <c r="K56" s="872"/>
      <c r="L56" s="599"/>
      <c r="M56" s="645"/>
      <c r="N56" s="645"/>
      <c r="O56" s="561"/>
      <c r="P56" s="561"/>
      <c r="Q56" s="583" t="str">
        <f>R55 &amp; "-" &amp; T55</f>
        <v>-</v>
      </c>
      <c r="R56" s="1231"/>
      <c r="S56" s="1232"/>
      <c r="T56" s="1231"/>
      <c r="U56" s="1232"/>
      <c r="V56" s="561"/>
      <c r="W56" s="1206"/>
      <c r="X56" s="584"/>
      <c r="Y56" s="588"/>
      <c r="Z56" s="588" t="str">
        <f t="shared" si="1"/>
        <v/>
      </c>
      <c r="AA56" s="588"/>
      <c r="AB56" s="588"/>
      <c r="AC56" s="588"/>
      <c r="AD56" s="584"/>
      <c r="AE56" s="584"/>
      <c r="AF56" s="584"/>
      <c r="AG56" s="584"/>
      <c r="AH56" s="584"/>
      <c r="AI56" s="584"/>
      <c r="AJ56" s="584"/>
    </row>
    <row r="57" spans="1:36" s="522" customFormat="1" ht="15" customHeight="1">
      <c r="A57" s="1236"/>
      <c r="B57" s="1236"/>
      <c r="C57" s="1236"/>
      <c r="D57" s="1236"/>
      <c r="E57" s="1236"/>
      <c r="F57" s="1236"/>
      <c r="G57" s="866"/>
      <c r="H57" s="864"/>
      <c r="I57" s="1236"/>
      <c r="J57" s="1236"/>
      <c r="K57" s="871"/>
      <c r="L57" s="537"/>
      <c r="M57" s="556" t="s">
        <v>25</v>
      </c>
      <c r="N57" s="563"/>
      <c r="O57" s="563"/>
      <c r="P57" s="563"/>
      <c r="Q57" s="563"/>
      <c r="R57" s="563"/>
      <c r="S57" s="563"/>
      <c r="T57" s="563"/>
      <c r="U57" s="563"/>
      <c r="V57" s="559"/>
      <c r="W57" s="1206"/>
      <c r="X57" s="584"/>
      <c r="Y57" s="588"/>
      <c r="Z57" s="588" t="str">
        <f t="shared" si="1"/>
        <v>Добавить вид теплоносителя (параметры теплоносителя)</v>
      </c>
      <c r="AA57" s="588"/>
      <c r="AB57" s="588"/>
      <c r="AC57" s="588"/>
      <c r="AD57" s="584"/>
      <c r="AE57" s="584"/>
      <c r="AF57" s="584"/>
      <c r="AG57" s="584"/>
      <c r="AH57" s="584"/>
      <c r="AI57" s="584"/>
      <c r="AJ57" s="584"/>
    </row>
    <row r="58" spans="1:36" s="522" customFormat="1" ht="15" customHeight="1">
      <c r="A58" s="1236"/>
      <c r="B58" s="1236"/>
      <c r="C58" s="1236"/>
      <c r="D58" s="1236"/>
      <c r="E58" s="1236"/>
      <c r="F58" s="866"/>
      <c r="G58" s="866"/>
      <c r="H58" s="864"/>
      <c r="I58" s="1236"/>
      <c r="J58" s="866"/>
      <c r="K58" s="871"/>
      <c r="L58" s="537"/>
      <c r="M58" s="555" t="s">
        <v>11</v>
      </c>
      <c r="N58" s="563"/>
      <c r="O58" s="563"/>
      <c r="P58" s="563"/>
      <c r="Q58" s="563"/>
      <c r="R58" s="563"/>
      <c r="S58" s="563"/>
      <c r="T58" s="563"/>
      <c r="U58" s="562"/>
      <c r="V58" s="563"/>
      <c r="W58" s="664"/>
      <c r="X58" s="584"/>
      <c r="Y58" s="588"/>
      <c r="Z58" s="588" t="str">
        <f t="shared" si="1"/>
        <v>Добавить группу потребителей</v>
      </c>
      <c r="AA58" s="588"/>
      <c r="AB58" s="588"/>
      <c r="AC58" s="588"/>
      <c r="AD58" s="584"/>
      <c r="AE58" s="584"/>
      <c r="AF58" s="584"/>
      <c r="AG58" s="584"/>
      <c r="AH58" s="584"/>
      <c r="AI58" s="584"/>
      <c r="AJ58" s="584"/>
    </row>
    <row r="59" spans="1:36" s="522" customFormat="1" ht="15" customHeight="1">
      <c r="A59" s="1236"/>
      <c r="B59" s="1236"/>
      <c r="C59" s="1236"/>
      <c r="D59" s="1236"/>
      <c r="E59" s="870"/>
      <c r="F59" s="866"/>
      <c r="G59" s="866"/>
      <c r="H59" s="866"/>
      <c r="I59" s="862"/>
      <c r="J59" s="859"/>
      <c r="K59" s="869"/>
      <c r="L59" s="537"/>
      <c r="M59" s="550" t="s">
        <v>12</v>
      </c>
      <c r="N59" s="563"/>
      <c r="O59" s="563"/>
      <c r="P59" s="563"/>
      <c r="Q59" s="563"/>
      <c r="R59" s="563"/>
      <c r="S59" s="563"/>
      <c r="T59" s="563"/>
      <c r="U59" s="562"/>
      <c r="V59" s="563"/>
      <c r="W59" s="664"/>
      <c r="X59" s="584"/>
      <c r="Y59" s="588"/>
      <c r="Z59" s="588" t="str">
        <f t="shared" si="1"/>
        <v>Добавить схему подключения</v>
      </c>
      <c r="AA59" s="588"/>
      <c r="AB59" s="588"/>
      <c r="AC59" s="588"/>
      <c r="AD59" s="584"/>
      <c r="AE59" s="584"/>
      <c r="AF59" s="584"/>
      <c r="AG59" s="584"/>
      <c r="AH59" s="584"/>
      <c r="AI59" s="584"/>
      <c r="AJ59" s="584"/>
    </row>
    <row r="60" spans="1:36" s="522" customFormat="1" ht="15" customHeight="1">
      <c r="A60" s="1236"/>
      <c r="B60" s="1236"/>
      <c r="C60" s="1236"/>
      <c r="D60" s="870"/>
      <c r="E60" s="870"/>
      <c r="F60" s="866"/>
      <c r="G60" s="866"/>
      <c r="H60" s="866"/>
      <c r="I60" s="862"/>
      <c r="J60" s="859"/>
      <c r="K60" s="869"/>
      <c r="L60" s="537"/>
      <c r="M60" s="549" t="s">
        <v>17</v>
      </c>
      <c r="N60" s="563"/>
      <c r="O60" s="563"/>
      <c r="P60" s="563"/>
      <c r="Q60" s="563"/>
      <c r="R60" s="563"/>
      <c r="S60" s="563"/>
      <c r="T60" s="563"/>
      <c r="U60" s="562"/>
      <c r="V60" s="563"/>
      <c r="W60" s="664"/>
      <c r="X60" s="584"/>
      <c r="Y60" s="588"/>
      <c r="Z60" s="588" t="str">
        <f t="shared" si="1"/>
        <v>Добавить источник тепловой энергии</v>
      </c>
      <c r="AA60" s="588"/>
      <c r="AB60" s="588"/>
      <c r="AC60" s="588"/>
      <c r="AD60" s="584"/>
      <c r="AE60" s="584"/>
      <c r="AF60" s="584"/>
      <c r="AG60" s="584"/>
      <c r="AH60" s="584"/>
      <c r="AI60" s="584"/>
      <c r="AJ60" s="584"/>
    </row>
    <row r="61" spans="1:36" s="522" customFormat="1" ht="15" customHeight="1">
      <c r="A61" s="1236"/>
      <c r="B61" s="1236"/>
      <c r="C61" s="870"/>
      <c r="D61" s="870"/>
      <c r="E61" s="870"/>
      <c r="F61" s="870"/>
      <c r="G61" s="875"/>
      <c r="H61" s="862"/>
      <c r="I61" s="873"/>
      <c r="J61" s="859"/>
      <c r="K61" s="874"/>
      <c r="L61" s="537"/>
      <c r="M61" s="548" t="s">
        <v>18</v>
      </c>
      <c r="N61" s="563"/>
      <c r="O61" s="563"/>
      <c r="P61" s="563"/>
      <c r="Q61" s="563"/>
      <c r="R61" s="563"/>
      <c r="S61" s="563"/>
      <c r="T61" s="563"/>
      <c r="U61" s="562"/>
      <c r="V61" s="563"/>
      <c r="W61" s="664"/>
      <c r="X61" s="584"/>
      <c r="Y61" s="588"/>
      <c r="Z61" s="588" t="str">
        <f t="shared" si="1"/>
        <v>Добавить наименование системы теплоснабжения</v>
      </c>
      <c r="AA61" s="588"/>
      <c r="AB61" s="588"/>
      <c r="AC61" s="588"/>
      <c r="AD61" s="584"/>
      <c r="AE61" s="584"/>
      <c r="AF61" s="584"/>
      <c r="AG61" s="584"/>
      <c r="AH61" s="584"/>
      <c r="AI61" s="584"/>
      <c r="AJ61" s="584"/>
    </row>
    <row r="62" spans="1:36" s="522" customFormat="1" ht="15" customHeight="1">
      <c r="A62" s="1236"/>
      <c r="B62" s="870"/>
      <c r="C62" s="870"/>
      <c r="D62" s="870"/>
      <c r="E62" s="870"/>
      <c r="F62" s="870"/>
      <c r="G62" s="875"/>
      <c r="H62" s="862"/>
      <c r="I62" s="862"/>
      <c r="J62" s="859"/>
      <c r="K62" s="869"/>
      <c r="L62" s="537"/>
      <c r="M62" s="557" t="s">
        <v>19</v>
      </c>
      <c r="N62" s="563"/>
      <c r="O62" s="563"/>
      <c r="P62" s="563"/>
      <c r="Q62" s="563"/>
      <c r="R62" s="563"/>
      <c r="S62" s="563"/>
      <c r="T62" s="563"/>
      <c r="U62" s="562"/>
      <c r="V62" s="563"/>
      <c r="W62" s="664"/>
      <c r="X62" s="584"/>
      <c r="Y62" s="588"/>
      <c r="Z62" s="588" t="str">
        <f t="shared" si="1"/>
        <v>Добавить территорию действия тарифа</v>
      </c>
      <c r="AA62" s="588"/>
      <c r="AB62" s="588"/>
      <c r="AC62" s="588"/>
      <c r="AD62" s="584"/>
      <c r="AE62" s="584"/>
      <c r="AF62" s="584"/>
      <c r="AG62" s="584"/>
      <c r="AH62" s="584"/>
      <c r="AI62" s="584"/>
      <c r="AJ62" s="584"/>
    </row>
    <row r="63" spans="1:36" s="521" customFormat="1" ht="15" customHeight="1">
      <c r="A63" s="858"/>
      <c r="B63" s="858"/>
      <c r="C63" s="858"/>
      <c r="D63" s="858"/>
      <c r="E63" s="858"/>
      <c r="F63" s="858"/>
      <c r="G63" s="858"/>
      <c r="H63" s="858"/>
      <c r="I63" s="858"/>
      <c r="J63" s="858"/>
      <c r="K63" s="858"/>
      <c r="L63" s="492"/>
      <c r="M63" s="564" t="s">
        <v>308</v>
      </c>
      <c r="N63" s="563"/>
      <c r="O63" s="563"/>
      <c r="P63" s="563"/>
      <c r="Q63" s="563"/>
      <c r="R63" s="563"/>
      <c r="S63" s="563"/>
      <c r="T63" s="563"/>
      <c r="U63" s="562"/>
      <c r="V63" s="764"/>
      <c r="W63" s="764"/>
      <c r="X63" s="764"/>
      <c r="Y63" s="764"/>
      <c r="Z63" s="764"/>
      <c r="AA63" s="764"/>
      <c r="AB63" s="763"/>
      <c r="AC63" s="764"/>
      <c r="AD63" s="664"/>
      <c r="AE63" s="586"/>
      <c r="AF63" s="586"/>
      <c r="AG63" s="586"/>
      <c r="AH63" s="586"/>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49</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2" customFormat="1" ht="22.5">
      <c r="A67" s="1236">
        <v>1</v>
      </c>
      <c r="B67" s="882"/>
      <c r="C67" s="882"/>
      <c r="D67" s="882"/>
      <c r="E67" s="883"/>
      <c r="F67" s="884"/>
      <c r="G67" s="884"/>
      <c r="H67" s="884"/>
      <c r="I67" s="885"/>
      <c r="J67" s="880"/>
      <c r="K67" s="887"/>
      <c r="L67" s="592">
        <f>mergeValue(A67)</f>
        <v>1</v>
      </c>
      <c r="M67" s="640" t="s">
        <v>20</v>
      </c>
      <c r="N67" s="645"/>
      <c r="O67" s="1243"/>
      <c r="P67" s="1244"/>
      <c r="Q67" s="1244"/>
      <c r="R67" s="1244"/>
      <c r="S67" s="1244"/>
      <c r="T67" s="1244"/>
      <c r="U67" s="1244"/>
      <c r="V67" s="1245"/>
      <c r="W67" s="629" t="s">
        <v>475</v>
      </c>
      <c r="X67" s="584"/>
      <c r="Y67" s="588"/>
      <c r="Z67" s="588" t="str">
        <f t="shared" ref="Z67:Z80" si="2">IF(M67="","",M67 )</f>
        <v>Наименование тарифа</v>
      </c>
      <c r="AA67" s="588"/>
      <c r="AB67" s="588"/>
      <c r="AC67" s="588"/>
      <c r="AD67" s="584"/>
      <c r="AE67" s="584"/>
      <c r="AF67" s="584"/>
      <c r="AG67" s="584"/>
      <c r="AH67" s="584"/>
      <c r="AI67" s="584"/>
      <c r="AJ67" s="584"/>
    </row>
    <row r="68" spans="1:36" s="522" customFormat="1" ht="22.5">
      <c r="A68" s="1236"/>
      <c r="B68" s="1236">
        <v>1</v>
      </c>
      <c r="C68" s="882"/>
      <c r="D68" s="882"/>
      <c r="E68" s="884"/>
      <c r="F68" s="884"/>
      <c r="G68" s="884"/>
      <c r="H68" s="884"/>
      <c r="I68" s="879"/>
      <c r="J68" s="878"/>
      <c r="K68" s="881"/>
      <c r="L68" s="592" t="str">
        <f>mergeValue(A68) &amp;"."&amp; mergeValue(B68)</f>
        <v>1.1</v>
      </c>
      <c r="M68" s="545" t="s">
        <v>16</v>
      </c>
      <c r="N68" s="645"/>
      <c r="O68" s="1243"/>
      <c r="P68" s="1244"/>
      <c r="Q68" s="1244"/>
      <c r="R68" s="1244"/>
      <c r="S68" s="1244"/>
      <c r="T68" s="1244"/>
      <c r="U68" s="1244"/>
      <c r="V68" s="1245"/>
      <c r="W68" s="629" t="s">
        <v>476</v>
      </c>
      <c r="X68" s="584"/>
      <c r="Y68" s="588"/>
      <c r="Z68" s="588" t="str">
        <f t="shared" si="2"/>
        <v>Территория действия тарифа</v>
      </c>
      <c r="AA68" s="588"/>
      <c r="AB68" s="588"/>
      <c r="AC68" s="588"/>
      <c r="AD68" s="584"/>
      <c r="AE68" s="584"/>
      <c r="AF68" s="584"/>
      <c r="AG68" s="584"/>
      <c r="AH68" s="584"/>
      <c r="AI68" s="584"/>
      <c r="AJ68" s="584"/>
    </row>
    <row r="69" spans="1:36" s="522" customFormat="1" ht="22.5">
      <c r="A69" s="1236"/>
      <c r="B69" s="1236"/>
      <c r="C69" s="1236">
        <v>1</v>
      </c>
      <c r="D69" s="882"/>
      <c r="E69" s="884"/>
      <c r="F69" s="884"/>
      <c r="G69" s="884"/>
      <c r="H69" s="884"/>
      <c r="I69" s="886"/>
      <c r="J69" s="878"/>
      <c r="K69" s="881"/>
      <c r="L69" s="592" t="str">
        <f>mergeValue(A69) &amp;"."&amp; mergeValue(B69)&amp;"."&amp; mergeValue(C69)</f>
        <v>1.1.1</v>
      </c>
      <c r="M69" s="546" t="s">
        <v>7</v>
      </c>
      <c r="N69" s="645"/>
      <c r="O69" s="1243"/>
      <c r="P69" s="1244"/>
      <c r="Q69" s="1244"/>
      <c r="R69" s="1244"/>
      <c r="S69" s="1244"/>
      <c r="T69" s="1244"/>
      <c r="U69" s="1244"/>
      <c r="V69" s="1245"/>
      <c r="W69" s="629" t="s">
        <v>631</v>
      </c>
      <c r="X69" s="584"/>
      <c r="Y69" s="588"/>
      <c r="Z69" s="588" t="str">
        <f t="shared" si="2"/>
        <v xml:space="preserve">Наименование системы теплоснабжения </v>
      </c>
      <c r="AA69" s="588"/>
      <c r="AB69" s="588"/>
      <c r="AC69" s="588"/>
      <c r="AD69" s="584"/>
      <c r="AE69" s="584"/>
      <c r="AF69" s="584"/>
      <c r="AG69" s="584"/>
      <c r="AH69" s="584"/>
      <c r="AI69" s="584"/>
      <c r="AJ69" s="584"/>
    </row>
    <row r="70" spans="1:36" s="522" customFormat="1" ht="22.5">
      <c r="A70" s="1236"/>
      <c r="B70" s="1236"/>
      <c r="C70" s="1236"/>
      <c r="D70" s="1236">
        <v>1</v>
      </c>
      <c r="E70" s="884"/>
      <c r="F70" s="884"/>
      <c r="G70" s="884"/>
      <c r="H70" s="884"/>
      <c r="I70" s="886"/>
      <c r="J70" s="878"/>
      <c r="K70" s="881"/>
      <c r="L70" s="592" t="str">
        <f>mergeValue(A70) &amp;"."&amp; mergeValue(B70)&amp;"."&amp; mergeValue(C70)&amp;"."&amp; mergeValue(D70)</f>
        <v>1.1.1.1</v>
      </c>
      <c r="M70" s="547" t="s">
        <v>22</v>
      </c>
      <c r="N70" s="645"/>
      <c r="O70" s="1243"/>
      <c r="P70" s="1244"/>
      <c r="Q70" s="1244"/>
      <c r="R70" s="1244"/>
      <c r="S70" s="1244"/>
      <c r="T70" s="1244"/>
      <c r="U70" s="1244"/>
      <c r="V70" s="1245"/>
      <c r="W70" s="629" t="s">
        <v>632</v>
      </c>
      <c r="X70" s="584"/>
      <c r="Y70" s="588"/>
      <c r="Z70" s="588" t="str">
        <f t="shared" si="2"/>
        <v xml:space="preserve">Источник тепловой энергии  </v>
      </c>
      <c r="AA70" s="588"/>
      <c r="AB70" s="588"/>
      <c r="AC70" s="588"/>
      <c r="AD70" s="584"/>
      <c r="AE70" s="584"/>
      <c r="AF70" s="584"/>
      <c r="AG70" s="584"/>
      <c r="AH70" s="584"/>
      <c r="AI70" s="584"/>
      <c r="AJ70" s="584"/>
    </row>
    <row r="71" spans="1:36" s="522" customFormat="1" ht="101.25">
      <c r="A71" s="1236"/>
      <c r="B71" s="1236"/>
      <c r="C71" s="1236"/>
      <c r="D71" s="1236"/>
      <c r="E71" s="1236">
        <v>1</v>
      </c>
      <c r="F71" s="884"/>
      <c r="G71" s="884"/>
      <c r="H71" s="882">
        <v>1</v>
      </c>
      <c r="I71" s="1236">
        <v>1</v>
      </c>
      <c r="J71" s="884"/>
      <c r="K71" s="889"/>
      <c r="L71" s="592" t="str">
        <f>mergeValue(A71) &amp;"."&amp; mergeValue(B71)&amp;"."&amp; mergeValue(C71)&amp;"."&amp; mergeValue(D71)&amp;"."&amp; mergeValue(E71)</f>
        <v>1.1.1.1.1</v>
      </c>
      <c r="M71" s="553" t="s">
        <v>9</v>
      </c>
      <c r="N71" s="645"/>
      <c r="O71" s="1239"/>
      <c r="P71" s="1240"/>
      <c r="Q71" s="1240"/>
      <c r="R71" s="1240"/>
      <c r="S71" s="1240"/>
      <c r="T71" s="1240"/>
      <c r="U71" s="1240"/>
      <c r="V71" s="1241"/>
      <c r="W71" s="629" t="s">
        <v>636</v>
      </c>
      <c r="X71" s="584"/>
      <c r="Y71" s="588"/>
      <c r="Z71" s="588" t="str">
        <f t="shared" si="2"/>
        <v>Схема подключения теплопотребляющей установки к коллектору источника тепловой энергии</v>
      </c>
      <c r="AA71" s="588"/>
      <c r="AB71" s="588"/>
      <c r="AC71" s="588"/>
      <c r="AD71" s="584"/>
      <c r="AE71" s="584"/>
      <c r="AF71" s="584"/>
      <c r="AG71" s="584"/>
      <c r="AH71" s="584"/>
      <c r="AI71" s="584"/>
      <c r="AJ71" s="584"/>
    </row>
    <row r="72" spans="1:36" s="522" customFormat="1" ht="90">
      <c r="A72" s="1236"/>
      <c r="B72" s="1236"/>
      <c r="C72" s="1236"/>
      <c r="D72" s="1236"/>
      <c r="E72" s="1236"/>
      <c r="F72" s="1236">
        <v>1</v>
      </c>
      <c r="G72" s="882"/>
      <c r="H72" s="882"/>
      <c r="I72" s="1236"/>
      <c r="J72" s="1236">
        <v>1</v>
      </c>
      <c r="K72" s="890"/>
      <c r="L72" s="592" t="str">
        <f>mergeValue(A72) &amp;"."&amp; mergeValue(B72)&amp;"."&amp; mergeValue(C72)&amp;"."&amp; mergeValue(D72)&amp;"."&amp; mergeValue(E72)&amp;"."&amp; mergeValue(F72)</f>
        <v>1.1.1.1.1.1</v>
      </c>
      <c r="M72" s="554" t="s">
        <v>10</v>
      </c>
      <c r="N72" s="645"/>
      <c r="O72" s="1239"/>
      <c r="P72" s="1240"/>
      <c r="Q72" s="1240"/>
      <c r="R72" s="1240"/>
      <c r="S72" s="1240"/>
      <c r="T72" s="1240"/>
      <c r="U72" s="1240"/>
      <c r="V72" s="1241"/>
      <c r="W72" s="629" t="s">
        <v>634</v>
      </c>
      <c r="X72" s="584"/>
      <c r="Y72" s="588"/>
      <c r="Z72" s="588" t="str">
        <f t="shared" si="2"/>
        <v>Группа потребителей</v>
      </c>
      <c r="AA72" s="588"/>
      <c r="AB72" s="588"/>
      <c r="AC72" s="588"/>
      <c r="AD72" s="584"/>
      <c r="AE72" s="584"/>
      <c r="AF72" s="584"/>
      <c r="AG72" s="584"/>
      <c r="AH72" s="584"/>
      <c r="AI72" s="584"/>
      <c r="AJ72" s="584"/>
    </row>
    <row r="73" spans="1:36" s="522" customFormat="1" ht="195.75" customHeight="1">
      <c r="A73" s="1236"/>
      <c r="B73" s="1236"/>
      <c r="C73" s="1236"/>
      <c r="D73" s="1236"/>
      <c r="E73" s="1236"/>
      <c r="F73" s="1236"/>
      <c r="G73" s="882">
        <v>1</v>
      </c>
      <c r="H73" s="882"/>
      <c r="I73" s="1236"/>
      <c r="J73" s="1236"/>
      <c r="K73" s="890">
        <v>1</v>
      </c>
      <c r="L73" s="592" t="str">
        <f>mergeValue(A73) &amp;"."&amp; mergeValue(B73)&amp;"."&amp; mergeValue(C73)&amp;"."&amp; mergeValue(D73)&amp;"."&amp; mergeValue(E73)&amp;"."&amp; mergeValue(F73)&amp;"."&amp; mergeValue(G73)</f>
        <v>1.1.1.1.1.1.1</v>
      </c>
      <c r="M73" s="1063"/>
      <c r="N73" s="645"/>
      <c r="O73" s="561"/>
      <c r="P73" s="561"/>
      <c r="Q73" s="1088"/>
      <c r="R73" s="1231"/>
      <c r="S73" s="1232" t="s">
        <v>83</v>
      </c>
      <c r="T73" s="1231"/>
      <c r="U73" s="1232" t="s">
        <v>83</v>
      </c>
      <c r="V73" s="561"/>
      <c r="W73" s="1206" t="s">
        <v>653</v>
      </c>
      <c r="X73" s="584" t="str">
        <f>strCheckDate(O74:V74)</f>
        <v/>
      </c>
      <c r="Y73" s="588"/>
      <c r="Z73" s="588" t="str">
        <f t="shared" si="2"/>
        <v/>
      </c>
      <c r="AA73" s="588"/>
      <c r="AB73" s="588"/>
      <c r="AC73" s="588"/>
      <c r="AD73" s="584"/>
      <c r="AE73" s="584"/>
      <c r="AF73" s="584"/>
      <c r="AG73" s="584"/>
      <c r="AH73" s="584"/>
      <c r="AI73" s="584"/>
      <c r="AJ73" s="584"/>
    </row>
    <row r="74" spans="1:36" s="522" customFormat="1" ht="14.25" hidden="1" customHeight="1">
      <c r="A74" s="1236"/>
      <c r="B74" s="1236"/>
      <c r="C74" s="1236"/>
      <c r="D74" s="1236"/>
      <c r="E74" s="1236"/>
      <c r="F74" s="1236"/>
      <c r="G74" s="882"/>
      <c r="H74" s="882"/>
      <c r="I74" s="1236"/>
      <c r="J74" s="1236"/>
      <c r="K74" s="890"/>
      <c r="L74" s="599"/>
      <c r="M74" s="645"/>
      <c r="N74" s="645"/>
      <c r="O74" s="561"/>
      <c r="P74" s="561"/>
      <c r="Q74" s="583" t="str">
        <f>R73 &amp; "-" &amp; T73</f>
        <v>-</v>
      </c>
      <c r="R74" s="1231"/>
      <c r="S74" s="1232"/>
      <c r="T74" s="1231"/>
      <c r="U74" s="1232"/>
      <c r="V74" s="561"/>
      <c r="W74" s="1206"/>
      <c r="X74" s="584"/>
      <c r="Y74" s="588"/>
      <c r="Z74" s="588" t="str">
        <f t="shared" si="2"/>
        <v/>
      </c>
      <c r="AA74" s="588"/>
      <c r="AB74" s="588"/>
      <c r="AC74" s="588"/>
      <c r="AD74" s="584"/>
      <c r="AE74" s="584"/>
      <c r="AF74" s="584"/>
      <c r="AG74" s="584"/>
      <c r="AH74" s="584"/>
      <c r="AI74" s="584"/>
      <c r="AJ74" s="584"/>
    </row>
    <row r="75" spans="1:36" s="522" customFormat="1" ht="15" customHeight="1">
      <c r="A75" s="1236"/>
      <c r="B75" s="1236"/>
      <c r="C75" s="1236"/>
      <c r="D75" s="1236"/>
      <c r="E75" s="1236"/>
      <c r="F75" s="1236"/>
      <c r="G75" s="884"/>
      <c r="H75" s="882"/>
      <c r="I75" s="1236"/>
      <c r="J75" s="1236"/>
      <c r="K75" s="889"/>
      <c r="L75" s="537"/>
      <c r="M75" s="556" t="s">
        <v>25</v>
      </c>
      <c r="N75" s="563"/>
      <c r="O75" s="563"/>
      <c r="P75" s="563"/>
      <c r="Q75" s="563"/>
      <c r="R75" s="563"/>
      <c r="S75" s="563"/>
      <c r="T75" s="563"/>
      <c r="U75" s="563"/>
      <c r="V75" s="559"/>
      <c r="W75" s="1206"/>
      <c r="X75" s="584"/>
      <c r="Y75" s="588"/>
      <c r="Z75" s="588" t="str">
        <f t="shared" si="2"/>
        <v>Добавить вид теплоносителя (параметры теплоносителя)</v>
      </c>
      <c r="AA75" s="588"/>
      <c r="AB75" s="588"/>
      <c r="AC75" s="588"/>
      <c r="AD75" s="584"/>
      <c r="AE75" s="584"/>
      <c r="AF75" s="584"/>
      <c r="AG75" s="584"/>
      <c r="AH75" s="584"/>
      <c r="AI75" s="584"/>
      <c r="AJ75" s="584"/>
    </row>
    <row r="76" spans="1:36" s="522" customFormat="1" ht="15" customHeight="1">
      <c r="A76" s="1236"/>
      <c r="B76" s="1236"/>
      <c r="C76" s="1236"/>
      <c r="D76" s="1236"/>
      <c r="E76" s="1236"/>
      <c r="F76" s="884"/>
      <c r="G76" s="884"/>
      <c r="H76" s="882"/>
      <c r="I76" s="1236"/>
      <c r="J76" s="884"/>
      <c r="K76" s="889"/>
      <c r="L76" s="537"/>
      <c r="M76" s="555" t="s">
        <v>11</v>
      </c>
      <c r="N76" s="563"/>
      <c r="O76" s="563"/>
      <c r="P76" s="563"/>
      <c r="Q76" s="563"/>
      <c r="R76" s="563"/>
      <c r="S76" s="563"/>
      <c r="T76" s="563"/>
      <c r="U76" s="562"/>
      <c r="V76" s="563"/>
      <c r="W76" s="664"/>
      <c r="X76" s="584"/>
      <c r="Y76" s="588"/>
      <c r="Z76" s="588" t="str">
        <f t="shared" si="2"/>
        <v>Добавить группу потребителей</v>
      </c>
      <c r="AA76" s="588"/>
      <c r="AB76" s="588"/>
      <c r="AC76" s="588"/>
      <c r="AD76" s="584"/>
      <c r="AE76" s="584"/>
      <c r="AF76" s="584"/>
      <c r="AG76" s="584"/>
      <c r="AH76" s="584"/>
      <c r="AI76" s="584"/>
      <c r="AJ76" s="584"/>
    </row>
    <row r="77" spans="1:36" s="522" customFormat="1" ht="15" customHeight="1">
      <c r="A77" s="1236"/>
      <c r="B77" s="1236"/>
      <c r="C77" s="1236"/>
      <c r="D77" s="1236"/>
      <c r="E77" s="888"/>
      <c r="F77" s="884"/>
      <c r="G77" s="884"/>
      <c r="H77" s="884"/>
      <c r="I77" s="880"/>
      <c r="J77" s="877"/>
      <c r="K77" s="887"/>
      <c r="L77" s="537"/>
      <c r="M77" s="550" t="s">
        <v>12</v>
      </c>
      <c r="N77" s="563"/>
      <c r="O77" s="563"/>
      <c r="P77" s="563"/>
      <c r="Q77" s="563"/>
      <c r="R77" s="563"/>
      <c r="S77" s="563"/>
      <c r="T77" s="563"/>
      <c r="U77" s="562"/>
      <c r="V77" s="563"/>
      <c r="W77" s="664"/>
      <c r="X77" s="584"/>
      <c r="Y77" s="588"/>
      <c r="Z77" s="588" t="str">
        <f t="shared" si="2"/>
        <v>Добавить схему подключения</v>
      </c>
      <c r="AA77" s="588"/>
      <c r="AB77" s="588"/>
      <c r="AC77" s="588"/>
      <c r="AD77" s="584"/>
      <c r="AE77" s="584"/>
      <c r="AF77" s="584"/>
      <c r="AG77" s="584"/>
      <c r="AH77" s="584"/>
      <c r="AI77" s="584"/>
      <c r="AJ77" s="584"/>
    </row>
    <row r="78" spans="1:36" s="522" customFormat="1" ht="15" customHeight="1">
      <c r="A78" s="1236"/>
      <c r="B78" s="1236"/>
      <c r="C78" s="1236"/>
      <c r="D78" s="888"/>
      <c r="E78" s="888"/>
      <c r="F78" s="884"/>
      <c r="G78" s="884"/>
      <c r="H78" s="884"/>
      <c r="I78" s="880"/>
      <c r="J78" s="877"/>
      <c r="K78" s="887"/>
      <c r="L78" s="537"/>
      <c r="M78" s="549" t="s">
        <v>17</v>
      </c>
      <c r="N78" s="563"/>
      <c r="O78" s="563"/>
      <c r="P78" s="563"/>
      <c r="Q78" s="563"/>
      <c r="R78" s="563"/>
      <c r="S78" s="563"/>
      <c r="T78" s="563"/>
      <c r="U78" s="562"/>
      <c r="V78" s="563"/>
      <c r="W78" s="664"/>
      <c r="X78" s="584"/>
      <c r="Y78" s="588"/>
      <c r="Z78" s="588" t="str">
        <f t="shared" si="2"/>
        <v>Добавить источник тепловой энергии</v>
      </c>
      <c r="AA78" s="588"/>
      <c r="AB78" s="588"/>
      <c r="AC78" s="588"/>
      <c r="AD78" s="584"/>
      <c r="AE78" s="584"/>
      <c r="AF78" s="584"/>
      <c r="AG78" s="584"/>
      <c r="AH78" s="584"/>
      <c r="AI78" s="584"/>
      <c r="AJ78" s="584"/>
    </row>
    <row r="79" spans="1:36" s="522" customFormat="1" ht="15" customHeight="1">
      <c r="A79" s="1236"/>
      <c r="B79" s="1236"/>
      <c r="C79" s="888"/>
      <c r="D79" s="888"/>
      <c r="E79" s="888"/>
      <c r="F79" s="888"/>
      <c r="G79" s="893"/>
      <c r="H79" s="880"/>
      <c r="I79" s="891"/>
      <c r="J79" s="877"/>
      <c r="K79" s="892"/>
      <c r="L79" s="537"/>
      <c r="M79" s="548" t="s">
        <v>18</v>
      </c>
      <c r="N79" s="563"/>
      <c r="O79" s="563"/>
      <c r="P79" s="563"/>
      <c r="Q79" s="563"/>
      <c r="R79" s="563"/>
      <c r="S79" s="563"/>
      <c r="T79" s="563"/>
      <c r="U79" s="562"/>
      <c r="V79" s="563"/>
      <c r="W79" s="664"/>
      <c r="X79" s="584"/>
      <c r="Y79" s="588"/>
      <c r="Z79" s="588" t="str">
        <f t="shared" si="2"/>
        <v>Добавить наименование системы теплоснабжения</v>
      </c>
      <c r="AA79" s="588"/>
      <c r="AB79" s="588"/>
      <c r="AC79" s="588"/>
      <c r="AD79" s="584"/>
      <c r="AE79" s="584"/>
      <c r="AF79" s="584"/>
      <c r="AG79" s="584"/>
      <c r="AH79" s="584"/>
      <c r="AI79" s="584"/>
      <c r="AJ79" s="584"/>
    </row>
    <row r="80" spans="1:36" s="522" customFormat="1" ht="15" customHeight="1">
      <c r="A80" s="1236"/>
      <c r="B80" s="888"/>
      <c r="C80" s="888"/>
      <c r="D80" s="888"/>
      <c r="E80" s="888"/>
      <c r="F80" s="888"/>
      <c r="G80" s="893"/>
      <c r="H80" s="880"/>
      <c r="I80" s="880"/>
      <c r="J80" s="877"/>
      <c r="K80" s="887"/>
      <c r="L80" s="537"/>
      <c r="M80" s="557" t="s">
        <v>19</v>
      </c>
      <c r="N80" s="563"/>
      <c r="O80" s="563"/>
      <c r="P80" s="563"/>
      <c r="Q80" s="563"/>
      <c r="R80" s="563"/>
      <c r="S80" s="563"/>
      <c r="T80" s="563"/>
      <c r="U80" s="562"/>
      <c r="V80" s="563"/>
      <c r="W80" s="664"/>
      <c r="X80" s="584"/>
      <c r="Y80" s="588"/>
      <c r="Z80" s="588" t="str">
        <f t="shared" si="2"/>
        <v>Добавить территорию действия тарифа</v>
      </c>
      <c r="AA80" s="588"/>
      <c r="AB80" s="588"/>
      <c r="AC80" s="588"/>
      <c r="AD80" s="584"/>
      <c r="AE80" s="584"/>
      <c r="AF80" s="584"/>
      <c r="AG80" s="584"/>
      <c r="AH80" s="584"/>
      <c r="AI80" s="584"/>
      <c r="AJ80" s="584"/>
    </row>
    <row r="81" spans="1:36" s="521" customFormat="1" ht="15" customHeight="1">
      <c r="A81" s="876"/>
      <c r="B81" s="876"/>
      <c r="C81" s="876"/>
      <c r="D81" s="876"/>
      <c r="E81" s="876"/>
      <c r="F81" s="876"/>
      <c r="G81" s="876"/>
      <c r="H81" s="876"/>
      <c r="I81" s="876"/>
      <c r="J81" s="876"/>
      <c r="K81" s="876"/>
      <c r="L81" s="492"/>
      <c r="M81" s="564" t="s">
        <v>308</v>
      </c>
      <c r="N81" s="563"/>
      <c r="O81" s="563"/>
      <c r="P81" s="563"/>
      <c r="Q81" s="563"/>
      <c r="R81" s="563"/>
      <c r="S81" s="563"/>
      <c r="T81" s="563"/>
      <c r="U81" s="562"/>
      <c r="V81" s="764"/>
      <c r="W81" s="764"/>
      <c r="X81" s="764"/>
      <c r="Y81" s="764"/>
      <c r="Z81" s="764"/>
      <c r="AA81" s="764"/>
      <c r="AB81" s="763"/>
      <c r="AC81" s="764"/>
      <c r="AD81" s="664"/>
      <c r="AE81" s="586"/>
      <c r="AF81" s="586"/>
      <c r="AG81" s="586"/>
      <c r="AH81" s="586"/>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50</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2" customFormat="1" ht="22.5">
      <c r="A85" s="1236">
        <v>1</v>
      </c>
      <c r="B85" s="918"/>
      <c r="C85" s="918"/>
      <c r="D85" s="918"/>
      <c r="E85" s="919"/>
      <c r="F85" s="920"/>
      <c r="G85" s="918"/>
      <c r="H85" s="918"/>
      <c r="I85" s="921"/>
      <c r="J85" s="916"/>
      <c r="K85" s="925">
        <v>1</v>
      </c>
      <c r="L85" s="592">
        <f>mergeValue(A85)</f>
        <v>1</v>
      </c>
      <c r="M85" s="640" t="s">
        <v>20</v>
      </c>
      <c r="N85" s="579"/>
      <c r="O85" s="1290"/>
      <c r="P85" s="1291"/>
      <c r="Q85" s="1291"/>
      <c r="R85" s="1291"/>
      <c r="S85" s="1291"/>
      <c r="T85" s="1291"/>
      <c r="U85" s="1291"/>
      <c r="V85" s="1292"/>
      <c r="W85" s="629" t="s">
        <v>656</v>
      </c>
      <c r="X85" s="584"/>
      <c r="Y85" s="584"/>
      <c r="Z85" s="584"/>
      <c r="AA85" s="584"/>
      <c r="AB85" s="584"/>
      <c r="AC85" s="584"/>
      <c r="AD85" s="584"/>
      <c r="AE85" s="584"/>
      <c r="AF85" s="584"/>
      <c r="AG85" s="584"/>
      <c r="AH85" s="584"/>
      <c r="AI85" s="584"/>
    </row>
    <row r="86" spans="1:36" s="522" customFormat="1" ht="22.5">
      <c r="A86" s="1236"/>
      <c r="B86" s="1236">
        <v>1</v>
      </c>
      <c r="C86" s="918"/>
      <c r="D86" s="918"/>
      <c r="E86" s="920"/>
      <c r="F86" s="920"/>
      <c r="G86" s="918"/>
      <c r="H86" s="918"/>
      <c r="I86" s="915"/>
      <c r="J86" s="914"/>
      <c r="K86" s="925">
        <v>1</v>
      </c>
      <c r="L86" s="592" t="str">
        <f>mergeValue(A86) &amp;"."&amp; mergeValue(B86)</f>
        <v>1.1</v>
      </c>
      <c r="M86" s="545" t="s">
        <v>16</v>
      </c>
      <c r="N86" s="579"/>
      <c r="O86" s="1290"/>
      <c r="P86" s="1291"/>
      <c r="Q86" s="1291"/>
      <c r="R86" s="1291"/>
      <c r="S86" s="1291"/>
      <c r="T86" s="1291"/>
      <c r="U86" s="1291"/>
      <c r="V86" s="1292"/>
      <c r="W86" s="629" t="s">
        <v>476</v>
      </c>
      <c r="X86" s="584"/>
      <c r="Y86" s="584"/>
      <c r="Z86" s="584"/>
      <c r="AA86" s="584"/>
      <c r="AB86" s="584"/>
      <c r="AC86" s="584"/>
      <c r="AD86" s="584"/>
      <c r="AE86" s="584"/>
      <c r="AF86" s="584"/>
      <c r="AG86" s="584"/>
      <c r="AH86" s="584"/>
      <c r="AI86" s="584"/>
    </row>
    <row r="87" spans="1:36" s="522" customFormat="1" ht="22.5">
      <c r="A87" s="1236"/>
      <c r="B87" s="1236"/>
      <c r="C87" s="1236">
        <v>1</v>
      </c>
      <c r="D87" s="918"/>
      <c r="E87" s="920"/>
      <c r="F87" s="920"/>
      <c r="G87" s="918"/>
      <c r="H87" s="918"/>
      <c r="I87" s="922"/>
      <c r="J87" s="914"/>
      <c r="K87" s="925">
        <v>1</v>
      </c>
      <c r="L87" s="592" t="str">
        <f>mergeValue(A87) &amp;"."&amp; mergeValue(B87)&amp;"."&amp; mergeValue(C87)</f>
        <v>1.1.1</v>
      </c>
      <c r="M87" s="546" t="s">
        <v>7</v>
      </c>
      <c r="N87" s="579"/>
      <c r="O87" s="1290"/>
      <c r="P87" s="1291"/>
      <c r="Q87" s="1291"/>
      <c r="R87" s="1291"/>
      <c r="S87" s="1291"/>
      <c r="T87" s="1291"/>
      <c r="U87" s="1291"/>
      <c r="V87" s="1292"/>
      <c r="W87" s="629" t="s">
        <v>631</v>
      </c>
      <c r="X87" s="584"/>
      <c r="Y87" s="584"/>
      <c r="Z87" s="584"/>
      <c r="AA87" s="584"/>
      <c r="AB87" s="584"/>
      <c r="AC87" s="584"/>
      <c r="AD87" s="584"/>
      <c r="AE87" s="584"/>
      <c r="AF87" s="584"/>
      <c r="AG87" s="584"/>
      <c r="AH87" s="584"/>
      <c r="AI87" s="584"/>
    </row>
    <row r="88" spans="1:36" s="522" customFormat="1" ht="22.5">
      <c r="A88" s="1236"/>
      <c r="B88" s="1236"/>
      <c r="C88" s="1236"/>
      <c r="D88" s="1236">
        <v>1</v>
      </c>
      <c r="E88" s="920"/>
      <c r="F88" s="920"/>
      <c r="G88" s="918"/>
      <c r="H88" s="918"/>
      <c r="I88" s="1236">
        <v>1</v>
      </c>
      <c r="J88" s="914"/>
      <c r="K88" s="925">
        <v>1</v>
      </c>
      <c r="L88" s="592" t="str">
        <f>mergeValue(A88) &amp;"."&amp; mergeValue(B88)&amp;"."&amp; mergeValue(C88)&amp;"."&amp; mergeValue(D88)</f>
        <v>1.1.1.1</v>
      </c>
      <c r="M88" s="547" t="s">
        <v>22</v>
      </c>
      <c r="N88" s="579"/>
      <c r="O88" s="1290"/>
      <c r="P88" s="1291"/>
      <c r="Q88" s="1291"/>
      <c r="R88" s="1291"/>
      <c r="S88" s="1291"/>
      <c r="T88" s="1291"/>
      <c r="U88" s="1291"/>
      <c r="V88" s="1292"/>
      <c r="W88" s="629" t="s">
        <v>632</v>
      </c>
      <c r="X88" s="584"/>
      <c r="Y88" s="584"/>
      <c r="Z88" s="584"/>
      <c r="AA88" s="584"/>
      <c r="AB88" s="584"/>
      <c r="AC88" s="584"/>
      <c r="AD88" s="584"/>
      <c r="AE88" s="584"/>
      <c r="AF88" s="584"/>
      <c r="AG88" s="584"/>
      <c r="AH88" s="584"/>
      <c r="AI88" s="584"/>
    </row>
    <row r="89" spans="1:36" s="522" customFormat="1" ht="11.25" hidden="1" customHeight="1">
      <c r="A89" s="1236"/>
      <c r="B89" s="1236"/>
      <c r="C89" s="1236"/>
      <c r="D89" s="1236"/>
      <c r="E89" s="1236">
        <v>1</v>
      </c>
      <c r="F89" s="920"/>
      <c r="G89" s="918"/>
      <c r="H89" s="918"/>
      <c r="I89" s="1236"/>
      <c r="J89" s="920"/>
      <c r="K89" s="925">
        <v>1</v>
      </c>
      <c r="L89" s="592"/>
      <c r="M89" s="553"/>
      <c r="N89" s="580"/>
      <c r="O89" s="1293"/>
      <c r="P89" s="1294"/>
      <c r="Q89" s="1294"/>
      <c r="R89" s="1294"/>
      <c r="S89" s="1294"/>
      <c r="T89" s="1294"/>
      <c r="U89" s="1294"/>
      <c r="V89" s="1295"/>
      <c r="W89" s="558"/>
      <c r="X89" s="584"/>
      <c r="Y89" s="584"/>
      <c r="Z89" s="584"/>
      <c r="AA89" s="584"/>
      <c r="AB89" s="584"/>
      <c r="AC89" s="584"/>
      <c r="AD89" s="584"/>
      <c r="AE89" s="584"/>
      <c r="AF89" s="584"/>
      <c r="AG89" s="584"/>
      <c r="AH89" s="584"/>
      <c r="AI89" s="584"/>
    </row>
    <row r="90" spans="1:36" s="522" customFormat="1" ht="90">
      <c r="A90" s="1236"/>
      <c r="B90" s="1236"/>
      <c r="C90" s="1236"/>
      <c r="D90" s="1236"/>
      <c r="E90" s="1236"/>
      <c r="F90" s="1236">
        <v>1</v>
      </c>
      <c r="G90" s="918"/>
      <c r="H90" s="918"/>
      <c r="I90" s="1236"/>
      <c r="J90" s="1246"/>
      <c r="K90" s="925">
        <v>1</v>
      </c>
      <c r="L90" s="592" t="str">
        <f>mergeValue(A90) &amp;"."&amp; mergeValue(B90)&amp;"."&amp; mergeValue(C90)&amp;"."&amp; mergeValue(D90)&amp;"."&amp;  mergeValue(F90)</f>
        <v>1.1.1.1.1</v>
      </c>
      <c r="M90" s="553" t="s">
        <v>10</v>
      </c>
      <c r="N90" s="580"/>
      <c r="O90" s="1239"/>
      <c r="P90" s="1240"/>
      <c r="Q90" s="1240"/>
      <c r="R90" s="1240"/>
      <c r="S90" s="1240"/>
      <c r="T90" s="1240"/>
      <c r="U90" s="1240"/>
      <c r="V90" s="1241"/>
      <c r="W90" s="629" t="s">
        <v>633</v>
      </c>
      <c r="X90" s="584"/>
      <c r="Y90" s="588" t="str">
        <f>strCheckUnique(Z90:Z93)</f>
        <v/>
      </c>
      <c r="Z90" s="584"/>
      <c r="AA90" s="588"/>
      <c r="AB90" s="584"/>
      <c r="AC90" s="584"/>
      <c r="AD90" s="584"/>
      <c r="AE90" s="584"/>
      <c r="AF90" s="584"/>
      <c r="AG90" s="584"/>
      <c r="AH90" s="584"/>
      <c r="AI90" s="584"/>
    </row>
    <row r="91" spans="1:36" s="522" customFormat="1" ht="192" customHeight="1">
      <c r="A91" s="1236"/>
      <c r="B91" s="1236"/>
      <c r="C91" s="1236"/>
      <c r="D91" s="1236"/>
      <c r="E91" s="1236"/>
      <c r="F91" s="1236"/>
      <c r="G91" s="918">
        <v>1</v>
      </c>
      <c r="H91" s="918"/>
      <c r="I91" s="1236"/>
      <c r="J91" s="1246"/>
      <c r="K91" s="917"/>
      <c r="L91" s="592" t="str">
        <f>mergeValue(A91) &amp;"."&amp; mergeValue(B91)&amp;"."&amp; mergeValue(C91)&amp;"."&amp; mergeValue(D91)&amp;"."&amp;  mergeValue(F91)&amp;"."&amp;  mergeValue(G91)</f>
        <v>1.1.1.1.1.1</v>
      </c>
      <c r="M91" s="1063"/>
      <c r="N91" s="585"/>
      <c r="O91" s="682"/>
      <c r="P91" s="561"/>
      <c r="Q91" s="561"/>
      <c r="R91" s="1242"/>
      <c r="S91" s="1232" t="s">
        <v>83</v>
      </c>
      <c r="T91" s="1242"/>
      <c r="U91" s="1232" t="s">
        <v>83</v>
      </c>
      <c r="V91" s="536"/>
      <c r="W91" s="1206" t="s">
        <v>657</v>
      </c>
      <c r="X91" s="584" t="str">
        <f>strCheckDate(O92:V92)</f>
        <v/>
      </c>
      <c r="Y91" s="588"/>
      <c r="Z91" s="588" t="str">
        <f>IF(M91="","",M91 )</f>
        <v/>
      </c>
      <c r="AA91" s="588"/>
      <c r="AB91" s="588"/>
      <c r="AC91" s="588"/>
      <c r="AD91" s="584"/>
      <c r="AE91" s="584"/>
      <c r="AF91" s="584"/>
      <c r="AG91" s="584"/>
      <c r="AH91" s="584"/>
      <c r="AI91" s="584"/>
    </row>
    <row r="92" spans="1:36" s="522" customFormat="1" ht="11.25" hidden="1" customHeight="1">
      <c r="A92" s="1236"/>
      <c r="B92" s="1236"/>
      <c r="C92" s="1236"/>
      <c r="D92" s="1236"/>
      <c r="E92" s="1236"/>
      <c r="F92" s="1236"/>
      <c r="G92" s="918"/>
      <c r="H92" s="918"/>
      <c r="I92" s="1236"/>
      <c r="J92" s="1246"/>
      <c r="K92" s="925">
        <v>1</v>
      </c>
      <c r="L92" s="599"/>
      <c r="M92" s="645"/>
      <c r="N92" s="585"/>
      <c r="O92" s="561"/>
      <c r="P92" s="561"/>
      <c r="Q92" s="583" t="str">
        <f>R91 &amp; "-" &amp; T91</f>
        <v>-</v>
      </c>
      <c r="R92" s="1242"/>
      <c r="S92" s="1232"/>
      <c r="T92" s="1242"/>
      <c r="U92" s="1232"/>
      <c r="V92" s="536"/>
      <c r="W92" s="1206"/>
      <c r="X92" s="584"/>
      <c r="Y92" s="588"/>
      <c r="Z92" s="588"/>
      <c r="AA92" s="588"/>
      <c r="AB92" s="588"/>
      <c r="AC92" s="588"/>
      <c r="AD92" s="584"/>
      <c r="AE92" s="584"/>
      <c r="AF92" s="584"/>
      <c r="AG92" s="584"/>
      <c r="AH92" s="584"/>
      <c r="AI92" s="584"/>
    </row>
    <row r="93" spans="1:36" s="521" customFormat="1" ht="15" customHeight="1">
      <c r="A93" s="1236"/>
      <c r="B93" s="1236"/>
      <c r="C93" s="1236"/>
      <c r="D93" s="1236"/>
      <c r="E93" s="1236"/>
      <c r="F93" s="1236"/>
      <c r="G93" s="918"/>
      <c r="H93" s="918"/>
      <c r="I93" s="1236"/>
      <c r="J93" s="1246"/>
      <c r="K93" s="925">
        <v>1</v>
      </c>
      <c r="L93" s="537"/>
      <c r="M93" s="555" t="s">
        <v>25</v>
      </c>
      <c r="N93" s="550"/>
      <c r="O93" s="544"/>
      <c r="P93" s="544"/>
      <c r="Q93" s="544"/>
      <c r="R93" s="572"/>
      <c r="S93" s="563"/>
      <c r="T93" s="562"/>
      <c r="U93" s="550"/>
      <c r="V93" s="559"/>
      <c r="W93" s="1206"/>
      <c r="X93" s="586"/>
      <c r="Y93" s="586"/>
      <c r="Z93" s="586"/>
      <c r="AA93" s="586"/>
      <c r="AB93" s="586"/>
      <c r="AC93" s="586"/>
      <c r="AD93" s="586"/>
      <c r="AE93" s="586"/>
      <c r="AF93" s="586"/>
      <c r="AG93" s="586"/>
      <c r="AH93" s="586"/>
      <c r="AI93" s="586"/>
    </row>
    <row r="94" spans="1:36" s="521" customFormat="1" ht="15" customHeight="1">
      <c r="A94" s="1236"/>
      <c r="B94" s="1236"/>
      <c r="C94" s="1236"/>
      <c r="D94" s="1236"/>
      <c r="E94" s="1236"/>
      <c r="F94" s="920"/>
      <c r="G94" s="920"/>
      <c r="H94" s="918"/>
      <c r="I94" s="1236"/>
      <c r="J94" s="920"/>
      <c r="K94" s="924"/>
      <c r="L94" s="537"/>
      <c r="M94" s="550" t="s">
        <v>11</v>
      </c>
      <c r="N94" s="555"/>
      <c r="O94" s="555"/>
      <c r="P94" s="555"/>
      <c r="Q94" s="555"/>
      <c r="R94" s="555"/>
      <c r="S94" s="555"/>
      <c r="T94" s="555"/>
      <c r="U94" s="555"/>
      <c r="V94" s="555"/>
      <c r="W94" s="559"/>
      <c r="X94" s="586"/>
      <c r="Y94" s="586"/>
      <c r="Z94" s="586"/>
      <c r="AA94" s="586"/>
      <c r="AB94" s="586"/>
      <c r="AC94" s="586"/>
      <c r="AD94" s="586"/>
      <c r="AE94" s="586"/>
      <c r="AF94" s="586"/>
      <c r="AG94" s="586"/>
      <c r="AH94" s="586"/>
      <c r="AI94" s="586"/>
      <c r="AJ94" s="586"/>
    </row>
    <row r="95" spans="1:36" s="521" customFormat="1" ht="15" hidden="1" customHeight="1">
      <c r="A95" s="1236"/>
      <c r="B95" s="1236"/>
      <c r="C95" s="1236"/>
      <c r="D95" s="1236"/>
      <c r="E95" s="920"/>
      <c r="F95" s="920"/>
      <c r="G95" s="920"/>
      <c r="H95" s="918"/>
      <c r="I95" s="1236"/>
      <c r="J95" s="920"/>
      <c r="K95" s="924"/>
      <c r="L95" s="537"/>
      <c r="M95" s="550"/>
      <c r="N95" s="555"/>
      <c r="O95" s="555"/>
      <c r="P95" s="555"/>
      <c r="Q95" s="555"/>
      <c r="R95" s="555"/>
      <c r="S95" s="555"/>
      <c r="T95" s="555"/>
      <c r="U95" s="555"/>
      <c r="V95" s="555"/>
      <c r="W95" s="559"/>
      <c r="X95" s="586"/>
      <c r="Y95" s="586"/>
      <c r="Z95" s="586"/>
      <c r="AA95" s="586"/>
      <c r="AB95" s="586"/>
      <c r="AC95" s="586"/>
      <c r="AD95" s="586"/>
      <c r="AE95" s="586"/>
      <c r="AF95" s="586"/>
      <c r="AG95" s="586"/>
      <c r="AH95" s="586"/>
      <c r="AI95" s="586"/>
      <c r="AJ95" s="586"/>
    </row>
    <row r="96" spans="1:36" s="521" customFormat="1" ht="15" customHeight="1">
      <c r="A96" s="1236"/>
      <c r="B96" s="1236"/>
      <c r="C96" s="1236"/>
      <c r="D96" s="923"/>
      <c r="E96" s="923"/>
      <c r="F96" s="920"/>
      <c r="G96" s="918"/>
      <c r="H96" s="918"/>
      <c r="I96" s="916"/>
      <c r="J96" s="913"/>
      <c r="K96" s="925">
        <v>1</v>
      </c>
      <c r="L96" s="537"/>
      <c r="M96" s="549" t="s">
        <v>17</v>
      </c>
      <c r="N96" s="548"/>
      <c r="O96" s="544"/>
      <c r="P96" s="544"/>
      <c r="Q96" s="544"/>
      <c r="R96" s="572"/>
      <c r="S96" s="563"/>
      <c r="T96" s="562"/>
      <c r="U96" s="548"/>
      <c r="V96" s="563"/>
      <c r="W96" s="559"/>
      <c r="X96" s="586"/>
      <c r="Y96" s="586"/>
      <c r="Z96" s="586"/>
      <c r="AA96" s="586"/>
      <c r="AB96" s="586"/>
      <c r="AC96" s="586"/>
      <c r="AD96" s="586"/>
      <c r="AE96" s="586"/>
      <c r="AF96" s="586"/>
      <c r="AG96" s="586"/>
      <c r="AH96" s="586"/>
      <c r="AI96" s="586"/>
    </row>
    <row r="97" spans="1:40" s="521" customFormat="1" ht="15" customHeight="1">
      <c r="A97" s="1236"/>
      <c r="B97" s="1236"/>
      <c r="C97" s="923"/>
      <c r="D97" s="923"/>
      <c r="E97" s="923"/>
      <c r="F97" s="923"/>
      <c r="G97" s="918"/>
      <c r="H97" s="918"/>
      <c r="I97" s="926"/>
      <c r="J97" s="913"/>
      <c r="K97" s="925">
        <v>1</v>
      </c>
      <c r="L97" s="537"/>
      <c r="M97" s="548" t="s">
        <v>18</v>
      </c>
      <c r="N97" s="548"/>
      <c r="O97" s="544"/>
      <c r="P97" s="544"/>
      <c r="Q97" s="544"/>
      <c r="R97" s="572"/>
      <c r="S97" s="563"/>
      <c r="T97" s="562"/>
      <c r="U97" s="548"/>
      <c r="V97" s="563"/>
      <c r="W97" s="559"/>
      <c r="X97" s="586"/>
      <c r="Y97" s="586"/>
      <c r="Z97" s="586"/>
      <c r="AA97" s="586"/>
      <c r="AB97" s="586"/>
      <c r="AC97" s="586"/>
      <c r="AD97" s="586"/>
      <c r="AE97" s="586"/>
      <c r="AF97" s="586"/>
      <c r="AG97" s="586"/>
      <c r="AH97" s="586"/>
      <c r="AI97" s="586"/>
    </row>
    <row r="98" spans="1:40" s="521" customFormat="1" ht="15" customHeight="1">
      <c r="A98" s="1236"/>
      <c r="B98" s="923"/>
      <c r="C98" s="923"/>
      <c r="D98" s="923"/>
      <c r="E98" s="923"/>
      <c r="F98" s="923"/>
      <c r="G98" s="918"/>
      <c r="H98" s="918"/>
      <c r="I98" s="916"/>
      <c r="J98" s="913"/>
      <c r="K98" s="925">
        <v>1</v>
      </c>
      <c r="L98" s="537"/>
      <c r="M98" s="557" t="s">
        <v>19</v>
      </c>
      <c r="N98" s="548"/>
      <c r="O98" s="544"/>
      <c r="P98" s="544"/>
      <c r="Q98" s="544"/>
      <c r="R98" s="572"/>
      <c r="S98" s="563"/>
      <c r="T98" s="562"/>
      <c r="U98" s="548"/>
      <c r="V98" s="563"/>
      <c r="W98" s="559"/>
      <c r="X98" s="586"/>
      <c r="Y98" s="586"/>
      <c r="Z98" s="586"/>
      <c r="AA98" s="586"/>
      <c r="AB98" s="586"/>
      <c r="AC98" s="586"/>
      <c r="AD98" s="586"/>
      <c r="AE98" s="586"/>
      <c r="AF98" s="586"/>
      <c r="AG98" s="586"/>
      <c r="AH98" s="586"/>
      <c r="AI98" s="586"/>
    </row>
    <row r="99" spans="1:40" s="521" customFormat="1" ht="15" customHeight="1">
      <c r="A99" s="912"/>
      <c r="B99" s="912"/>
      <c r="C99" s="912"/>
      <c r="D99" s="912"/>
      <c r="E99" s="912"/>
      <c r="F99" s="912"/>
      <c r="G99" s="912"/>
      <c r="H99" s="912"/>
      <c r="I99" s="912"/>
      <c r="J99" s="912"/>
      <c r="K99" s="912"/>
      <c r="L99" s="492"/>
      <c r="M99" s="564" t="s">
        <v>308</v>
      </c>
      <c r="N99" s="548"/>
      <c r="O99" s="544"/>
      <c r="P99" s="544"/>
      <c r="Q99" s="544"/>
      <c r="R99" s="572"/>
      <c r="S99" s="563"/>
      <c r="T99" s="562"/>
      <c r="U99" s="548"/>
      <c r="V99" s="563"/>
      <c r="W99" s="559"/>
      <c r="X99" s="586"/>
      <c r="Y99" s="586"/>
      <c r="Z99" s="586"/>
      <c r="AA99" s="586"/>
      <c r="AB99" s="586"/>
      <c r="AC99" s="586"/>
      <c r="AD99" s="586"/>
      <c r="AE99" s="586"/>
      <c r="AF99" s="586"/>
      <c r="AG99" s="586"/>
      <c r="AH99" s="586"/>
      <c r="AI99" s="586"/>
    </row>
    <row r="100" spans="1:40" s="596" customFormat="1" ht="15" customHeight="1">
      <c r="A100" s="595"/>
      <c r="B100" s="595"/>
      <c r="C100" s="595"/>
      <c r="D100" s="595"/>
      <c r="E100" s="595"/>
      <c r="F100" s="595"/>
      <c r="G100" s="594"/>
      <c r="H100" s="595"/>
      <c r="I100" s="680"/>
      <c r="J100" s="681"/>
      <c r="L100" s="597"/>
      <c r="M100" s="675"/>
      <c r="N100" s="676"/>
      <c r="O100" s="677"/>
      <c r="P100" s="677"/>
      <c r="Q100" s="677"/>
      <c r="R100" s="678"/>
      <c r="S100" s="552"/>
      <c r="T100" s="679"/>
      <c r="U100" s="676"/>
      <c r="V100" s="552"/>
      <c r="W100" s="552"/>
      <c r="X100" s="595"/>
      <c r="Y100" s="595"/>
      <c r="Z100" s="595"/>
      <c r="AA100" s="595"/>
      <c r="AB100" s="595"/>
      <c r="AC100" s="595"/>
      <c r="AD100" s="595"/>
      <c r="AE100" s="595"/>
      <c r="AF100" s="595"/>
      <c r="AG100" s="595"/>
      <c r="AH100" s="595"/>
      <c r="AI100" s="595"/>
    </row>
    <row r="101" spans="1:40" s="35" customFormat="1" ht="17.100000000000001" customHeight="1">
      <c r="G101" s="35" t="s">
        <v>13</v>
      </c>
      <c r="I101" s="35" t="s">
        <v>67</v>
      </c>
      <c r="V101" s="158"/>
    </row>
    <row r="102" spans="1:40" ht="17.100000000000001" customHeight="1">
      <c r="X102" s="469"/>
      <c r="Y102" s="43"/>
      <c r="Z102" s="43"/>
    </row>
    <row r="103" spans="1:40" s="522" customFormat="1" ht="22.5">
      <c r="A103" s="1236">
        <v>1</v>
      </c>
      <c r="B103" s="1073"/>
      <c r="C103" s="1073"/>
      <c r="D103" s="1073"/>
      <c r="E103" s="1074"/>
      <c r="F103" s="1075"/>
      <c r="G103" s="1073"/>
      <c r="H103" s="1073"/>
      <c r="I103" s="1054"/>
      <c r="J103" s="1059"/>
      <c r="K103" s="1059"/>
      <c r="L103" s="592">
        <f>mergeValue(A103)</f>
        <v>1</v>
      </c>
      <c r="M103" s="640" t="s">
        <v>20</v>
      </c>
      <c r="N103" s="579"/>
      <c r="O103" s="1290"/>
      <c r="P103" s="1291"/>
      <c r="Q103" s="1291"/>
      <c r="R103" s="1291"/>
      <c r="S103" s="1291"/>
      <c r="T103" s="1291"/>
      <c r="U103" s="1291"/>
      <c r="V103" s="1291"/>
      <c r="W103" s="1291"/>
      <c r="X103" s="1291"/>
      <c r="Y103" s="1291"/>
      <c r="Z103" s="1291"/>
      <c r="AA103" s="1292"/>
      <c r="AB103" s="629" t="s">
        <v>475</v>
      </c>
      <c r="AC103" s="584"/>
      <c r="AD103" s="584"/>
      <c r="AE103" s="584"/>
      <c r="AF103" s="584"/>
      <c r="AG103" s="584"/>
      <c r="AH103" s="584"/>
      <c r="AI103" s="584"/>
      <c r="AJ103" s="584"/>
      <c r="AK103" s="584"/>
      <c r="AL103" s="584"/>
      <c r="AM103" s="584"/>
      <c r="AN103" s="584"/>
    </row>
    <row r="104" spans="1:40" s="522" customFormat="1" ht="22.5">
      <c r="A104" s="1236"/>
      <c r="B104" s="1236">
        <v>1</v>
      </c>
      <c r="C104" s="1073"/>
      <c r="D104" s="1073"/>
      <c r="E104" s="1075"/>
      <c r="F104" s="1075"/>
      <c r="G104" s="1073"/>
      <c r="H104" s="1073"/>
      <c r="I104" s="1061"/>
      <c r="J104" s="1056"/>
      <c r="K104" s="1055"/>
      <c r="L104" s="592" t="str">
        <f>mergeValue(A104) &amp;"."&amp; mergeValue(B104)</f>
        <v>1.1</v>
      </c>
      <c r="M104" s="545" t="s">
        <v>16</v>
      </c>
      <c r="N104" s="579"/>
      <c r="O104" s="1290"/>
      <c r="P104" s="1291"/>
      <c r="Q104" s="1291"/>
      <c r="R104" s="1291"/>
      <c r="S104" s="1291"/>
      <c r="T104" s="1291"/>
      <c r="U104" s="1291"/>
      <c r="V104" s="1291"/>
      <c r="W104" s="1291"/>
      <c r="X104" s="1291"/>
      <c r="Y104" s="1291"/>
      <c r="Z104" s="1291"/>
      <c r="AA104" s="1292"/>
      <c r="AB104" s="629" t="s">
        <v>476</v>
      </c>
      <c r="AC104" s="584"/>
      <c r="AD104" s="584"/>
      <c r="AE104" s="584"/>
      <c r="AF104" s="584"/>
      <c r="AG104" s="584"/>
      <c r="AH104" s="584"/>
      <c r="AI104" s="584"/>
      <c r="AJ104" s="584"/>
      <c r="AK104" s="584"/>
      <c r="AL104" s="584"/>
      <c r="AM104" s="584"/>
      <c r="AN104" s="584"/>
    </row>
    <row r="105" spans="1:40" s="522" customFormat="1" ht="22.5">
      <c r="A105" s="1236"/>
      <c r="B105" s="1236"/>
      <c r="C105" s="1236">
        <v>1</v>
      </c>
      <c r="D105" s="1073"/>
      <c r="E105" s="1075"/>
      <c r="F105" s="1075"/>
      <c r="G105" s="1073"/>
      <c r="H105" s="1073"/>
      <c r="I105" s="1061"/>
      <c r="J105" s="1056"/>
      <c r="K105" s="1055"/>
      <c r="L105" s="592" t="str">
        <f>mergeValue(A105) &amp;"."&amp; mergeValue(B105)&amp;"."&amp; mergeValue(C105)</f>
        <v>1.1.1</v>
      </c>
      <c r="M105" s="546" t="s">
        <v>7</v>
      </c>
      <c r="N105" s="579"/>
      <c r="O105" s="1290"/>
      <c r="P105" s="1291"/>
      <c r="Q105" s="1291"/>
      <c r="R105" s="1291"/>
      <c r="S105" s="1291"/>
      <c r="T105" s="1291"/>
      <c r="U105" s="1291"/>
      <c r="V105" s="1291"/>
      <c r="W105" s="1291"/>
      <c r="X105" s="1291"/>
      <c r="Y105" s="1291"/>
      <c r="Z105" s="1291"/>
      <c r="AA105" s="1292"/>
      <c r="AB105" s="629" t="s">
        <v>631</v>
      </c>
      <c r="AC105" s="584"/>
      <c r="AD105" s="584"/>
      <c r="AE105" s="584"/>
      <c r="AF105" s="584"/>
      <c r="AG105" s="584"/>
      <c r="AH105" s="584"/>
      <c r="AI105" s="584"/>
      <c r="AJ105" s="584"/>
      <c r="AK105" s="584"/>
      <c r="AL105" s="584"/>
      <c r="AM105" s="584"/>
      <c r="AN105" s="584"/>
    </row>
    <row r="106" spans="1:40" s="522" customFormat="1" ht="22.5">
      <c r="A106" s="1236"/>
      <c r="B106" s="1236"/>
      <c r="C106" s="1236"/>
      <c r="D106" s="1236">
        <v>1</v>
      </c>
      <c r="E106" s="1075"/>
      <c r="F106" s="1075"/>
      <c r="G106" s="1073"/>
      <c r="H106" s="1073"/>
      <c r="I106" s="1061"/>
      <c r="J106" s="1056"/>
      <c r="K106" s="1055"/>
      <c r="L106" s="592" t="str">
        <f>mergeValue(A106) &amp;"."&amp; mergeValue(B106)&amp;"."&amp; mergeValue(C106)&amp;"."&amp; mergeValue(D106)</f>
        <v>1.1.1.1</v>
      </c>
      <c r="M106" s="547" t="s">
        <v>22</v>
      </c>
      <c r="N106" s="579"/>
      <c r="O106" s="1290"/>
      <c r="P106" s="1291"/>
      <c r="Q106" s="1291"/>
      <c r="R106" s="1291"/>
      <c r="S106" s="1291"/>
      <c r="T106" s="1291"/>
      <c r="U106" s="1291"/>
      <c r="V106" s="1291"/>
      <c r="W106" s="1291"/>
      <c r="X106" s="1291"/>
      <c r="Y106" s="1291"/>
      <c r="Z106" s="1291"/>
      <c r="AA106" s="1292"/>
      <c r="AB106" s="629" t="s">
        <v>632</v>
      </c>
      <c r="AC106" s="584"/>
      <c r="AD106" s="584"/>
      <c r="AE106" s="584"/>
      <c r="AF106" s="584"/>
      <c r="AG106" s="584"/>
      <c r="AH106" s="584"/>
      <c r="AI106" s="584"/>
      <c r="AJ106" s="584"/>
      <c r="AK106" s="584"/>
      <c r="AL106" s="584"/>
      <c r="AM106" s="584"/>
      <c r="AN106" s="584"/>
    </row>
    <row r="107" spans="1:40" s="522" customFormat="1" ht="0.2" customHeight="1">
      <c r="A107" s="1236"/>
      <c r="B107" s="1236"/>
      <c r="C107" s="1236"/>
      <c r="D107" s="1236"/>
      <c r="E107" s="1236">
        <v>1</v>
      </c>
      <c r="F107" s="1075"/>
      <c r="G107" s="1073"/>
      <c r="H107" s="1073"/>
      <c r="I107" s="1060"/>
      <c r="J107" s="1056"/>
      <c r="K107" s="1055"/>
      <c r="L107" s="592"/>
      <c r="M107" s="553"/>
      <c r="N107" s="580"/>
      <c r="O107" s="1293"/>
      <c r="P107" s="1294"/>
      <c r="Q107" s="1294"/>
      <c r="R107" s="1294"/>
      <c r="S107" s="1294"/>
      <c r="T107" s="1294"/>
      <c r="U107" s="1294"/>
      <c r="V107" s="1294"/>
      <c r="W107" s="1294"/>
      <c r="X107" s="1294"/>
      <c r="Y107" s="1294"/>
      <c r="Z107" s="1294"/>
      <c r="AA107" s="1295"/>
      <c r="AB107" s="629"/>
      <c r="AC107" s="584"/>
      <c r="AD107" s="584"/>
      <c r="AE107" s="584"/>
      <c r="AF107" s="584"/>
      <c r="AG107" s="584"/>
      <c r="AH107" s="584"/>
      <c r="AI107" s="584"/>
      <c r="AJ107" s="584"/>
      <c r="AK107" s="584"/>
      <c r="AL107" s="584"/>
      <c r="AM107" s="584"/>
      <c r="AN107" s="584"/>
    </row>
    <row r="108" spans="1:40" s="522" customFormat="1" ht="90">
      <c r="A108" s="1236"/>
      <c r="B108" s="1236"/>
      <c r="C108" s="1236"/>
      <c r="D108" s="1236"/>
      <c r="E108" s="1236"/>
      <c r="F108" s="1236">
        <v>1</v>
      </c>
      <c r="G108" s="1073"/>
      <c r="H108" s="1073"/>
      <c r="I108" s="1261"/>
      <c r="J108" s="1056"/>
      <c r="K108" s="1055"/>
      <c r="L108" s="592" t="str">
        <f>mergeValue(A108) &amp;"."&amp; mergeValue(B108)&amp;"."&amp; mergeValue(C108)&amp;"."&amp; mergeValue(D108)&amp;"."&amp; mergeValue(F108)</f>
        <v>1.1.1.1.1</v>
      </c>
      <c r="M108" s="554" t="s">
        <v>10</v>
      </c>
      <c r="N108" s="580"/>
      <c r="O108" s="1239"/>
      <c r="P108" s="1240"/>
      <c r="Q108" s="1240"/>
      <c r="R108" s="1240"/>
      <c r="S108" s="1240"/>
      <c r="T108" s="1240"/>
      <c r="U108" s="1240"/>
      <c r="V108" s="1240"/>
      <c r="W108" s="1240"/>
      <c r="X108" s="1240"/>
      <c r="Y108" s="1240"/>
      <c r="Z108" s="1240"/>
      <c r="AA108" s="1241"/>
      <c r="AB108" s="629" t="s">
        <v>633</v>
      </c>
      <c r="AC108" s="584"/>
      <c r="AD108" s="588" t="str">
        <f>strCheckUnique(AE108:AE112)</f>
        <v/>
      </c>
      <c r="AE108" s="584"/>
      <c r="AF108" s="588"/>
      <c r="AG108" s="584"/>
      <c r="AH108" s="584"/>
      <c r="AI108" s="584"/>
      <c r="AJ108" s="584"/>
      <c r="AK108" s="584"/>
      <c r="AL108" s="584"/>
      <c r="AM108" s="584"/>
      <c r="AN108" s="584"/>
    </row>
    <row r="109" spans="1:40" s="522" customFormat="1" ht="135">
      <c r="A109" s="1236"/>
      <c r="B109" s="1236"/>
      <c r="C109" s="1236"/>
      <c r="D109" s="1236"/>
      <c r="E109" s="1236"/>
      <c r="F109" s="1236"/>
      <c r="G109" s="1236">
        <v>1</v>
      </c>
      <c r="H109" s="1073"/>
      <c r="I109" s="1261"/>
      <c r="J109" s="1262"/>
      <c r="K109" s="1062"/>
      <c r="L109" s="592" t="str">
        <f>mergeValue(A109) &amp;"."&amp; mergeValue(B109)&amp;"."&amp; mergeValue(C109)&amp;"."&amp; mergeValue(D109)&amp;"."&amp; mergeValue(F109)&amp;"."&amp; mergeValue(G109)</f>
        <v>1.1.1.1.1.1</v>
      </c>
      <c r="M109" s="1063" t="s">
        <v>648</v>
      </c>
      <c r="N109" s="645"/>
      <c r="O109" s="682"/>
      <c r="P109" s="682"/>
      <c r="Q109" s="561"/>
      <c r="R109" s="493"/>
      <c r="S109" s="1089"/>
      <c r="T109" s="493"/>
      <c r="U109" s="1089"/>
      <c r="V109" s="583" t="str">
        <f>W109 &amp; "-" &amp; Y109</f>
        <v>-</v>
      </c>
      <c r="W109" s="1242"/>
      <c r="X109" s="1232" t="s">
        <v>83</v>
      </c>
      <c r="Y109" s="1242"/>
      <c r="Z109" s="1232" t="s">
        <v>83</v>
      </c>
      <c r="AA109" s="536"/>
      <c r="AB109" s="629" t="s">
        <v>666</v>
      </c>
      <c r="AC109" s="584" t="str">
        <f>strCheckDate(O109:AA109)</f>
        <v/>
      </c>
      <c r="AD109" s="588"/>
      <c r="AE109" s="588" t="str">
        <f>IF(M109="","",M109 )</f>
        <v>горячая вода в системе централизованного теплоснабжения на горячее водоснабжение</v>
      </c>
      <c r="AF109" s="588"/>
      <c r="AG109" s="588"/>
      <c r="AH109" s="588"/>
      <c r="AI109" s="584"/>
      <c r="AJ109" s="584"/>
      <c r="AK109" s="584"/>
      <c r="AL109" s="584"/>
      <c r="AM109" s="584"/>
      <c r="AN109" s="584"/>
    </row>
    <row r="110" spans="1:40" s="522" customFormat="1" ht="0.2" customHeight="1">
      <c r="A110" s="1236"/>
      <c r="B110" s="1236"/>
      <c r="C110" s="1236"/>
      <c r="D110" s="1236"/>
      <c r="E110" s="1236"/>
      <c r="F110" s="1236"/>
      <c r="G110" s="1236"/>
      <c r="H110" s="1073"/>
      <c r="I110" s="1261"/>
      <c r="J110" s="1262"/>
      <c r="K110" s="1062"/>
      <c r="L110" s="599"/>
      <c r="M110" s="645"/>
      <c r="N110" s="645"/>
      <c r="O110" s="561"/>
      <c r="P110" s="493"/>
      <c r="Q110" s="493"/>
      <c r="R110" s="493"/>
      <c r="S110" s="493"/>
      <c r="T110" s="493"/>
      <c r="U110" s="558"/>
      <c r="V110" s="583"/>
      <c r="W110" s="1231"/>
      <c r="X110" s="1232"/>
      <c r="Y110" s="1231"/>
      <c r="Z110" s="1232"/>
      <c r="AA110" s="536"/>
      <c r="AB110" s="1206"/>
      <c r="AC110" s="584"/>
      <c r="AD110" s="584"/>
      <c r="AE110" s="584"/>
      <c r="AF110" s="588">
        <f ca="1">OFFSET(AF110,-1,0)</f>
        <v>0</v>
      </c>
      <c r="AG110" s="584"/>
      <c r="AH110" s="584"/>
      <c r="AI110" s="584"/>
      <c r="AJ110" s="584"/>
      <c r="AK110" s="584"/>
      <c r="AL110" s="584"/>
      <c r="AM110" s="584"/>
      <c r="AN110" s="584"/>
    </row>
    <row r="111" spans="1:40" s="521" customFormat="1" ht="15" hidden="1" customHeight="1">
      <c r="A111" s="1236"/>
      <c r="B111" s="1236"/>
      <c r="C111" s="1236"/>
      <c r="D111" s="1236"/>
      <c r="E111" s="1236"/>
      <c r="F111" s="1236"/>
      <c r="G111" s="1236"/>
      <c r="H111" s="1073"/>
      <c r="I111" s="1261"/>
      <c r="J111" s="1262"/>
      <c r="K111" s="1064"/>
      <c r="L111" s="537"/>
      <c r="M111" s="556"/>
      <c r="N111" s="550"/>
      <c r="O111" s="544"/>
      <c r="P111" s="544"/>
      <c r="Q111" s="544"/>
      <c r="R111" s="544"/>
      <c r="S111" s="544"/>
      <c r="T111" s="544"/>
      <c r="U111" s="544"/>
      <c r="V111" s="544"/>
      <c r="W111" s="562"/>
      <c r="X111" s="563"/>
      <c r="Y111" s="562"/>
      <c r="Z111" s="550"/>
      <c r="AA111" s="559"/>
      <c r="AB111" s="1206"/>
      <c r="AC111" s="586"/>
      <c r="AD111" s="586"/>
      <c r="AE111" s="586"/>
      <c r="AF111" s="586"/>
      <c r="AG111" s="586"/>
      <c r="AH111" s="586"/>
      <c r="AI111" s="586"/>
      <c r="AJ111" s="586"/>
      <c r="AK111" s="586"/>
      <c r="AL111" s="586"/>
      <c r="AM111" s="586"/>
      <c r="AN111" s="586"/>
    </row>
    <row r="112" spans="1:40" s="521" customFormat="1" ht="15" customHeight="1">
      <c r="A112" s="1236"/>
      <c r="B112" s="1236"/>
      <c r="C112" s="1236"/>
      <c r="D112" s="1236"/>
      <c r="E112" s="1236"/>
      <c r="F112" s="1236"/>
      <c r="G112" s="1073"/>
      <c r="H112" s="1073"/>
      <c r="I112" s="1261"/>
      <c r="J112" s="1070"/>
      <c r="K112" s="1064"/>
      <c r="L112" s="537"/>
      <c r="M112" s="555" t="s">
        <v>25</v>
      </c>
      <c r="N112" s="556"/>
      <c r="O112" s="556"/>
      <c r="P112" s="556"/>
      <c r="Q112" s="556"/>
      <c r="R112" s="556"/>
      <c r="S112" s="556"/>
      <c r="T112" s="556"/>
      <c r="U112" s="556"/>
      <c r="V112" s="556"/>
      <c r="W112" s="556"/>
      <c r="X112" s="556"/>
      <c r="Y112" s="556"/>
      <c r="Z112" s="556"/>
      <c r="AA112" s="556"/>
      <c r="AB112" s="559"/>
      <c r="AC112" s="586"/>
      <c r="AD112" s="586"/>
      <c r="AE112" s="586"/>
      <c r="AF112" s="586"/>
      <c r="AG112" s="586"/>
      <c r="AH112" s="586"/>
      <c r="AI112" s="586"/>
      <c r="AJ112" s="586"/>
      <c r="AK112" s="586"/>
      <c r="AL112" s="586"/>
      <c r="AM112" s="586"/>
      <c r="AN112" s="586"/>
    </row>
    <row r="113" spans="1:40" s="521" customFormat="1" ht="15" customHeight="1">
      <c r="A113" s="1236"/>
      <c r="B113" s="1236"/>
      <c r="C113" s="1236"/>
      <c r="D113" s="1236"/>
      <c r="E113" s="1236"/>
      <c r="F113" s="1076"/>
      <c r="G113" s="1073"/>
      <c r="H113" s="1073"/>
      <c r="I113" s="1060"/>
      <c r="J113" s="1058"/>
      <c r="K113" s="1064"/>
      <c r="L113" s="537"/>
      <c r="M113" s="550" t="s">
        <v>11</v>
      </c>
      <c r="N113" s="549"/>
      <c r="O113" s="544"/>
      <c r="P113" s="544"/>
      <c r="Q113" s="544"/>
      <c r="R113" s="544"/>
      <c r="S113" s="544"/>
      <c r="T113" s="544"/>
      <c r="U113" s="544"/>
      <c r="V113" s="544"/>
      <c r="W113" s="572"/>
      <c r="X113" s="563"/>
      <c r="Y113" s="562"/>
      <c r="Z113" s="549"/>
      <c r="AA113" s="563"/>
      <c r="AB113" s="559"/>
      <c r="AC113" s="586"/>
      <c r="AD113" s="586"/>
      <c r="AE113" s="586"/>
      <c r="AF113" s="586"/>
      <c r="AG113" s="586"/>
      <c r="AH113" s="586"/>
      <c r="AI113" s="586"/>
      <c r="AJ113" s="586"/>
      <c r="AK113" s="586"/>
      <c r="AL113" s="586"/>
      <c r="AM113" s="586"/>
      <c r="AN113" s="586"/>
    </row>
    <row r="114" spans="1:40" s="521" customFormat="1" ht="0.2" customHeight="1">
      <c r="A114" s="1236"/>
      <c r="B114" s="1236"/>
      <c r="C114" s="1236"/>
      <c r="D114" s="1075"/>
      <c r="E114" s="1076"/>
      <c r="F114" s="1076"/>
      <c r="G114" s="1073"/>
      <c r="H114" s="1073"/>
      <c r="I114" s="1071"/>
      <c r="J114" s="1058"/>
      <c r="K114" s="1054"/>
      <c r="L114" s="537"/>
      <c r="M114" s="550"/>
      <c r="N114" s="550"/>
      <c r="O114" s="550"/>
      <c r="P114" s="550"/>
      <c r="Q114" s="550"/>
      <c r="R114" s="550"/>
      <c r="S114" s="550"/>
      <c r="T114" s="550"/>
      <c r="U114" s="550"/>
      <c r="V114" s="550"/>
      <c r="W114" s="550"/>
      <c r="X114" s="550"/>
      <c r="Y114" s="550"/>
      <c r="Z114" s="550"/>
      <c r="AA114" s="550"/>
      <c r="AB114" s="559"/>
      <c r="AC114" s="586"/>
      <c r="AD114" s="586"/>
      <c r="AE114" s="586"/>
      <c r="AF114" s="586"/>
      <c r="AG114" s="586"/>
      <c r="AH114" s="586"/>
      <c r="AI114" s="586"/>
      <c r="AJ114" s="586"/>
      <c r="AK114" s="586"/>
      <c r="AL114" s="586"/>
      <c r="AM114" s="586"/>
      <c r="AN114" s="586"/>
    </row>
    <row r="115" spans="1:40" s="521" customFormat="1" ht="15" customHeight="1">
      <c r="A115" s="1236"/>
      <c r="B115" s="1236"/>
      <c r="C115" s="1236"/>
      <c r="D115" s="1077"/>
      <c r="E115" s="1077"/>
      <c r="F115" s="1077"/>
      <c r="G115" s="1078"/>
      <c r="H115" s="1077"/>
      <c r="I115" s="1064"/>
      <c r="J115" s="1058"/>
      <c r="K115" s="1064"/>
      <c r="L115" s="537"/>
      <c r="M115" s="549" t="s">
        <v>17</v>
      </c>
      <c r="N115" s="548"/>
      <c r="O115" s="544"/>
      <c r="P115" s="544"/>
      <c r="Q115" s="544"/>
      <c r="R115" s="544"/>
      <c r="S115" s="544"/>
      <c r="T115" s="544"/>
      <c r="U115" s="544"/>
      <c r="V115" s="544"/>
      <c r="W115" s="572"/>
      <c r="X115" s="563"/>
      <c r="Y115" s="562"/>
      <c r="Z115" s="548"/>
      <c r="AA115" s="563"/>
      <c r="AB115" s="559"/>
      <c r="AC115" s="586"/>
      <c r="AD115" s="586"/>
      <c r="AE115" s="586"/>
      <c r="AF115" s="586"/>
      <c r="AG115" s="586"/>
      <c r="AH115" s="586"/>
      <c r="AI115" s="586"/>
      <c r="AJ115" s="586"/>
      <c r="AK115" s="586"/>
      <c r="AL115" s="586"/>
      <c r="AM115" s="586"/>
      <c r="AN115" s="586"/>
    </row>
    <row r="116" spans="1:40" s="521" customFormat="1" ht="15" customHeight="1">
      <c r="A116" s="1236"/>
      <c r="B116" s="1236"/>
      <c r="C116" s="1077"/>
      <c r="D116" s="1077"/>
      <c r="E116" s="1077"/>
      <c r="F116" s="1077"/>
      <c r="G116" s="1078"/>
      <c r="H116" s="1077"/>
      <c r="I116" s="1064"/>
      <c r="J116" s="1058"/>
      <c r="K116" s="1064"/>
      <c r="L116" s="537"/>
      <c r="M116" s="548" t="s">
        <v>18</v>
      </c>
      <c r="N116" s="548"/>
      <c r="O116" s="544"/>
      <c r="P116" s="544"/>
      <c r="Q116" s="544"/>
      <c r="R116" s="544"/>
      <c r="S116" s="544"/>
      <c r="T116" s="544"/>
      <c r="U116" s="544"/>
      <c r="V116" s="544"/>
      <c r="W116" s="572"/>
      <c r="X116" s="563"/>
      <c r="Y116" s="562"/>
      <c r="Z116" s="548"/>
      <c r="AA116" s="563"/>
      <c r="AB116" s="559"/>
      <c r="AC116" s="586"/>
      <c r="AD116" s="586"/>
      <c r="AE116" s="586"/>
      <c r="AF116" s="586"/>
      <c r="AG116" s="586"/>
      <c r="AH116" s="586"/>
      <c r="AI116" s="586"/>
      <c r="AJ116" s="586"/>
      <c r="AK116" s="586"/>
      <c r="AL116" s="586"/>
      <c r="AM116" s="586"/>
      <c r="AN116" s="586"/>
    </row>
    <row r="117" spans="1:40" s="521" customFormat="1" ht="15" customHeight="1">
      <c r="A117" s="1236"/>
      <c r="B117" s="1077"/>
      <c r="C117" s="1077"/>
      <c r="D117" s="1077"/>
      <c r="E117" s="1077"/>
      <c r="F117" s="1077"/>
      <c r="G117" s="1078"/>
      <c r="H117" s="1077"/>
      <c r="I117" s="1064"/>
      <c r="J117" s="1058"/>
      <c r="K117" s="1064"/>
      <c r="L117" s="537"/>
      <c r="M117" s="557" t="s">
        <v>19</v>
      </c>
      <c r="N117" s="548"/>
      <c r="O117" s="544"/>
      <c r="P117" s="544"/>
      <c r="Q117" s="544"/>
      <c r="R117" s="544"/>
      <c r="S117" s="544"/>
      <c r="T117" s="544"/>
      <c r="U117" s="544"/>
      <c r="V117" s="544"/>
      <c r="W117" s="572"/>
      <c r="X117" s="563"/>
      <c r="Y117" s="562"/>
      <c r="Z117" s="548"/>
      <c r="AA117" s="563"/>
      <c r="AB117" s="559"/>
      <c r="AC117" s="586"/>
      <c r="AD117" s="586"/>
      <c r="AE117" s="586"/>
      <c r="AF117" s="586"/>
      <c r="AG117" s="586"/>
      <c r="AH117" s="586"/>
      <c r="AI117" s="586"/>
      <c r="AJ117" s="586"/>
      <c r="AK117" s="586"/>
      <c r="AL117" s="586"/>
      <c r="AM117" s="586"/>
      <c r="AN117" s="586"/>
    </row>
    <row r="118" spans="1:40" s="521" customFormat="1" ht="15" customHeight="1">
      <c r="A118" s="1071"/>
      <c r="B118" s="1071"/>
      <c r="C118" s="1071"/>
      <c r="D118" s="1071"/>
      <c r="E118" s="1071"/>
      <c r="F118" s="1071"/>
      <c r="G118" s="1079"/>
      <c r="H118" s="1071"/>
      <c r="I118" s="1057"/>
      <c r="J118" s="1058"/>
      <c r="K118" s="1054"/>
      <c r="L118" s="537"/>
      <c r="M118" s="564" t="s">
        <v>308</v>
      </c>
      <c r="N118" s="548"/>
      <c r="O118" s="544"/>
      <c r="P118" s="544"/>
      <c r="Q118" s="544"/>
      <c r="R118" s="544"/>
      <c r="S118" s="544"/>
      <c r="T118" s="544"/>
      <c r="U118" s="544"/>
      <c r="V118" s="544"/>
      <c r="W118" s="572"/>
      <c r="X118" s="563"/>
      <c r="Y118" s="562"/>
      <c r="Z118" s="548"/>
      <c r="AA118" s="563"/>
      <c r="AB118" s="559"/>
      <c r="AC118" s="586"/>
      <c r="AD118" s="586"/>
      <c r="AE118" s="586"/>
      <c r="AF118" s="586"/>
      <c r="AG118" s="586"/>
      <c r="AH118" s="586"/>
      <c r="AI118" s="586"/>
      <c r="AJ118" s="586"/>
      <c r="AK118" s="586"/>
      <c r="AL118" s="586"/>
      <c r="AM118" s="586"/>
      <c r="AN118" s="586"/>
    </row>
    <row r="119" spans="1:40" s="684" customFormat="1" ht="102.75" customHeight="1">
      <c r="A119" s="927"/>
      <c r="B119" s="927"/>
      <c r="C119" s="927"/>
      <c r="D119" s="927"/>
      <c r="E119" s="927"/>
      <c r="F119" s="927"/>
      <c r="G119" s="931"/>
      <c r="H119" s="932">
        <v>1</v>
      </c>
      <c r="I119" s="930"/>
      <c r="J119" s="928"/>
      <c r="K119" s="929"/>
      <c r="L119" s="723" t="str">
        <f>mergeValue(A119) &amp;"."&amp; mergeValue(B119)&amp;"."&amp; mergeValue(C119)&amp;"."&amp; mergeValue(D119)&amp;"."&amp; mergeValue(F119)&amp;"."&amp; mergeValue(G119)&amp;"."&amp; mergeValue(H119)</f>
        <v>......1</v>
      </c>
      <c r="M119" s="1065"/>
      <c r="N119" s="712"/>
      <c r="O119" s="682"/>
      <c r="P119" s="682"/>
      <c r="Q119" s="701"/>
      <c r="R119" s="711"/>
      <c r="S119" s="1089"/>
      <c r="T119" s="711"/>
      <c r="U119" s="1089"/>
      <c r="V119" s="717" t="str">
        <f>W119 &amp; "-" &amp; Y119</f>
        <v>-</v>
      </c>
      <c r="W119" s="682"/>
      <c r="X119" s="649" t="s">
        <v>84</v>
      </c>
      <c r="Y119" s="1085"/>
      <c r="Z119" s="471" t="s">
        <v>84</v>
      </c>
      <c r="AA119" s="669"/>
      <c r="AB119" s="689"/>
      <c r="AC119" s="718" t="str">
        <f>strCheckDate(O119:AA119)</f>
        <v/>
      </c>
      <c r="AD119" s="718"/>
      <c r="AE119" s="718"/>
      <c r="AF119" s="721"/>
      <c r="AG119" s="718"/>
      <c r="AH119" s="718"/>
      <c r="AI119" s="718"/>
      <c r="AJ119" s="718"/>
      <c r="AK119" s="718"/>
      <c r="AL119" s="718"/>
      <c r="AM119" s="718"/>
      <c r="AN119" s="718"/>
    </row>
    <row r="122" spans="1:40" s="35" customFormat="1" ht="17.100000000000001" customHeight="1">
      <c r="G122" s="35" t="s">
        <v>13</v>
      </c>
      <c r="I122" s="35" t="s">
        <v>68</v>
      </c>
      <c r="U122" s="158"/>
    </row>
    <row r="123" spans="1:40" ht="17.100000000000001" customHeight="1">
      <c r="T123" s="122"/>
      <c r="U123" s="43"/>
    </row>
    <row r="124" spans="1:40" s="522" customFormat="1" ht="22.5">
      <c r="A124" s="1236">
        <v>1</v>
      </c>
      <c r="B124" s="939"/>
      <c r="C124" s="939"/>
      <c r="D124" s="939"/>
      <c r="E124" s="940"/>
      <c r="F124" s="941"/>
      <c r="G124" s="941"/>
      <c r="H124" s="941"/>
      <c r="I124" s="942"/>
      <c r="J124" s="937"/>
      <c r="K124" s="944"/>
      <c r="L124" s="592">
        <f>mergeValue(A124)</f>
        <v>1</v>
      </c>
      <c r="M124" s="640" t="s">
        <v>20</v>
      </c>
      <c r="N124" s="579"/>
      <c r="O124" s="1252"/>
      <c r="P124" s="1252"/>
      <c r="Q124" s="1252"/>
      <c r="R124" s="1252"/>
      <c r="S124" s="1252"/>
      <c r="T124" s="1252"/>
      <c r="U124" s="1252"/>
      <c r="V124" s="1252"/>
      <c r="W124" s="629" t="s">
        <v>656</v>
      </c>
      <c r="X124" s="584"/>
      <c r="Y124" s="584"/>
      <c r="Z124" s="584"/>
      <c r="AA124" s="584"/>
      <c r="AB124" s="584"/>
      <c r="AC124" s="584"/>
      <c r="AD124" s="584"/>
      <c r="AE124" s="584"/>
      <c r="AF124" s="584"/>
      <c r="AG124" s="584"/>
      <c r="AH124" s="584"/>
    </row>
    <row r="125" spans="1:40" s="522" customFormat="1" ht="22.5">
      <c r="A125" s="1236"/>
      <c r="B125" s="1236">
        <v>1</v>
      </c>
      <c r="C125" s="939"/>
      <c r="D125" s="939"/>
      <c r="E125" s="941"/>
      <c r="F125" s="941"/>
      <c r="G125" s="941"/>
      <c r="H125" s="941"/>
      <c r="I125" s="936"/>
      <c r="J125" s="935"/>
      <c r="K125" s="938"/>
      <c r="L125" s="592" t="str">
        <f>mergeValue(A125) &amp;"."&amp; mergeValue(B125)</f>
        <v>1.1</v>
      </c>
      <c r="M125" s="545" t="s">
        <v>16</v>
      </c>
      <c r="N125" s="579"/>
      <c r="O125" s="1252"/>
      <c r="P125" s="1252"/>
      <c r="Q125" s="1252"/>
      <c r="R125" s="1252"/>
      <c r="S125" s="1252"/>
      <c r="T125" s="1252"/>
      <c r="U125" s="1252"/>
      <c r="V125" s="1252"/>
      <c r="W125" s="629" t="s">
        <v>476</v>
      </c>
      <c r="X125" s="584"/>
      <c r="Y125" s="584"/>
      <c r="Z125" s="584"/>
      <c r="AA125" s="584"/>
      <c r="AB125" s="584"/>
      <c r="AC125" s="584"/>
      <c r="AD125" s="584"/>
      <c r="AE125" s="584"/>
      <c r="AF125" s="584"/>
      <c r="AG125" s="584"/>
      <c r="AH125" s="584"/>
    </row>
    <row r="126" spans="1:40" s="522" customFormat="1" ht="22.5">
      <c r="A126" s="1236"/>
      <c r="B126" s="1236"/>
      <c r="C126" s="1236">
        <v>1</v>
      </c>
      <c r="D126" s="939"/>
      <c r="E126" s="941"/>
      <c r="F126" s="941"/>
      <c r="G126" s="941"/>
      <c r="H126" s="941"/>
      <c r="I126" s="943"/>
      <c r="J126" s="935"/>
      <c r="K126" s="938"/>
      <c r="L126" s="592" t="str">
        <f>mergeValue(A126) &amp;"."&amp; mergeValue(B126)&amp;"."&amp; mergeValue(C126)</f>
        <v>1.1.1</v>
      </c>
      <c r="M126" s="546" t="s">
        <v>7</v>
      </c>
      <c r="N126" s="579"/>
      <c r="O126" s="1252"/>
      <c r="P126" s="1252"/>
      <c r="Q126" s="1252"/>
      <c r="R126" s="1252"/>
      <c r="S126" s="1252"/>
      <c r="T126" s="1252"/>
      <c r="U126" s="1252"/>
      <c r="V126" s="1252"/>
      <c r="W126" s="629" t="s">
        <v>631</v>
      </c>
      <c r="X126" s="584"/>
      <c r="Y126" s="584"/>
      <c r="Z126" s="584"/>
      <c r="AA126" s="584"/>
      <c r="AB126" s="584"/>
      <c r="AC126" s="584"/>
      <c r="AD126" s="584"/>
      <c r="AE126" s="584"/>
      <c r="AF126" s="584"/>
      <c r="AG126" s="584"/>
      <c r="AH126" s="584"/>
    </row>
    <row r="127" spans="1:40" s="522" customFormat="1" ht="22.5">
      <c r="A127" s="1236"/>
      <c r="B127" s="1236"/>
      <c r="C127" s="1236"/>
      <c r="D127" s="1236">
        <v>1</v>
      </c>
      <c r="E127" s="941"/>
      <c r="F127" s="941"/>
      <c r="G127" s="941"/>
      <c r="H127" s="941"/>
      <c r="I127" s="943"/>
      <c r="J127" s="935"/>
      <c r="K127" s="938"/>
      <c r="L127" s="592" t="str">
        <f>mergeValue(A127) &amp;"."&amp; mergeValue(B127)&amp;"."&amp; mergeValue(C127)&amp;"."&amp; mergeValue(D127)</f>
        <v>1.1.1.1</v>
      </c>
      <c r="M127" s="547" t="s">
        <v>22</v>
      </c>
      <c r="N127" s="579"/>
      <c r="O127" s="1252"/>
      <c r="P127" s="1252"/>
      <c r="Q127" s="1252"/>
      <c r="R127" s="1252"/>
      <c r="S127" s="1252"/>
      <c r="T127" s="1252"/>
      <c r="U127" s="1252"/>
      <c r="V127" s="1252"/>
      <c r="W127" s="629" t="s">
        <v>632</v>
      </c>
      <c r="X127" s="584"/>
      <c r="Y127" s="584"/>
      <c r="Z127" s="584"/>
      <c r="AA127" s="584"/>
      <c r="AB127" s="584"/>
      <c r="AC127" s="584"/>
      <c r="AD127" s="584"/>
      <c r="AE127" s="584"/>
      <c r="AF127" s="584"/>
      <c r="AG127" s="584"/>
      <c r="AH127" s="584"/>
    </row>
    <row r="128" spans="1:40" s="522" customFormat="1" ht="11.25" hidden="1" customHeight="1">
      <c r="A128" s="1236"/>
      <c r="B128" s="1236"/>
      <c r="C128" s="1236"/>
      <c r="D128" s="1236"/>
      <c r="E128" s="1236">
        <v>1</v>
      </c>
      <c r="F128" s="941"/>
      <c r="G128" s="941"/>
      <c r="H128" s="939">
        <v>1</v>
      </c>
      <c r="I128" s="1236">
        <v>1</v>
      </c>
      <c r="J128" s="941"/>
      <c r="K128" s="946"/>
      <c r="L128" s="592"/>
      <c r="M128" s="553"/>
      <c r="N128" s="580"/>
      <c r="O128" s="630"/>
      <c r="P128" s="630"/>
      <c r="Q128" s="630"/>
      <c r="R128" s="630"/>
      <c r="S128" s="630"/>
      <c r="T128" s="630"/>
      <c r="U128" s="630"/>
      <c r="V128" s="507"/>
      <c r="W128" s="558"/>
      <c r="X128" s="584"/>
      <c r="Y128" s="584"/>
      <c r="Z128" s="584"/>
      <c r="AA128" s="584"/>
      <c r="AB128" s="584"/>
      <c r="AC128" s="584"/>
      <c r="AD128" s="584"/>
      <c r="AE128" s="584"/>
      <c r="AF128" s="584"/>
      <c r="AG128" s="584"/>
      <c r="AH128" s="584"/>
    </row>
    <row r="129" spans="1:34" s="522" customFormat="1" ht="90">
      <c r="A129" s="1236"/>
      <c r="B129" s="1236"/>
      <c r="C129" s="1236"/>
      <c r="D129" s="1236"/>
      <c r="E129" s="1236"/>
      <c r="F129" s="1236">
        <v>1</v>
      </c>
      <c r="G129" s="939"/>
      <c r="H129" s="939"/>
      <c r="I129" s="1236"/>
      <c r="J129" s="1236">
        <v>1</v>
      </c>
      <c r="K129" s="947"/>
      <c r="L129" s="592" t="str">
        <f>mergeValue(A129) &amp;"."&amp; mergeValue(B129)&amp;"."&amp; mergeValue(C129)&amp;"."&amp; mergeValue(D129)&amp;"."&amp;  mergeValue(F129)</f>
        <v>1.1.1.1.1</v>
      </c>
      <c r="M129" s="554" t="s">
        <v>10</v>
      </c>
      <c r="N129" s="580"/>
      <c r="O129" s="1238"/>
      <c r="P129" s="1238"/>
      <c r="Q129" s="1238"/>
      <c r="R129" s="1238"/>
      <c r="S129" s="1238"/>
      <c r="T129" s="1238"/>
      <c r="U129" s="1238"/>
      <c r="V129" s="1238"/>
      <c r="W129" s="629" t="s">
        <v>633</v>
      </c>
      <c r="X129" s="584"/>
      <c r="Y129" s="588" t="str">
        <f>strCheckUnique(Z129:Z132)</f>
        <v/>
      </c>
      <c r="Z129" s="584"/>
      <c r="AA129" s="588"/>
      <c r="AB129" s="584"/>
      <c r="AC129" s="584"/>
      <c r="AD129" s="584"/>
      <c r="AE129" s="584"/>
      <c r="AF129" s="584"/>
      <c r="AG129" s="584"/>
      <c r="AH129" s="584"/>
    </row>
    <row r="130" spans="1:34" s="522" customFormat="1" ht="191.25" customHeight="1">
      <c r="A130" s="1236"/>
      <c r="B130" s="1236"/>
      <c r="C130" s="1236"/>
      <c r="D130" s="1236"/>
      <c r="E130" s="1236"/>
      <c r="F130" s="1236"/>
      <c r="G130" s="939">
        <v>1</v>
      </c>
      <c r="H130" s="939"/>
      <c r="I130" s="1236"/>
      <c r="J130" s="1236"/>
      <c r="K130" s="947">
        <v>1</v>
      </c>
      <c r="L130" s="592" t="str">
        <f>mergeValue(A130) &amp;"."&amp; mergeValue(B130)&amp;"."&amp; mergeValue(C130)&amp;"."&amp; mergeValue(D130)&amp;"."&amp; mergeValue(F130)&amp;"."&amp; mergeValue(G130)</f>
        <v>1.1.1.1.1.1</v>
      </c>
      <c r="M130" s="1063"/>
      <c r="N130" s="585"/>
      <c r="O130" s="561"/>
      <c r="P130" s="561"/>
      <c r="Q130" s="1088"/>
      <c r="R130" s="1242"/>
      <c r="S130" s="1232" t="s">
        <v>83</v>
      </c>
      <c r="T130" s="1242"/>
      <c r="U130" s="1232" t="s">
        <v>84</v>
      </c>
      <c r="V130" s="577"/>
      <c r="W130" s="1206" t="s">
        <v>657</v>
      </c>
      <c r="X130" s="584" t="str">
        <f>strCheckDate(O131:V131)</f>
        <v/>
      </c>
      <c r="Y130" s="588"/>
      <c r="Z130" s="588" t="str">
        <f>IF(M130="","",M130 )</f>
        <v/>
      </c>
      <c r="AA130" s="588"/>
      <c r="AB130" s="588"/>
      <c r="AC130" s="588"/>
      <c r="AD130" s="584"/>
      <c r="AE130" s="584"/>
      <c r="AF130" s="584"/>
      <c r="AG130" s="584"/>
      <c r="AH130" s="584"/>
    </row>
    <row r="131" spans="1:34" s="522" customFormat="1" ht="0.2" customHeight="1">
      <c r="A131" s="1236"/>
      <c r="B131" s="1236"/>
      <c r="C131" s="1236"/>
      <c r="D131" s="1236"/>
      <c r="E131" s="1236"/>
      <c r="F131" s="1236"/>
      <c r="G131" s="939"/>
      <c r="H131" s="939"/>
      <c r="I131" s="1236"/>
      <c r="J131" s="1236"/>
      <c r="K131" s="947"/>
      <c r="L131" s="599"/>
      <c r="M131" s="645"/>
      <c r="N131" s="585"/>
      <c r="O131" s="561"/>
      <c r="P131" s="561"/>
      <c r="Q131" s="583" t="str">
        <f>R130 &amp; "-" &amp; T130</f>
        <v>-</v>
      </c>
      <c r="R131" s="1231"/>
      <c r="S131" s="1232"/>
      <c r="T131" s="1231"/>
      <c r="U131" s="1232"/>
      <c r="V131" s="577"/>
      <c r="W131" s="1206"/>
      <c r="X131" s="584"/>
      <c r="Y131" s="584"/>
      <c r="Z131" s="584"/>
      <c r="AA131" s="584"/>
      <c r="AB131" s="584"/>
      <c r="AC131" s="584"/>
      <c r="AD131" s="584"/>
      <c r="AE131" s="584"/>
      <c r="AF131" s="584"/>
      <c r="AG131" s="584"/>
      <c r="AH131" s="584"/>
    </row>
    <row r="132" spans="1:34" s="521" customFormat="1" ht="15" customHeight="1">
      <c r="A132" s="1236"/>
      <c r="B132" s="1236"/>
      <c r="C132" s="1236"/>
      <c r="D132" s="1236"/>
      <c r="E132" s="1236"/>
      <c r="F132" s="1236"/>
      <c r="G132" s="941"/>
      <c r="H132" s="939"/>
      <c r="I132" s="1236"/>
      <c r="J132" s="1236"/>
      <c r="K132" s="946"/>
      <c r="L132" s="537"/>
      <c r="M132" s="555" t="s">
        <v>25</v>
      </c>
      <c r="N132" s="550"/>
      <c r="O132" s="544"/>
      <c r="P132" s="544"/>
      <c r="Q132" s="544"/>
      <c r="R132" s="572"/>
      <c r="S132" s="563"/>
      <c r="T132" s="562"/>
      <c r="U132" s="550"/>
      <c r="V132" s="559"/>
      <c r="W132" s="1206"/>
      <c r="X132" s="586"/>
      <c r="Y132" s="586"/>
      <c r="Z132" s="586"/>
      <c r="AA132" s="586"/>
      <c r="AB132" s="586"/>
      <c r="AC132" s="586"/>
      <c r="AD132" s="586"/>
      <c r="AE132" s="586"/>
      <c r="AF132" s="586"/>
      <c r="AG132" s="586"/>
      <c r="AH132" s="586"/>
    </row>
    <row r="133" spans="1:34" s="521" customFormat="1" ht="15" customHeight="1">
      <c r="A133" s="1236"/>
      <c r="B133" s="1236"/>
      <c r="C133" s="1236"/>
      <c r="D133" s="1236"/>
      <c r="E133" s="1236"/>
      <c r="F133" s="941"/>
      <c r="G133" s="941"/>
      <c r="H133" s="939"/>
      <c r="I133" s="1236"/>
      <c r="J133" s="941"/>
      <c r="K133" s="946"/>
      <c r="L133" s="537"/>
      <c r="M133" s="550" t="s">
        <v>11</v>
      </c>
      <c r="N133" s="549"/>
      <c r="O133" s="544"/>
      <c r="P133" s="544"/>
      <c r="Q133" s="544"/>
      <c r="R133" s="572"/>
      <c r="S133" s="563"/>
      <c r="T133" s="562"/>
      <c r="U133" s="549"/>
      <c r="V133" s="563"/>
      <c r="W133" s="559"/>
      <c r="X133" s="586"/>
      <c r="Y133" s="586"/>
      <c r="Z133" s="586"/>
      <c r="AA133" s="586"/>
      <c r="AB133" s="586"/>
      <c r="AC133" s="586"/>
      <c r="AD133" s="586"/>
      <c r="AE133" s="586"/>
      <c r="AF133" s="586"/>
      <c r="AG133" s="586"/>
      <c r="AH133" s="586"/>
    </row>
    <row r="134" spans="1:34" s="521" customFormat="1" ht="0.2" customHeight="1">
      <c r="A134" s="1236"/>
      <c r="B134" s="1236"/>
      <c r="C134" s="1236"/>
      <c r="D134" s="1236"/>
      <c r="E134" s="945"/>
      <c r="F134" s="941"/>
      <c r="G134" s="941"/>
      <c r="H134" s="941"/>
      <c r="I134" s="937"/>
      <c r="J134" s="934"/>
      <c r="K134" s="944"/>
      <c r="L134" s="537"/>
      <c r="M134" s="550"/>
      <c r="N134" s="548"/>
      <c r="O134" s="544"/>
      <c r="P134" s="544"/>
      <c r="Q134" s="544"/>
      <c r="R134" s="572"/>
      <c r="S134" s="563"/>
      <c r="T134" s="562"/>
      <c r="U134" s="548"/>
      <c r="V134" s="563"/>
      <c r="W134" s="559"/>
      <c r="X134" s="586"/>
      <c r="Y134" s="586"/>
      <c r="Z134" s="586"/>
      <c r="AA134" s="586"/>
      <c r="AB134" s="586"/>
      <c r="AC134" s="586"/>
      <c r="AD134" s="586"/>
      <c r="AE134" s="586"/>
      <c r="AF134" s="586"/>
      <c r="AG134" s="586"/>
      <c r="AH134" s="586"/>
    </row>
    <row r="135" spans="1:34" s="521" customFormat="1" ht="15" customHeight="1">
      <c r="A135" s="1236"/>
      <c r="B135" s="1236"/>
      <c r="C135" s="1236"/>
      <c r="D135" s="945"/>
      <c r="E135" s="945"/>
      <c r="F135" s="941"/>
      <c r="G135" s="941"/>
      <c r="H135" s="941"/>
      <c r="I135" s="937"/>
      <c r="J135" s="934"/>
      <c r="K135" s="944"/>
      <c r="L135" s="537"/>
      <c r="M135" s="549" t="s">
        <v>17</v>
      </c>
      <c r="N135" s="548"/>
      <c r="O135" s="544"/>
      <c r="P135" s="544"/>
      <c r="Q135" s="544"/>
      <c r="R135" s="572"/>
      <c r="S135" s="563"/>
      <c r="T135" s="562"/>
      <c r="U135" s="548"/>
      <c r="V135" s="563"/>
      <c r="W135" s="559"/>
      <c r="X135" s="586"/>
      <c r="Y135" s="586"/>
      <c r="Z135" s="586"/>
      <c r="AA135" s="586"/>
      <c r="AB135" s="586"/>
      <c r="AC135" s="586"/>
      <c r="AD135" s="586"/>
      <c r="AE135" s="586"/>
      <c r="AF135" s="586"/>
      <c r="AG135" s="586"/>
      <c r="AH135" s="586"/>
    </row>
    <row r="136" spans="1:34" s="521" customFormat="1" ht="15" customHeight="1">
      <c r="A136" s="1236"/>
      <c r="B136" s="1236"/>
      <c r="C136" s="945"/>
      <c r="D136" s="945"/>
      <c r="E136" s="945"/>
      <c r="F136" s="945"/>
      <c r="G136" s="950"/>
      <c r="H136" s="937"/>
      <c r="I136" s="948"/>
      <c r="J136" s="934"/>
      <c r="K136" s="949"/>
      <c r="L136" s="537"/>
      <c r="M136" s="548" t="s">
        <v>18</v>
      </c>
      <c r="N136" s="548"/>
      <c r="O136" s="544"/>
      <c r="P136" s="544"/>
      <c r="Q136" s="544"/>
      <c r="R136" s="572"/>
      <c r="S136" s="563"/>
      <c r="T136" s="562"/>
      <c r="U136" s="548"/>
      <c r="V136" s="563"/>
      <c r="W136" s="559"/>
      <c r="X136" s="586"/>
      <c r="Y136" s="586"/>
      <c r="Z136" s="586"/>
      <c r="AA136" s="586"/>
      <c r="AB136" s="586"/>
      <c r="AC136" s="586"/>
      <c r="AD136" s="586"/>
      <c r="AE136" s="586"/>
      <c r="AF136" s="586"/>
      <c r="AG136" s="586"/>
      <c r="AH136" s="586"/>
    </row>
    <row r="137" spans="1:34" s="521" customFormat="1" ht="15" customHeight="1">
      <c r="A137" s="1236"/>
      <c r="B137" s="945"/>
      <c r="C137" s="945"/>
      <c r="D137" s="945"/>
      <c r="E137" s="945"/>
      <c r="F137" s="945"/>
      <c r="G137" s="950"/>
      <c r="H137" s="937"/>
      <c r="I137" s="937"/>
      <c r="J137" s="934"/>
      <c r="K137" s="944"/>
      <c r="L137" s="537"/>
      <c r="M137" s="557" t="s">
        <v>19</v>
      </c>
      <c r="N137" s="548"/>
      <c r="O137" s="544"/>
      <c r="P137" s="544"/>
      <c r="Q137" s="544"/>
      <c r="R137" s="572"/>
      <c r="S137" s="563"/>
      <c r="T137" s="562"/>
      <c r="U137" s="548"/>
      <c r="V137" s="563"/>
      <c r="W137" s="559"/>
      <c r="X137" s="586"/>
      <c r="Y137" s="586"/>
      <c r="Z137" s="586"/>
      <c r="AA137" s="586"/>
      <c r="AB137" s="586"/>
      <c r="AC137" s="586"/>
      <c r="AD137" s="586"/>
      <c r="AE137" s="586"/>
      <c r="AF137" s="586"/>
      <c r="AG137" s="586"/>
      <c r="AH137" s="586"/>
    </row>
    <row r="138" spans="1:34" s="521" customFormat="1" ht="15" customHeight="1">
      <c r="A138" s="933"/>
      <c r="B138" s="933"/>
      <c r="C138" s="933"/>
      <c r="D138" s="933"/>
      <c r="E138" s="933"/>
      <c r="F138" s="933"/>
      <c r="G138" s="933"/>
      <c r="H138" s="933"/>
      <c r="I138" s="933"/>
      <c r="J138" s="933"/>
      <c r="K138" s="933"/>
      <c r="L138" s="492"/>
      <c r="M138" s="564" t="s">
        <v>308</v>
      </c>
      <c r="N138" s="548"/>
      <c r="O138" s="544"/>
      <c r="P138" s="544"/>
      <c r="Q138" s="544"/>
      <c r="R138" s="572"/>
      <c r="S138" s="563"/>
      <c r="T138" s="562"/>
      <c r="U138" s="548"/>
      <c r="V138" s="563"/>
      <c r="W138" s="559"/>
      <c r="X138" s="586"/>
      <c r="Y138" s="586"/>
      <c r="Z138" s="586"/>
      <c r="AA138" s="586"/>
      <c r="AB138" s="586"/>
      <c r="AC138" s="586"/>
      <c r="AD138" s="586"/>
      <c r="AE138" s="586"/>
      <c r="AF138" s="586"/>
      <c r="AG138" s="586"/>
      <c r="AH138" s="586"/>
    </row>
    <row r="139" spans="1:34" ht="17.100000000000001" customHeight="1">
      <c r="X139" s="204"/>
      <c r="Y139" s="204"/>
      <c r="Z139" s="204"/>
      <c r="AA139" s="204"/>
      <c r="AB139" s="204"/>
      <c r="AC139" s="204"/>
      <c r="AD139" s="204"/>
      <c r="AE139" s="204"/>
      <c r="AF139" s="204"/>
      <c r="AG139" s="204"/>
      <c r="AH139" s="204"/>
    </row>
    <row r="140" spans="1:34" s="35" customFormat="1" ht="17.100000000000001" customHeight="1">
      <c r="G140" s="35" t="s">
        <v>13</v>
      </c>
      <c r="I140" s="35" t="s">
        <v>182</v>
      </c>
      <c r="V140" s="158"/>
      <c r="X140" s="217"/>
      <c r="Y140" s="217"/>
      <c r="Z140" s="217"/>
      <c r="AA140" s="217"/>
      <c r="AB140" s="217"/>
      <c r="AC140" s="217"/>
      <c r="AD140" s="217"/>
      <c r="AE140" s="217"/>
      <c r="AF140" s="217"/>
      <c r="AG140" s="217"/>
      <c r="AH140" s="217"/>
    </row>
    <row r="141" spans="1:34" ht="17.100000000000001" customHeight="1">
      <c r="T141" s="122"/>
      <c r="U141" s="43"/>
      <c r="X141" s="204"/>
      <c r="Y141" s="204"/>
      <c r="Z141" s="204"/>
      <c r="AA141" s="204"/>
      <c r="AB141" s="204"/>
      <c r="AC141" s="204"/>
      <c r="AD141" s="204"/>
      <c r="AE141" s="204"/>
      <c r="AF141" s="204"/>
      <c r="AG141" s="204"/>
      <c r="AH141" s="204"/>
    </row>
    <row r="142" spans="1:34" s="522" customFormat="1" ht="22.5">
      <c r="A142" s="1236">
        <v>1</v>
      </c>
      <c r="B142" s="957"/>
      <c r="C142" s="957"/>
      <c r="D142" s="957"/>
      <c r="E142" s="958"/>
      <c r="F142" s="959"/>
      <c r="G142" s="959"/>
      <c r="H142" s="959"/>
      <c r="I142" s="960"/>
      <c r="J142" s="955"/>
      <c r="K142" s="962"/>
      <c r="L142" s="592">
        <f>mergeValue(A142)</f>
        <v>1</v>
      </c>
      <c r="M142" s="640" t="s">
        <v>20</v>
      </c>
      <c r="N142" s="579"/>
      <c r="O142" s="1252"/>
      <c r="P142" s="1252"/>
      <c r="Q142" s="1252"/>
      <c r="R142" s="1252"/>
      <c r="S142" s="1252"/>
      <c r="T142" s="1252"/>
      <c r="U142" s="1252"/>
      <c r="V142" s="1252"/>
      <c r="W142" s="629" t="s">
        <v>656</v>
      </c>
      <c r="X142" s="584"/>
      <c r="Y142" s="584"/>
      <c r="Z142" s="584"/>
      <c r="AA142" s="584"/>
      <c r="AB142" s="584"/>
      <c r="AC142" s="584"/>
      <c r="AD142" s="584"/>
      <c r="AE142" s="584"/>
      <c r="AF142" s="584"/>
      <c r="AG142" s="584"/>
      <c r="AH142" s="584"/>
    </row>
    <row r="143" spans="1:34" s="522" customFormat="1" ht="22.5">
      <c r="A143" s="1236"/>
      <c r="B143" s="1236">
        <v>1</v>
      </c>
      <c r="C143" s="957"/>
      <c r="D143" s="957"/>
      <c r="E143" s="959"/>
      <c r="F143" s="959"/>
      <c r="G143" s="959"/>
      <c r="H143" s="959"/>
      <c r="I143" s="954"/>
      <c r="J143" s="953"/>
      <c r="K143" s="956"/>
      <c r="L143" s="592" t="str">
        <f>mergeValue(A143) &amp;"."&amp; mergeValue(B143)</f>
        <v>1.1</v>
      </c>
      <c r="M143" s="545" t="s">
        <v>16</v>
      </c>
      <c r="N143" s="579"/>
      <c r="O143" s="1252"/>
      <c r="P143" s="1252"/>
      <c r="Q143" s="1252"/>
      <c r="R143" s="1252"/>
      <c r="S143" s="1252"/>
      <c r="T143" s="1252"/>
      <c r="U143" s="1252"/>
      <c r="V143" s="1252"/>
      <c r="W143" s="629" t="s">
        <v>476</v>
      </c>
      <c r="X143" s="584"/>
      <c r="Y143" s="584"/>
      <c r="Z143" s="584"/>
      <c r="AA143" s="584"/>
      <c r="AB143" s="584"/>
      <c r="AC143" s="584"/>
      <c r="AD143" s="584"/>
      <c r="AE143" s="584"/>
      <c r="AF143" s="584"/>
      <c r="AG143" s="584"/>
      <c r="AH143" s="584"/>
    </row>
    <row r="144" spans="1:34" s="522" customFormat="1" ht="22.5">
      <c r="A144" s="1236"/>
      <c r="B144" s="1236"/>
      <c r="C144" s="1236">
        <v>1</v>
      </c>
      <c r="D144" s="957"/>
      <c r="E144" s="959"/>
      <c r="F144" s="959"/>
      <c r="G144" s="959"/>
      <c r="H144" s="959"/>
      <c r="I144" s="961"/>
      <c r="J144" s="953"/>
      <c r="K144" s="956"/>
      <c r="L144" s="592" t="str">
        <f>mergeValue(A144) &amp;"."&amp; mergeValue(B144)&amp;"."&amp; mergeValue(C144)</f>
        <v>1.1.1</v>
      </c>
      <c r="M144" s="546" t="s">
        <v>7</v>
      </c>
      <c r="N144" s="579"/>
      <c r="O144" s="1252"/>
      <c r="P144" s="1252"/>
      <c r="Q144" s="1252"/>
      <c r="R144" s="1252"/>
      <c r="S144" s="1252"/>
      <c r="T144" s="1252"/>
      <c r="U144" s="1252"/>
      <c r="V144" s="1252"/>
      <c r="W144" s="629" t="s">
        <v>631</v>
      </c>
      <c r="X144" s="584"/>
      <c r="Y144" s="584"/>
      <c r="Z144" s="584"/>
      <c r="AA144" s="584"/>
      <c r="AB144" s="584"/>
      <c r="AC144" s="584"/>
      <c r="AD144" s="584"/>
      <c r="AE144" s="584"/>
      <c r="AF144" s="584"/>
      <c r="AG144" s="584"/>
      <c r="AH144" s="584"/>
    </row>
    <row r="145" spans="1:35" s="522" customFormat="1" ht="22.5">
      <c r="A145" s="1236"/>
      <c r="B145" s="1236"/>
      <c r="C145" s="1236"/>
      <c r="D145" s="1236">
        <v>1</v>
      </c>
      <c r="E145" s="959"/>
      <c r="F145" s="959"/>
      <c r="G145" s="959"/>
      <c r="H145" s="959"/>
      <c r="I145" s="961"/>
      <c r="J145" s="953"/>
      <c r="K145" s="956"/>
      <c r="L145" s="592" t="str">
        <f>mergeValue(A145) &amp;"."&amp; mergeValue(B145)&amp;"."&amp; mergeValue(C145)&amp;"."&amp; mergeValue(D145)</f>
        <v>1.1.1.1</v>
      </c>
      <c r="M145" s="547" t="s">
        <v>22</v>
      </c>
      <c r="N145" s="579"/>
      <c r="O145" s="1252"/>
      <c r="P145" s="1252"/>
      <c r="Q145" s="1252"/>
      <c r="R145" s="1252"/>
      <c r="S145" s="1252"/>
      <c r="T145" s="1252"/>
      <c r="U145" s="1252"/>
      <c r="V145" s="1252"/>
      <c r="W145" s="629" t="s">
        <v>632</v>
      </c>
      <c r="X145" s="584"/>
      <c r="Y145" s="584"/>
      <c r="Z145" s="584"/>
      <c r="AA145" s="584"/>
      <c r="AB145" s="584"/>
      <c r="AC145" s="584"/>
      <c r="AD145" s="584"/>
      <c r="AE145" s="584"/>
      <c r="AF145" s="584"/>
      <c r="AG145" s="584"/>
      <c r="AH145" s="584"/>
    </row>
    <row r="146" spans="1:35" s="522" customFormat="1" ht="11.25" hidden="1" customHeight="1">
      <c r="A146" s="1236"/>
      <c r="B146" s="1236"/>
      <c r="C146" s="1236"/>
      <c r="D146" s="1236"/>
      <c r="E146" s="1236">
        <v>1</v>
      </c>
      <c r="F146" s="959"/>
      <c r="G146" s="959"/>
      <c r="H146" s="957">
        <v>1</v>
      </c>
      <c r="I146" s="1236">
        <v>1</v>
      </c>
      <c r="J146" s="959"/>
      <c r="K146" s="964"/>
      <c r="L146" s="592"/>
      <c r="M146" s="553"/>
      <c r="N146" s="580"/>
      <c r="O146" s="630"/>
      <c r="P146" s="630"/>
      <c r="Q146" s="630"/>
      <c r="R146" s="630"/>
      <c r="S146" s="630"/>
      <c r="T146" s="630"/>
      <c r="U146" s="630"/>
      <c r="V146" s="507"/>
      <c r="W146" s="558"/>
      <c r="X146" s="584"/>
      <c r="Y146" s="584"/>
      <c r="Z146" s="584"/>
      <c r="AA146" s="584"/>
      <c r="AB146" s="584"/>
      <c r="AC146" s="584"/>
      <c r="AD146" s="584"/>
      <c r="AE146" s="584"/>
      <c r="AF146" s="584"/>
      <c r="AG146" s="584"/>
      <c r="AH146" s="584"/>
    </row>
    <row r="147" spans="1:35" s="522" customFormat="1" ht="90">
      <c r="A147" s="1236"/>
      <c r="B147" s="1236"/>
      <c r="C147" s="1236"/>
      <c r="D147" s="1236"/>
      <c r="E147" s="1236"/>
      <c r="F147" s="1236">
        <v>1</v>
      </c>
      <c r="G147" s="957"/>
      <c r="H147" s="957"/>
      <c r="I147" s="1236"/>
      <c r="J147" s="1236">
        <v>1</v>
      </c>
      <c r="K147" s="965"/>
      <c r="L147" s="592" t="str">
        <f>mergeValue(A147) &amp;"."&amp; mergeValue(B147)&amp;"."&amp; mergeValue(C147)&amp;"."&amp; mergeValue(D147)&amp;"."&amp;  mergeValue(F147)</f>
        <v>1.1.1.1.1</v>
      </c>
      <c r="M147" s="554" t="s">
        <v>10</v>
      </c>
      <c r="N147" s="580"/>
      <c r="O147" s="1238"/>
      <c r="P147" s="1238"/>
      <c r="Q147" s="1238"/>
      <c r="R147" s="1238"/>
      <c r="S147" s="1238"/>
      <c r="T147" s="1238"/>
      <c r="U147" s="1238"/>
      <c r="V147" s="1238"/>
      <c r="W147" s="629" t="s">
        <v>633</v>
      </c>
      <c r="X147" s="584"/>
      <c r="Y147" s="588" t="str">
        <f>strCheckUnique(Z147:Z150)</f>
        <v/>
      </c>
      <c r="Z147" s="584"/>
      <c r="AA147" s="588"/>
      <c r="AB147" s="584"/>
      <c r="AC147" s="584"/>
      <c r="AD147" s="584"/>
      <c r="AE147" s="584"/>
      <c r="AF147" s="584"/>
      <c r="AG147" s="584"/>
      <c r="AH147" s="584"/>
    </row>
    <row r="148" spans="1:35" s="522" customFormat="1" ht="188.25" customHeight="1">
      <c r="A148" s="1236"/>
      <c r="B148" s="1236"/>
      <c r="C148" s="1236"/>
      <c r="D148" s="1236"/>
      <c r="E148" s="1236"/>
      <c r="F148" s="1236"/>
      <c r="G148" s="957">
        <v>1</v>
      </c>
      <c r="H148" s="957"/>
      <c r="I148" s="1236"/>
      <c r="J148" s="1236"/>
      <c r="K148" s="965">
        <v>1</v>
      </c>
      <c r="L148" s="592" t="str">
        <f>mergeValue(A148) &amp;"."&amp; mergeValue(B148)&amp;"."&amp; mergeValue(C148)&amp;"."&amp; mergeValue(D148)&amp;"."&amp; mergeValue(F148)&amp;"."&amp; mergeValue(G148)</f>
        <v>1.1.1.1.1.1</v>
      </c>
      <c r="M148" s="1063"/>
      <c r="N148" s="585"/>
      <c r="O148" s="561"/>
      <c r="P148" s="561"/>
      <c r="Q148" s="1088"/>
      <c r="R148" s="1242"/>
      <c r="S148" s="1232" t="s">
        <v>83</v>
      </c>
      <c r="T148" s="1242"/>
      <c r="U148" s="1232" t="s">
        <v>84</v>
      </c>
      <c r="V148" s="577"/>
      <c r="W148" s="1206" t="s">
        <v>657</v>
      </c>
      <c r="X148" s="584" t="str">
        <f>strCheckDate(O149:V149)</f>
        <v/>
      </c>
      <c r="Y148" s="588"/>
      <c r="Z148" s="588" t="str">
        <f>IF(M148="","",M148 )</f>
        <v/>
      </c>
      <c r="AA148" s="588"/>
      <c r="AB148" s="588"/>
      <c r="AC148" s="588"/>
      <c r="AD148" s="584"/>
      <c r="AE148" s="584"/>
      <c r="AF148" s="584"/>
      <c r="AG148" s="584"/>
      <c r="AH148" s="584"/>
    </row>
    <row r="149" spans="1:35" s="522" customFormat="1" ht="0.2" customHeight="1">
      <c r="A149" s="1236"/>
      <c r="B149" s="1236"/>
      <c r="C149" s="1236"/>
      <c r="D149" s="1236"/>
      <c r="E149" s="1236"/>
      <c r="F149" s="1236"/>
      <c r="G149" s="957"/>
      <c r="H149" s="957"/>
      <c r="I149" s="1236"/>
      <c r="J149" s="1236"/>
      <c r="K149" s="965"/>
      <c r="L149" s="599"/>
      <c r="M149" s="645"/>
      <c r="N149" s="585"/>
      <c r="O149" s="561"/>
      <c r="P149" s="561"/>
      <c r="Q149" s="583" t="str">
        <f>R148 &amp; "-" &amp; T148</f>
        <v>-</v>
      </c>
      <c r="R149" s="1231"/>
      <c r="S149" s="1232"/>
      <c r="T149" s="1231"/>
      <c r="U149" s="1232"/>
      <c r="V149" s="577"/>
      <c r="W149" s="1206"/>
      <c r="X149" s="584"/>
      <c r="Y149" s="584"/>
      <c r="Z149" s="584"/>
      <c r="AA149" s="584"/>
      <c r="AB149" s="584"/>
      <c r="AC149" s="584"/>
      <c r="AD149" s="584"/>
      <c r="AE149" s="584"/>
      <c r="AF149" s="584"/>
      <c r="AG149" s="584"/>
      <c r="AH149" s="584"/>
    </row>
    <row r="150" spans="1:35" s="521" customFormat="1" ht="15" customHeight="1">
      <c r="A150" s="1236"/>
      <c r="B150" s="1236"/>
      <c r="C150" s="1236"/>
      <c r="D150" s="1236"/>
      <c r="E150" s="1236"/>
      <c r="F150" s="1236"/>
      <c r="G150" s="959"/>
      <c r="H150" s="957"/>
      <c r="I150" s="1236"/>
      <c r="J150" s="1236"/>
      <c r="K150" s="964"/>
      <c r="L150" s="537"/>
      <c r="M150" s="555" t="s">
        <v>25</v>
      </c>
      <c r="N150" s="550"/>
      <c r="O150" s="544"/>
      <c r="P150" s="544"/>
      <c r="Q150" s="544"/>
      <c r="R150" s="572"/>
      <c r="S150" s="563"/>
      <c r="T150" s="562"/>
      <c r="U150" s="550"/>
      <c r="V150" s="559"/>
      <c r="W150" s="1206"/>
      <c r="X150" s="586"/>
      <c r="Y150" s="586"/>
      <c r="Z150" s="586"/>
      <c r="AA150" s="586"/>
      <c r="AB150" s="586"/>
      <c r="AC150" s="586"/>
      <c r="AD150" s="586"/>
      <c r="AE150" s="586"/>
      <c r="AF150" s="586"/>
      <c r="AG150" s="586"/>
      <c r="AH150" s="586"/>
    </row>
    <row r="151" spans="1:35" s="521" customFormat="1" ht="15" customHeight="1">
      <c r="A151" s="1236"/>
      <c r="B151" s="1236"/>
      <c r="C151" s="1236"/>
      <c r="D151" s="1236"/>
      <c r="E151" s="1236"/>
      <c r="F151" s="959"/>
      <c r="G151" s="959"/>
      <c r="H151" s="957"/>
      <c r="I151" s="1236"/>
      <c r="J151" s="959"/>
      <c r="K151" s="964"/>
      <c r="L151" s="537"/>
      <c r="M151" s="550" t="s">
        <v>11</v>
      </c>
      <c r="N151" s="549"/>
      <c r="O151" s="544"/>
      <c r="P151" s="544"/>
      <c r="Q151" s="544"/>
      <c r="R151" s="572"/>
      <c r="S151" s="563"/>
      <c r="T151" s="562"/>
      <c r="U151" s="549"/>
      <c r="V151" s="563"/>
      <c r="W151" s="559"/>
      <c r="X151" s="586"/>
      <c r="Y151" s="586"/>
      <c r="Z151" s="586"/>
      <c r="AA151" s="586"/>
      <c r="AB151" s="586"/>
      <c r="AC151" s="586"/>
      <c r="AD151" s="586"/>
      <c r="AE151" s="586"/>
      <c r="AF151" s="586"/>
      <c r="AG151" s="586"/>
      <c r="AH151" s="586"/>
    </row>
    <row r="152" spans="1:35" s="521" customFormat="1" ht="15" hidden="1" customHeight="1">
      <c r="A152" s="1236"/>
      <c r="B152" s="1236"/>
      <c r="C152" s="1236"/>
      <c r="D152" s="1236"/>
      <c r="E152" s="963"/>
      <c r="F152" s="959"/>
      <c r="G152" s="959"/>
      <c r="H152" s="959"/>
      <c r="I152" s="955"/>
      <c r="J152" s="952"/>
      <c r="K152" s="962"/>
      <c r="L152" s="537"/>
      <c r="M152" s="550"/>
      <c r="N152" s="550"/>
      <c r="O152" s="550"/>
      <c r="P152" s="550"/>
      <c r="Q152" s="550"/>
      <c r="R152" s="550"/>
      <c r="S152" s="550"/>
      <c r="T152" s="550"/>
      <c r="U152" s="550"/>
      <c r="V152" s="563"/>
      <c r="W152" s="559"/>
      <c r="X152" s="586"/>
      <c r="Y152" s="586"/>
      <c r="Z152" s="586"/>
      <c r="AA152" s="586"/>
      <c r="AB152" s="586"/>
      <c r="AC152" s="586"/>
      <c r="AD152" s="586"/>
      <c r="AE152" s="586"/>
      <c r="AF152" s="586"/>
      <c r="AG152" s="586"/>
      <c r="AH152" s="586"/>
      <c r="AI152" s="586"/>
    </row>
    <row r="153" spans="1:35" s="521" customFormat="1" ht="15" customHeight="1">
      <c r="A153" s="1236"/>
      <c r="B153" s="1236"/>
      <c r="C153" s="1236"/>
      <c r="D153" s="963"/>
      <c r="E153" s="963"/>
      <c r="F153" s="959"/>
      <c r="G153" s="959"/>
      <c r="H153" s="959"/>
      <c r="I153" s="955"/>
      <c r="J153" s="952"/>
      <c r="K153" s="962"/>
      <c r="L153" s="537"/>
      <c r="M153" s="549" t="s">
        <v>17</v>
      </c>
      <c r="N153" s="548"/>
      <c r="O153" s="544"/>
      <c r="P153" s="544"/>
      <c r="Q153" s="544"/>
      <c r="R153" s="572"/>
      <c r="S153" s="563"/>
      <c r="T153" s="562"/>
      <c r="U153" s="548"/>
      <c r="V153" s="563"/>
      <c r="W153" s="559"/>
      <c r="X153" s="586"/>
      <c r="Y153" s="586"/>
      <c r="Z153" s="586"/>
      <c r="AA153" s="586"/>
      <c r="AB153" s="586"/>
      <c r="AC153" s="586"/>
      <c r="AD153" s="586"/>
      <c r="AE153" s="586"/>
      <c r="AF153" s="586"/>
      <c r="AG153" s="586"/>
      <c r="AH153" s="586"/>
    </row>
    <row r="154" spans="1:35" s="521" customFormat="1" ht="15" customHeight="1">
      <c r="A154" s="1236"/>
      <c r="B154" s="1236"/>
      <c r="C154" s="963"/>
      <c r="D154" s="963"/>
      <c r="E154" s="963"/>
      <c r="F154" s="963"/>
      <c r="G154" s="968"/>
      <c r="H154" s="955"/>
      <c r="I154" s="966"/>
      <c r="J154" s="952"/>
      <c r="K154" s="967"/>
      <c r="L154" s="537"/>
      <c r="M154" s="548" t="s">
        <v>18</v>
      </c>
      <c r="N154" s="548"/>
      <c r="O154" s="544"/>
      <c r="P154" s="544"/>
      <c r="Q154" s="544"/>
      <c r="R154" s="572"/>
      <c r="S154" s="563"/>
      <c r="T154" s="562"/>
      <c r="U154" s="548"/>
      <c r="V154" s="563"/>
      <c r="W154" s="559"/>
      <c r="X154" s="586"/>
      <c r="Y154" s="586"/>
      <c r="Z154" s="586"/>
      <c r="AA154" s="586"/>
      <c r="AB154" s="586"/>
      <c r="AC154" s="586"/>
      <c r="AD154" s="586"/>
      <c r="AE154" s="586"/>
      <c r="AF154" s="586"/>
      <c r="AG154" s="586"/>
      <c r="AH154" s="586"/>
    </row>
    <row r="155" spans="1:35" s="521" customFormat="1" ht="15" customHeight="1">
      <c r="A155" s="1236"/>
      <c r="B155" s="963"/>
      <c r="C155" s="963"/>
      <c r="D155" s="963"/>
      <c r="E155" s="963"/>
      <c r="F155" s="963"/>
      <c r="G155" s="968"/>
      <c r="H155" s="955"/>
      <c r="I155" s="955"/>
      <c r="J155" s="952"/>
      <c r="K155" s="962"/>
      <c r="L155" s="537"/>
      <c r="M155" s="557" t="s">
        <v>19</v>
      </c>
      <c r="N155" s="548"/>
      <c r="O155" s="544"/>
      <c r="P155" s="544"/>
      <c r="Q155" s="544"/>
      <c r="R155" s="572"/>
      <c r="S155" s="563"/>
      <c r="T155" s="562"/>
      <c r="U155" s="548"/>
      <c r="V155" s="563"/>
      <c r="W155" s="559"/>
      <c r="X155" s="586"/>
      <c r="Y155" s="586"/>
      <c r="Z155" s="586"/>
      <c r="AA155" s="586"/>
      <c r="AB155" s="586"/>
      <c r="AC155" s="586"/>
      <c r="AD155" s="586"/>
      <c r="AE155" s="586"/>
      <c r="AF155" s="586"/>
      <c r="AG155" s="586"/>
      <c r="AH155" s="586"/>
    </row>
    <row r="156" spans="1:35" s="521" customFormat="1" ht="15" customHeight="1">
      <c r="A156" s="951"/>
      <c r="B156" s="951"/>
      <c r="C156" s="951"/>
      <c r="D156" s="951"/>
      <c r="E156" s="951"/>
      <c r="F156" s="951"/>
      <c r="G156" s="951"/>
      <c r="H156" s="951"/>
      <c r="I156" s="951"/>
      <c r="J156" s="951"/>
      <c r="K156" s="951"/>
      <c r="L156" s="537"/>
      <c r="M156" s="564" t="s">
        <v>308</v>
      </c>
      <c r="N156" s="548"/>
      <c r="O156" s="544"/>
      <c r="P156" s="544"/>
      <c r="Q156" s="544"/>
      <c r="R156" s="572"/>
      <c r="S156" s="563"/>
      <c r="T156" s="562"/>
      <c r="U156" s="548"/>
      <c r="V156" s="563"/>
      <c r="W156" s="559"/>
      <c r="X156" s="586"/>
      <c r="Y156" s="586"/>
      <c r="Z156" s="586"/>
      <c r="AA156" s="586"/>
      <c r="AB156" s="586"/>
      <c r="AC156" s="586"/>
      <c r="AD156" s="586"/>
      <c r="AE156" s="586"/>
      <c r="AF156" s="586"/>
      <c r="AG156" s="586"/>
      <c r="AH156" s="586"/>
    </row>
    <row r="157" spans="1:35" ht="17.100000000000001" customHeight="1">
      <c r="X157" s="204"/>
      <c r="Y157" s="204"/>
      <c r="Z157" s="204"/>
      <c r="AA157" s="204"/>
      <c r="AB157" s="204"/>
      <c r="AC157" s="204"/>
      <c r="AD157" s="204"/>
      <c r="AE157" s="204"/>
      <c r="AF157" s="204"/>
      <c r="AG157" s="204"/>
      <c r="AH157" s="204"/>
    </row>
    <row r="158" spans="1:35" s="35" customFormat="1" ht="17.100000000000001" customHeight="1">
      <c r="G158" s="35" t="s">
        <v>13</v>
      </c>
      <c r="I158" s="35" t="s">
        <v>183</v>
      </c>
      <c r="V158" s="158"/>
      <c r="X158" s="217"/>
      <c r="Y158" s="217"/>
      <c r="Z158" s="217"/>
      <c r="AA158" s="217"/>
      <c r="AB158" s="217"/>
      <c r="AC158" s="217"/>
      <c r="AD158" s="217"/>
      <c r="AE158" s="217"/>
      <c r="AF158" s="217"/>
      <c r="AG158" s="217"/>
      <c r="AH158" s="217"/>
    </row>
    <row r="159" spans="1:35" ht="17.100000000000001" customHeight="1">
      <c r="T159" s="122"/>
      <c r="U159" s="43"/>
      <c r="X159" s="204"/>
      <c r="Y159" s="204"/>
      <c r="Z159" s="204"/>
      <c r="AA159" s="204"/>
      <c r="AB159" s="204"/>
      <c r="AC159" s="204"/>
      <c r="AD159" s="204"/>
      <c r="AE159" s="204"/>
      <c r="AF159" s="204"/>
      <c r="AG159" s="204"/>
      <c r="AH159" s="204"/>
    </row>
    <row r="160" spans="1:35" s="522" customFormat="1" ht="22.5">
      <c r="A160" s="1236">
        <v>1</v>
      </c>
      <c r="B160" s="900"/>
      <c r="C160" s="900"/>
      <c r="D160" s="900"/>
      <c r="E160" s="901"/>
      <c r="F160" s="902"/>
      <c r="G160" s="902"/>
      <c r="H160" s="902"/>
      <c r="I160" s="903"/>
      <c r="J160" s="898"/>
      <c r="K160" s="905"/>
      <c r="L160" s="592">
        <f>mergeValue(A160)</f>
        <v>1</v>
      </c>
      <c r="M160" s="640" t="s">
        <v>20</v>
      </c>
      <c r="N160" s="579"/>
      <c r="O160" s="1290"/>
      <c r="P160" s="1291"/>
      <c r="Q160" s="1291"/>
      <c r="R160" s="1291"/>
      <c r="S160" s="1291"/>
      <c r="T160" s="1291"/>
      <c r="U160" s="1291"/>
      <c r="V160" s="1292"/>
      <c r="W160" s="629" t="s">
        <v>475</v>
      </c>
      <c r="X160" s="584"/>
      <c r="Y160" s="584"/>
      <c r="Z160" s="584"/>
      <c r="AA160" s="584"/>
      <c r="AB160" s="584"/>
      <c r="AC160" s="584"/>
      <c r="AD160" s="584"/>
      <c r="AE160" s="584"/>
      <c r="AF160" s="584"/>
      <c r="AG160" s="584"/>
    </row>
    <row r="161" spans="1:33" s="522" customFormat="1" ht="22.5">
      <c r="A161" s="1236"/>
      <c r="B161" s="1236">
        <v>1</v>
      </c>
      <c r="C161" s="900"/>
      <c r="D161" s="900"/>
      <c r="E161" s="902"/>
      <c r="F161" s="902"/>
      <c r="G161" s="902"/>
      <c r="H161" s="902"/>
      <c r="I161" s="897"/>
      <c r="J161" s="896"/>
      <c r="K161" s="899"/>
      <c r="L161" s="592" t="str">
        <f>mergeValue(A161) &amp;"."&amp; mergeValue(B161)</f>
        <v>1.1</v>
      </c>
      <c r="M161" s="545" t="s">
        <v>16</v>
      </c>
      <c r="N161" s="579"/>
      <c r="O161" s="1290"/>
      <c r="P161" s="1291"/>
      <c r="Q161" s="1291"/>
      <c r="R161" s="1291"/>
      <c r="S161" s="1291"/>
      <c r="T161" s="1291"/>
      <c r="U161" s="1291"/>
      <c r="V161" s="1292"/>
      <c r="W161" s="629" t="s">
        <v>476</v>
      </c>
      <c r="X161" s="584"/>
      <c r="Y161" s="584"/>
      <c r="Z161" s="584"/>
      <c r="AA161" s="584"/>
      <c r="AB161" s="584"/>
      <c r="AC161" s="584"/>
      <c r="AD161" s="584"/>
      <c r="AE161" s="584"/>
      <c r="AF161" s="584"/>
      <c r="AG161" s="584"/>
    </row>
    <row r="162" spans="1:33" s="522" customFormat="1" ht="22.5">
      <c r="A162" s="1236"/>
      <c r="B162" s="1236"/>
      <c r="C162" s="1236">
        <v>1</v>
      </c>
      <c r="D162" s="900"/>
      <c r="E162" s="902"/>
      <c r="F162" s="902"/>
      <c r="G162" s="902"/>
      <c r="H162" s="902"/>
      <c r="I162" s="904"/>
      <c r="J162" s="896"/>
      <c r="K162" s="899"/>
      <c r="L162" s="592" t="str">
        <f>mergeValue(A162) &amp;"."&amp; mergeValue(B162)&amp;"."&amp; mergeValue(C162)</f>
        <v>1.1.1</v>
      </c>
      <c r="M162" s="546" t="s">
        <v>7</v>
      </c>
      <c r="N162" s="579"/>
      <c r="O162" s="1290"/>
      <c r="P162" s="1291"/>
      <c r="Q162" s="1291"/>
      <c r="R162" s="1291"/>
      <c r="S162" s="1291"/>
      <c r="T162" s="1291"/>
      <c r="U162" s="1291"/>
      <c r="V162" s="1292"/>
      <c r="W162" s="629" t="s">
        <v>631</v>
      </c>
      <c r="X162" s="584"/>
      <c r="Y162" s="584"/>
      <c r="Z162" s="584"/>
      <c r="AA162" s="584"/>
      <c r="AB162" s="584"/>
      <c r="AC162" s="584"/>
      <c r="AD162" s="584"/>
      <c r="AE162" s="584"/>
      <c r="AF162" s="584"/>
      <c r="AG162" s="584"/>
    </row>
    <row r="163" spans="1:33" s="522" customFormat="1" ht="22.5">
      <c r="A163" s="1236"/>
      <c r="B163" s="1236"/>
      <c r="C163" s="1236"/>
      <c r="D163" s="1236">
        <v>1</v>
      </c>
      <c r="E163" s="902"/>
      <c r="F163" s="902"/>
      <c r="G163" s="902"/>
      <c r="H163" s="902"/>
      <c r="I163" s="904"/>
      <c r="J163" s="896"/>
      <c r="K163" s="899"/>
      <c r="L163" s="592" t="str">
        <f>mergeValue(A163) &amp;"."&amp; mergeValue(B163)&amp;"."&amp; mergeValue(C163)&amp;"."&amp; mergeValue(D163)</f>
        <v>1.1.1.1</v>
      </c>
      <c r="M163" s="547" t="s">
        <v>22</v>
      </c>
      <c r="N163" s="579"/>
      <c r="O163" s="1290"/>
      <c r="P163" s="1291"/>
      <c r="Q163" s="1291"/>
      <c r="R163" s="1291"/>
      <c r="S163" s="1291"/>
      <c r="T163" s="1291"/>
      <c r="U163" s="1291"/>
      <c r="V163" s="1292"/>
      <c r="W163" s="629" t="s">
        <v>632</v>
      </c>
      <c r="X163" s="584"/>
      <c r="Y163" s="584"/>
      <c r="Z163" s="584"/>
      <c r="AA163" s="584"/>
      <c r="AB163" s="584"/>
      <c r="AC163" s="584"/>
      <c r="AD163" s="584"/>
      <c r="AE163" s="584"/>
      <c r="AF163" s="584"/>
      <c r="AG163" s="584"/>
    </row>
    <row r="164" spans="1:33" s="522" customFormat="1" ht="101.25">
      <c r="A164" s="1236"/>
      <c r="B164" s="1236"/>
      <c r="C164" s="1236"/>
      <c r="D164" s="1236"/>
      <c r="E164" s="1236">
        <v>1</v>
      </c>
      <c r="F164" s="902"/>
      <c r="G164" s="902"/>
      <c r="H164" s="900">
        <v>1</v>
      </c>
      <c r="I164" s="1236">
        <v>1</v>
      </c>
      <c r="J164" s="902"/>
      <c r="K164" s="907"/>
      <c r="L164" s="592" t="str">
        <f>mergeValue(A164) &amp;"."&amp; mergeValue(B164)&amp;"."&amp; mergeValue(C164)&amp;"."&amp; mergeValue(D164)&amp;"."&amp; mergeValue(E164)</f>
        <v>1.1.1.1.1</v>
      </c>
      <c r="M164" s="553" t="s">
        <v>9</v>
      </c>
      <c r="N164" s="580"/>
      <c r="O164" s="1239"/>
      <c r="P164" s="1240"/>
      <c r="Q164" s="1240"/>
      <c r="R164" s="1240"/>
      <c r="S164" s="1240"/>
      <c r="T164" s="1240"/>
      <c r="U164" s="1240"/>
      <c r="V164" s="1241"/>
      <c r="W164" s="629" t="s">
        <v>636</v>
      </c>
      <c r="X164" s="584"/>
      <c r="Y164" s="584"/>
      <c r="Z164" s="584"/>
      <c r="AA164" s="584"/>
      <c r="AB164" s="584"/>
      <c r="AC164" s="584"/>
      <c r="AD164" s="584"/>
      <c r="AE164" s="584"/>
      <c r="AF164" s="584"/>
      <c r="AG164" s="584"/>
    </row>
    <row r="165" spans="1:33" s="522" customFormat="1" ht="90">
      <c r="A165" s="1236"/>
      <c r="B165" s="1236"/>
      <c r="C165" s="1236"/>
      <c r="D165" s="1236"/>
      <c r="E165" s="1236"/>
      <c r="F165" s="1236">
        <v>1</v>
      </c>
      <c r="G165" s="900"/>
      <c r="H165" s="900"/>
      <c r="I165" s="1236"/>
      <c r="J165" s="1236">
        <v>1</v>
      </c>
      <c r="K165" s="908"/>
      <c r="L165" s="592" t="str">
        <f>mergeValue(A165) &amp;"."&amp; mergeValue(B165)&amp;"."&amp; mergeValue(C165)&amp;"."&amp; mergeValue(D165)&amp;"."&amp; mergeValue(E165)&amp;"."&amp; mergeValue(F165)</f>
        <v>1.1.1.1.1.1</v>
      </c>
      <c r="M165" s="554" t="s">
        <v>10</v>
      </c>
      <c r="N165" s="580"/>
      <c r="O165" s="1239"/>
      <c r="P165" s="1240"/>
      <c r="Q165" s="1240"/>
      <c r="R165" s="1240"/>
      <c r="S165" s="1240"/>
      <c r="T165" s="1240"/>
      <c r="U165" s="1240"/>
      <c r="V165" s="1241"/>
      <c r="W165" s="629" t="s">
        <v>634</v>
      </c>
      <c r="X165" s="584"/>
      <c r="Y165" s="588" t="str">
        <f>strCheckUnique(Z165:Z168)</f>
        <v/>
      </c>
      <c r="Z165" s="584"/>
      <c r="AA165" s="588" t="str">
        <f>IF(O165="","",O165 &amp; ":_")</f>
        <v/>
      </c>
      <c r="AB165" s="584"/>
      <c r="AC165" s="584"/>
      <c r="AD165" s="584"/>
      <c r="AE165" s="584"/>
      <c r="AF165" s="584"/>
      <c r="AG165" s="584"/>
    </row>
    <row r="166" spans="1:33" s="522" customFormat="1" ht="188.25" customHeight="1">
      <c r="A166" s="1236"/>
      <c r="B166" s="1236"/>
      <c r="C166" s="1236"/>
      <c r="D166" s="1236"/>
      <c r="E166" s="1236"/>
      <c r="F166" s="1236"/>
      <c r="G166" s="900">
        <v>1</v>
      </c>
      <c r="H166" s="900"/>
      <c r="I166" s="1236"/>
      <c r="J166" s="1236"/>
      <c r="K166" s="908">
        <v>1</v>
      </c>
      <c r="L166" s="592" t="str">
        <f>mergeValue(A166) &amp;"."&amp; mergeValue(B166)&amp;"."&amp; mergeValue(C166)&amp;"."&amp; mergeValue(D166)&amp;"."&amp; mergeValue(E166)&amp;"."&amp; mergeValue(F166)&amp;"."&amp; mergeValue(G166)</f>
        <v>1.1.1.1.1.1.1</v>
      </c>
      <c r="M166" s="1063"/>
      <c r="N166" s="585"/>
      <c r="O166" s="1072"/>
      <c r="P166" s="561"/>
      <c r="Q166" s="561"/>
      <c r="R166" s="1242"/>
      <c r="S166" s="1232" t="s">
        <v>83</v>
      </c>
      <c r="T166" s="1242"/>
      <c r="U166" s="1232" t="s">
        <v>83</v>
      </c>
      <c r="V166" s="577"/>
      <c r="W166" s="1206" t="s">
        <v>654</v>
      </c>
      <c r="X166" s="584" t="str">
        <f>strCheckDate(O167:V167)</f>
        <v/>
      </c>
      <c r="Y166" s="588"/>
      <c r="Z166" s="588" t="str">
        <f>IF(M166="","",M166 )</f>
        <v/>
      </c>
      <c r="AA166" s="588"/>
      <c r="AB166" s="588"/>
      <c r="AC166" s="588"/>
      <c r="AD166" s="584"/>
      <c r="AE166" s="584"/>
      <c r="AF166" s="584"/>
      <c r="AG166" s="584"/>
    </row>
    <row r="167" spans="1:33" s="522" customFormat="1" ht="11.25" hidden="1" customHeight="1">
      <c r="A167" s="1236"/>
      <c r="B167" s="1236"/>
      <c r="C167" s="1236"/>
      <c r="D167" s="1236"/>
      <c r="E167" s="1236"/>
      <c r="F167" s="1236"/>
      <c r="G167" s="900"/>
      <c r="H167" s="900"/>
      <c r="I167" s="1236"/>
      <c r="J167" s="1236"/>
      <c r="K167" s="908"/>
      <c r="L167" s="599"/>
      <c r="M167" s="645"/>
      <c r="N167" s="585"/>
      <c r="O167" s="583"/>
      <c r="P167" s="561"/>
      <c r="Q167" s="583" t="str">
        <f>R166 &amp; "-" &amp; T166</f>
        <v>-</v>
      </c>
      <c r="R167" s="1231"/>
      <c r="S167" s="1232"/>
      <c r="T167" s="1231"/>
      <c r="U167" s="1232"/>
      <c r="V167" s="577"/>
      <c r="W167" s="1206"/>
      <c r="X167" s="584"/>
      <c r="Y167" s="584"/>
      <c r="Z167" s="584"/>
      <c r="AA167" s="584"/>
      <c r="AB167" s="584"/>
      <c r="AC167" s="584"/>
      <c r="AD167" s="584"/>
      <c r="AE167" s="584"/>
      <c r="AF167" s="584"/>
      <c r="AG167" s="584"/>
    </row>
    <row r="168" spans="1:33" s="521" customFormat="1" ht="15" customHeight="1">
      <c r="A168" s="1236"/>
      <c r="B168" s="1236"/>
      <c r="C168" s="1236"/>
      <c r="D168" s="1236"/>
      <c r="E168" s="1236"/>
      <c r="F168" s="1236"/>
      <c r="G168" s="902"/>
      <c r="H168" s="900"/>
      <c r="I168" s="1236"/>
      <c r="J168" s="1236"/>
      <c r="K168" s="907"/>
      <c r="L168" s="537"/>
      <c r="M168" s="556" t="s">
        <v>25</v>
      </c>
      <c r="N168" s="550"/>
      <c r="O168" s="544"/>
      <c r="P168" s="544"/>
      <c r="Q168" s="544"/>
      <c r="R168" s="572"/>
      <c r="S168" s="563"/>
      <c r="T168" s="562"/>
      <c r="U168" s="550"/>
      <c r="V168" s="559"/>
      <c r="W168" s="1206"/>
      <c r="X168" s="586"/>
      <c r="Y168" s="586"/>
      <c r="Z168" s="586"/>
      <c r="AA168" s="586"/>
      <c r="AB168" s="586"/>
      <c r="AC168" s="586"/>
      <c r="AD168" s="586"/>
      <c r="AE168" s="586"/>
      <c r="AF168" s="586"/>
      <c r="AG168" s="586"/>
    </row>
    <row r="169" spans="1:33" s="521" customFormat="1" ht="15" customHeight="1">
      <c r="A169" s="1236"/>
      <c r="B169" s="1236"/>
      <c r="C169" s="1236"/>
      <c r="D169" s="1236"/>
      <c r="E169" s="1236"/>
      <c r="F169" s="902"/>
      <c r="G169" s="902"/>
      <c r="H169" s="900"/>
      <c r="I169" s="1236"/>
      <c r="J169" s="902"/>
      <c r="K169" s="907"/>
      <c r="L169" s="537"/>
      <c r="M169" s="555" t="s">
        <v>11</v>
      </c>
      <c r="N169" s="549"/>
      <c r="O169" s="544"/>
      <c r="P169" s="544"/>
      <c r="Q169" s="544"/>
      <c r="R169" s="572"/>
      <c r="S169" s="563"/>
      <c r="T169" s="562"/>
      <c r="U169" s="549"/>
      <c r="V169" s="563"/>
      <c r="W169" s="559"/>
      <c r="X169" s="586"/>
      <c r="Y169" s="586"/>
      <c r="Z169" s="586"/>
      <c r="AA169" s="586"/>
      <c r="AB169" s="586"/>
      <c r="AC169" s="586"/>
      <c r="AD169" s="586"/>
      <c r="AE169" s="586"/>
      <c r="AF169" s="586"/>
      <c r="AG169" s="586"/>
    </row>
    <row r="170" spans="1:33" s="521" customFormat="1" ht="15" customHeight="1">
      <c r="A170" s="1236"/>
      <c r="B170" s="1236"/>
      <c r="C170" s="1236"/>
      <c r="D170" s="1236"/>
      <c r="E170" s="906"/>
      <c r="F170" s="902"/>
      <c r="G170" s="902"/>
      <c r="H170" s="902"/>
      <c r="I170" s="898"/>
      <c r="J170" s="895"/>
      <c r="K170" s="905"/>
      <c r="L170" s="537"/>
      <c r="M170" s="550" t="s">
        <v>12</v>
      </c>
      <c r="N170" s="548"/>
      <c r="O170" s="544"/>
      <c r="P170" s="544"/>
      <c r="Q170" s="544"/>
      <c r="R170" s="572"/>
      <c r="S170" s="563"/>
      <c r="T170" s="562"/>
      <c r="U170" s="548"/>
      <c r="V170" s="563"/>
      <c r="W170" s="559"/>
      <c r="X170" s="586"/>
      <c r="Y170" s="586"/>
      <c r="Z170" s="586"/>
      <c r="AA170" s="586"/>
      <c r="AB170" s="586"/>
      <c r="AC170" s="586"/>
      <c r="AD170" s="586"/>
      <c r="AE170" s="586"/>
      <c r="AF170" s="586"/>
      <c r="AG170" s="586"/>
    </row>
    <row r="171" spans="1:33" s="521" customFormat="1" ht="15" customHeight="1">
      <c r="A171" s="1236"/>
      <c r="B171" s="1236"/>
      <c r="C171" s="1236"/>
      <c r="D171" s="906"/>
      <c r="E171" s="906"/>
      <c r="F171" s="902"/>
      <c r="G171" s="902"/>
      <c r="H171" s="902"/>
      <c r="I171" s="898"/>
      <c r="J171" s="895"/>
      <c r="K171" s="905"/>
      <c r="L171" s="537"/>
      <c r="M171" s="549" t="s">
        <v>17</v>
      </c>
      <c r="N171" s="548"/>
      <c r="O171" s="544"/>
      <c r="P171" s="544"/>
      <c r="Q171" s="544"/>
      <c r="R171" s="572"/>
      <c r="S171" s="563"/>
      <c r="T171" s="562"/>
      <c r="U171" s="548"/>
      <c r="V171" s="563"/>
      <c r="W171" s="559"/>
      <c r="X171" s="586"/>
      <c r="Y171" s="586"/>
      <c r="Z171" s="586"/>
      <c r="AA171" s="586"/>
      <c r="AB171" s="586"/>
      <c r="AC171" s="586"/>
      <c r="AD171" s="586"/>
      <c r="AE171" s="586"/>
      <c r="AF171" s="586"/>
      <c r="AG171" s="586"/>
    </row>
    <row r="172" spans="1:33" s="521" customFormat="1" ht="15" customHeight="1">
      <c r="A172" s="1236"/>
      <c r="B172" s="1236"/>
      <c r="C172" s="906"/>
      <c r="D172" s="906"/>
      <c r="E172" s="906"/>
      <c r="F172" s="906"/>
      <c r="G172" s="911"/>
      <c r="H172" s="898"/>
      <c r="I172" s="909"/>
      <c r="J172" s="895"/>
      <c r="K172" s="910"/>
      <c r="L172" s="537"/>
      <c r="M172" s="548" t="s">
        <v>18</v>
      </c>
      <c r="N172" s="548"/>
      <c r="O172" s="544"/>
      <c r="P172" s="544"/>
      <c r="Q172" s="544"/>
      <c r="R172" s="572"/>
      <c r="S172" s="563"/>
      <c r="T172" s="562"/>
      <c r="U172" s="548"/>
      <c r="V172" s="563"/>
      <c r="W172" s="559"/>
      <c r="X172" s="586"/>
      <c r="Y172" s="586"/>
      <c r="Z172" s="586"/>
      <c r="AA172" s="586"/>
      <c r="AB172" s="586"/>
      <c r="AC172" s="586"/>
      <c r="AD172" s="586"/>
      <c r="AE172" s="586"/>
      <c r="AF172" s="586"/>
      <c r="AG172" s="586"/>
    </row>
    <row r="173" spans="1:33" s="521" customFormat="1" ht="15" customHeight="1">
      <c r="A173" s="1236"/>
      <c r="B173" s="906"/>
      <c r="C173" s="906"/>
      <c r="D173" s="906"/>
      <c r="E173" s="906"/>
      <c r="F173" s="906"/>
      <c r="G173" s="911"/>
      <c r="H173" s="898"/>
      <c r="I173" s="898"/>
      <c r="J173" s="895"/>
      <c r="K173" s="905"/>
      <c r="L173" s="537"/>
      <c r="M173" s="557" t="s">
        <v>19</v>
      </c>
      <c r="N173" s="548"/>
      <c r="O173" s="544"/>
      <c r="P173" s="544"/>
      <c r="Q173" s="544"/>
      <c r="R173" s="572"/>
      <c r="S173" s="563"/>
      <c r="T173" s="562"/>
      <c r="U173" s="548"/>
      <c r="V173" s="563"/>
      <c r="W173" s="559"/>
      <c r="X173" s="586"/>
      <c r="Y173" s="586"/>
      <c r="Z173" s="586"/>
      <c r="AA173" s="586"/>
      <c r="AB173" s="586"/>
      <c r="AC173" s="586"/>
      <c r="AD173" s="586"/>
      <c r="AE173" s="586"/>
      <c r="AF173" s="586"/>
      <c r="AG173" s="586"/>
    </row>
    <row r="174" spans="1:33" s="521" customFormat="1" ht="15" customHeight="1">
      <c r="A174" s="894"/>
      <c r="B174" s="894"/>
      <c r="C174" s="894"/>
      <c r="D174" s="894"/>
      <c r="E174" s="894"/>
      <c r="F174" s="894"/>
      <c r="G174" s="894"/>
      <c r="H174" s="894"/>
      <c r="I174" s="894"/>
      <c r="J174" s="894"/>
      <c r="K174" s="894"/>
      <c r="L174" s="537"/>
      <c r="M174" s="564" t="s">
        <v>308</v>
      </c>
      <c r="N174" s="548"/>
      <c r="O174" s="544"/>
      <c r="P174" s="544"/>
      <c r="Q174" s="544"/>
      <c r="R174" s="572"/>
      <c r="S174" s="563"/>
      <c r="T174" s="562"/>
      <c r="U174" s="548"/>
      <c r="V174" s="756"/>
      <c r="W174" s="756"/>
      <c r="X174" s="756"/>
      <c r="Y174" s="765"/>
      <c r="Z174" s="764"/>
      <c r="AA174" s="763"/>
      <c r="AB174" s="757"/>
      <c r="AC174" s="764"/>
      <c r="AD174" s="761"/>
      <c r="AE174" s="586"/>
      <c r="AF174" s="586"/>
      <c r="AG174" s="586"/>
    </row>
    <row r="176" spans="1:33" s="35" customFormat="1" ht="17.100000000000001" customHeight="1">
      <c r="G176" s="35" t="s">
        <v>13</v>
      </c>
      <c r="I176" s="35" t="s">
        <v>207</v>
      </c>
      <c r="AD176" s="158"/>
    </row>
    <row r="177" spans="1:47" ht="17.100000000000001" customHeight="1">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row>
    <row r="178" spans="1:47" s="684" customFormat="1" ht="22.5">
      <c r="A178" s="1236">
        <v>1</v>
      </c>
      <c r="B178" s="979"/>
      <c r="C178" s="979"/>
      <c r="D178" s="979"/>
      <c r="E178" s="979"/>
      <c r="F178" s="979"/>
      <c r="G178" s="980"/>
      <c r="H178" s="980"/>
      <c r="I178" s="982"/>
      <c r="J178" s="974"/>
      <c r="K178" s="974"/>
      <c r="L178" s="723">
        <f>mergeValue(A178)</f>
        <v>1</v>
      </c>
      <c r="M178" s="640" t="s">
        <v>20</v>
      </c>
      <c r="N178" s="715"/>
      <c r="O178" s="1290"/>
      <c r="P178" s="1291"/>
      <c r="Q178" s="1291"/>
      <c r="R178" s="1291"/>
      <c r="S178" s="1291"/>
      <c r="T178" s="1291"/>
      <c r="U178" s="1291"/>
      <c r="V178" s="1291"/>
      <c r="W178" s="1292"/>
      <c r="X178" s="716" t="s">
        <v>475</v>
      </c>
      <c r="Y178" s="718"/>
      <c r="Z178" s="718"/>
      <c r="AA178" s="718"/>
      <c r="AB178" s="718"/>
      <c r="AC178" s="718"/>
      <c r="AD178" s="718"/>
      <c r="AE178" s="718"/>
      <c r="AF178" s="718"/>
      <c r="AG178" s="718"/>
    </row>
    <row r="179" spans="1:47" s="684" customFormat="1" ht="22.5">
      <c r="A179" s="1236"/>
      <c r="B179" s="1236">
        <v>1</v>
      </c>
      <c r="C179" s="979"/>
      <c r="D179" s="979"/>
      <c r="E179" s="979"/>
      <c r="F179" s="979"/>
      <c r="G179" s="984"/>
      <c r="H179" s="981"/>
      <c r="I179" s="986"/>
      <c r="J179" s="971"/>
      <c r="K179" s="970"/>
      <c r="L179" s="723" t="str">
        <f>mergeValue(A179) &amp;"."&amp; mergeValue(B179)</f>
        <v>1.1</v>
      </c>
      <c r="M179" s="691" t="s">
        <v>16</v>
      </c>
      <c r="N179" s="715"/>
      <c r="O179" s="1290"/>
      <c r="P179" s="1291"/>
      <c r="Q179" s="1291"/>
      <c r="R179" s="1291"/>
      <c r="S179" s="1291"/>
      <c r="T179" s="1291"/>
      <c r="U179" s="1291"/>
      <c r="V179" s="1291"/>
      <c r="W179" s="1292"/>
      <c r="X179" s="716" t="s">
        <v>476</v>
      </c>
      <c r="Y179" s="718"/>
      <c r="Z179" s="718"/>
      <c r="AA179" s="718"/>
      <c r="AB179" s="718"/>
      <c r="AC179" s="718"/>
      <c r="AD179" s="718"/>
      <c r="AE179" s="718"/>
      <c r="AF179" s="718"/>
      <c r="AG179" s="718"/>
    </row>
    <row r="180" spans="1:47" s="684" customFormat="1" ht="22.5">
      <c r="A180" s="1236"/>
      <c r="B180" s="1236"/>
      <c r="C180" s="1236">
        <v>1</v>
      </c>
      <c r="D180" s="979"/>
      <c r="E180" s="979"/>
      <c r="F180" s="979"/>
      <c r="G180" s="984"/>
      <c r="H180" s="981"/>
      <c r="I180" s="987"/>
      <c r="J180" s="971"/>
      <c r="K180" s="970"/>
      <c r="L180" s="723" t="str">
        <f>mergeValue(A180) &amp;"."&amp; mergeValue(B180)&amp;"."&amp; mergeValue(C180)</f>
        <v>1.1.1</v>
      </c>
      <c r="M180" s="692" t="s">
        <v>7</v>
      </c>
      <c r="N180" s="715"/>
      <c r="O180" s="1290"/>
      <c r="P180" s="1291"/>
      <c r="Q180" s="1291"/>
      <c r="R180" s="1291"/>
      <c r="S180" s="1291"/>
      <c r="T180" s="1291"/>
      <c r="U180" s="1291"/>
      <c r="V180" s="1291"/>
      <c r="W180" s="1292"/>
      <c r="X180" s="716" t="s">
        <v>631</v>
      </c>
      <c r="Y180" s="718"/>
      <c r="Z180" s="718"/>
      <c r="AA180" s="718"/>
      <c r="AB180" s="718"/>
      <c r="AC180" s="718"/>
      <c r="AD180" s="718"/>
      <c r="AE180" s="718"/>
      <c r="AF180" s="718"/>
      <c r="AG180" s="718"/>
    </row>
    <row r="181" spans="1:47" s="684" customFormat="1" ht="22.5">
      <c r="A181" s="1236"/>
      <c r="B181" s="1236"/>
      <c r="C181" s="1236"/>
      <c r="D181" s="1236">
        <v>1</v>
      </c>
      <c r="E181" s="979"/>
      <c r="F181" s="979"/>
      <c r="G181" s="984"/>
      <c r="H181" s="981"/>
      <c r="I181" s="987"/>
      <c r="J181" s="985"/>
      <c r="K181" s="970"/>
      <c r="L181" s="723" t="str">
        <f>mergeValue(A181) &amp;"."&amp; mergeValue(B181)&amp;"."&amp; mergeValue(C181)&amp;"."&amp; mergeValue(D181)</f>
        <v>1.1.1.1</v>
      </c>
      <c r="M181" s="693" t="s">
        <v>22</v>
      </c>
      <c r="N181" s="715"/>
      <c r="O181" s="1290"/>
      <c r="P181" s="1291"/>
      <c r="Q181" s="1291"/>
      <c r="R181" s="1291"/>
      <c r="S181" s="1291"/>
      <c r="T181" s="1291"/>
      <c r="U181" s="1291"/>
      <c r="V181" s="1291"/>
      <c r="W181" s="1292"/>
      <c r="X181" s="716" t="s">
        <v>684</v>
      </c>
      <c r="Y181" s="718"/>
      <c r="Z181" s="718"/>
      <c r="AA181" s="718"/>
      <c r="AB181" s="718"/>
      <c r="AC181" s="718"/>
      <c r="AD181" s="718"/>
      <c r="AE181" s="718"/>
      <c r="AF181" s="718"/>
      <c r="AG181" s="718"/>
    </row>
    <row r="182" spans="1:47" s="684" customFormat="1" ht="56.25" customHeight="1">
      <c r="A182" s="1236"/>
      <c r="B182" s="1236"/>
      <c r="C182" s="1236"/>
      <c r="D182" s="1236"/>
      <c r="E182" s="979">
        <v>1</v>
      </c>
      <c r="F182" s="979"/>
      <c r="G182" s="984"/>
      <c r="H182" s="981"/>
      <c r="I182" s="987"/>
      <c r="J182" s="985"/>
      <c r="K182" s="975"/>
      <c r="L182" s="723" t="str">
        <f>mergeValue(A182) &amp;"."&amp; mergeValue(B182)&amp;"."&amp; mergeValue(C182)&amp;"."&amp; mergeValue(D182)&amp;"."&amp; mergeValue(E182)</f>
        <v>1.1.1.1.1</v>
      </c>
      <c r="M182" s="1066"/>
      <c r="N182" s="689"/>
      <c r="O182" s="1068"/>
      <c r="P182" s="1069"/>
      <c r="Q182" s="670"/>
      <c r="R182" s="670"/>
      <c r="S182" s="1085"/>
      <c r="T182" s="649" t="s">
        <v>83</v>
      </c>
      <c r="U182" s="1085"/>
      <c r="V182" s="649" t="s">
        <v>83</v>
      </c>
      <c r="W182" s="726"/>
      <c r="X182" s="716" t="s">
        <v>685</v>
      </c>
      <c r="Y182" s="718" t="str">
        <f>strCheckDateTwo(N182:W182)</f>
        <v/>
      </c>
      <c r="Z182" s="718"/>
      <c r="AA182" s="718"/>
      <c r="AB182" s="718"/>
      <c r="AC182" s="718"/>
      <c r="AD182" s="718"/>
      <c r="AE182" s="718"/>
      <c r="AF182" s="718"/>
      <c r="AG182" s="718"/>
    </row>
    <row r="183" spans="1:47" s="684" customFormat="1" ht="14.25" hidden="1" customHeight="1">
      <c r="A183" s="1236"/>
      <c r="B183" s="1236"/>
      <c r="C183" s="1236"/>
      <c r="D183" s="1236"/>
      <c r="E183" s="979"/>
      <c r="F183" s="979"/>
      <c r="G183" s="984"/>
      <c r="H183" s="981"/>
      <c r="I183" s="987"/>
      <c r="J183" s="985"/>
      <c r="K183" s="975"/>
      <c r="L183" s="713"/>
      <c r="M183" s="700"/>
      <c r="N183" s="645"/>
      <c r="O183" s="645"/>
      <c r="P183" s="645"/>
      <c r="Q183" s="645"/>
      <c r="R183" s="717" t="str">
        <f>S182 &amp; "-" &amp; U182</f>
        <v>-</v>
      </c>
      <c r="S183" s="727"/>
      <c r="T183" s="719"/>
      <c r="U183" s="727"/>
      <c r="V183" s="645"/>
      <c r="W183" s="645"/>
      <c r="X183" s="699"/>
      <c r="Y183" s="718"/>
      <c r="Z183" s="718"/>
      <c r="AA183" s="718"/>
      <c r="AB183" s="718"/>
      <c r="AC183" s="718"/>
      <c r="AD183" s="718"/>
      <c r="AE183" s="718"/>
      <c r="AF183" s="718"/>
      <c r="AG183" s="718"/>
    </row>
    <row r="184" spans="1:47" s="684" customFormat="1" ht="15" customHeight="1">
      <c r="A184" s="1236"/>
      <c r="B184" s="1236"/>
      <c r="C184" s="1236"/>
      <c r="D184" s="1236"/>
      <c r="E184" s="979"/>
      <c r="F184" s="979"/>
      <c r="G184" s="984"/>
      <c r="H184" s="981"/>
      <c r="I184" s="987"/>
      <c r="J184" s="985"/>
      <c r="K184" s="975"/>
      <c r="L184" s="687"/>
      <c r="M184" s="696" t="s">
        <v>5</v>
      </c>
      <c r="N184" s="694"/>
      <c r="O184" s="690"/>
      <c r="P184" s="690"/>
      <c r="Q184" s="690"/>
      <c r="R184" s="690"/>
      <c r="S184" s="707"/>
      <c r="T184" s="703"/>
      <c r="U184" s="702"/>
      <c r="V184" s="694"/>
      <c r="W184" s="694"/>
      <c r="X184" s="698"/>
      <c r="Y184" s="718"/>
      <c r="Z184" s="718"/>
      <c r="AA184" s="718"/>
      <c r="AB184" s="718"/>
      <c r="AC184" s="718"/>
      <c r="AD184" s="718"/>
      <c r="AE184" s="718"/>
      <c r="AF184" s="718"/>
      <c r="AG184" s="718"/>
    </row>
    <row r="185" spans="1:47" s="683" customFormat="1" ht="15" customHeight="1">
      <c r="A185" s="1236"/>
      <c r="B185" s="1236"/>
      <c r="C185" s="1236"/>
      <c r="D185" s="983"/>
      <c r="E185" s="983"/>
      <c r="F185" s="983"/>
      <c r="G185" s="984"/>
      <c r="H185" s="983"/>
      <c r="I185" s="987"/>
      <c r="J185" s="973"/>
      <c r="K185" s="977"/>
      <c r="L185" s="687"/>
      <c r="M185" s="695" t="s">
        <v>17</v>
      </c>
      <c r="N185" s="694"/>
      <c r="O185" s="690"/>
      <c r="P185" s="690"/>
      <c r="Q185" s="690"/>
      <c r="R185" s="690"/>
      <c r="S185" s="707"/>
      <c r="T185" s="703"/>
      <c r="U185" s="702"/>
      <c r="V185" s="694"/>
      <c r="W185" s="703"/>
      <c r="X185" s="698"/>
      <c r="Y185" s="720"/>
      <c r="Z185" s="720"/>
      <c r="AA185" s="720"/>
      <c r="AB185" s="720"/>
      <c r="AC185" s="720"/>
      <c r="AD185" s="720"/>
      <c r="AE185" s="720"/>
      <c r="AF185" s="720"/>
      <c r="AG185" s="720"/>
    </row>
    <row r="186" spans="1:47" s="683" customFormat="1" ht="15" customHeight="1">
      <c r="A186" s="1236"/>
      <c r="B186" s="1236"/>
      <c r="C186" s="983"/>
      <c r="D186" s="983"/>
      <c r="E186" s="983"/>
      <c r="F186" s="983"/>
      <c r="G186" s="984"/>
      <c r="H186" s="983"/>
      <c r="I186" s="978"/>
      <c r="J186" s="973"/>
      <c r="K186" s="977"/>
      <c r="L186" s="687"/>
      <c r="M186" s="694" t="s">
        <v>18</v>
      </c>
      <c r="N186" s="694"/>
      <c r="O186" s="690"/>
      <c r="P186" s="690"/>
      <c r="Q186" s="690"/>
      <c r="R186" s="690"/>
      <c r="S186" s="707"/>
      <c r="T186" s="703"/>
      <c r="U186" s="702"/>
      <c r="V186" s="694"/>
      <c r="W186" s="703"/>
      <c r="X186" s="698"/>
      <c r="Y186" s="720"/>
      <c r="Z186" s="720"/>
      <c r="AA186" s="720"/>
      <c r="AB186" s="720"/>
      <c r="AC186" s="720"/>
      <c r="AD186" s="720"/>
      <c r="AE186" s="720"/>
      <c r="AF186" s="720"/>
      <c r="AG186" s="720"/>
    </row>
    <row r="187" spans="1:47" s="683" customFormat="1" ht="15" customHeight="1">
      <c r="A187" s="1236"/>
      <c r="B187" s="983"/>
      <c r="C187" s="983"/>
      <c r="D187" s="983"/>
      <c r="E187" s="983"/>
      <c r="F187" s="983"/>
      <c r="G187" s="984"/>
      <c r="H187" s="983"/>
      <c r="I187" s="978"/>
      <c r="J187" s="973"/>
      <c r="K187" s="977"/>
      <c r="L187" s="687"/>
      <c r="M187" s="697" t="s">
        <v>19</v>
      </c>
      <c r="N187" s="694"/>
      <c r="O187" s="690"/>
      <c r="P187" s="690"/>
      <c r="Q187" s="690"/>
      <c r="R187" s="690"/>
      <c r="S187" s="707"/>
      <c r="T187" s="703"/>
      <c r="U187" s="702"/>
      <c r="V187" s="694"/>
      <c r="W187" s="703"/>
      <c r="X187" s="698"/>
      <c r="Y187" s="720"/>
      <c r="Z187" s="720"/>
      <c r="AA187" s="720"/>
      <c r="AB187" s="720"/>
      <c r="AC187" s="720"/>
      <c r="AD187" s="720"/>
      <c r="AE187" s="720"/>
      <c r="AF187" s="720"/>
      <c r="AG187" s="720"/>
    </row>
    <row r="188" spans="1:47" s="683" customFormat="1" ht="15" customHeight="1">
      <c r="A188" s="969"/>
      <c r="B188" s="969"/>
      <c r="C188" s="969"/>
      <c r="D188" s="969"/>
      <c r="E188" s="969"/>
      <c r="F188" s="969"/>
      <c r="G188" s="976"/>
      <c r="H188" s="977"/>
      <c r="I188" s="972"/>
      <c r="J188" s="973"/>
      <c r="K188" s="969"/>
      <c r="L188" s="687"/>
      <c r="M188" s="704" t="s">
        <v>308</v>
      </c>
      <c r="N188" s="694"/>
      <c r="O188" s="690"/>
      <c r="P188" s="690"/>
      <c r="Q188" s="690"/>
      <c r="R188" s="690"/>
      <c r="S188" s="707"/>
      <c r="T188" s="703"/>
      <c r="U188" s="702"/>
      <c r="V188" s="694"/>
      <c r="W188" s="703"/>
      <c r="X188" s="698"/>
      <c r="Y188" s="720"/>
      <c r="Z188" s="720"/>
      <c r="AA188" s="720"/>
      <c r="AB188" s="720"/>
      <c r="AC188" s="720"/>
      <c r="AD188" s="720"/>
      <c r="AE188" s="720"/>
      <c r="AF188" s="720"/>
      <c r="AG188" s="720"/>
    </row>
    <row r="189" spans="1:47" ht="15" customHeight="1">
      <c r="G189" s="156"/>
      <c r="H189" s="157"/>
      <c r="I189" s="157"/>
      <c r="J189" s="85"/>
      <c r="K189" s="157"/>
      <c r="L189" s="157"/>
      <c r="M189" s="157"/>
      <c r="N189" s="157"/>
      <c r="O189" s="157"/>
      <c r="P189" s="157"/>
      <c r="Q189" s="157"/>
      <c r="R189" s="157"/>
      <c r="S189" s="157"/>
      <c r="T189" s="157"/>
      <c r="U189" s="157"/>
      <c r="V189" s="157"/>
      <c r="W189" s="157"/>
      <c r="X189" s="157"/>
      <c r="Y189" s="157"/>
      <c r="Z189" s="157"/>
      <c r="AA189" s="157"/>
      <c r="AB189" s="157"/>
      <c r="AC189" s="157"/>
      <c r="AD189" s="157"/>
      <c r="AE189" s="157"/>
      <c r="AF189" s="157"/>
      <c r="AG189" s="157"/>
      <c r="AH189" s="157"/>
      <c r="AI189" s="157"/>
      <c r="AJ189" s="157"/>
      <c r="AK189" s="157"/>
      <c r="AL189" s="204"/>
      <c r="AM189" s="204"/>
      <c r="AN189" s="204"/>
      <c r="AO189" s="204"/>
      <c r="AP189" s="204"/>
      <c r="AQ189" s="204"/>
      <c r="AR189" s="204"/>
      <c r="AS189" s="204"/>
      <c r="AT189" s="204"/>
      <c r="AU189" s="204"/>
    </row>
    <row r="190" spans="1:47" s="35" customFormat="1" ht="17.100000000000001" customHeight="1">
      <c r="G190" s="35" t="s">
        <v>13</v>
      </c>
      <c r="I190" s="35" t="s">
        <v>208</v>
      </c>
      <c r="T190" s="158"/>
    </row>
    <row r="191" spans="1:47" ht="17.100000000000001" customHeight="1">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row>
    <row r="192" spans="1:47" s="684" customFormat="1" ht="22.5">
      <c r="A192" s="1236">
        <v>1</v>
      </c>
      <c r="B192" s="1014"/>
      <c r="C192" s="1014"/>
      <c r="D192" s="1014"/>
      <c r="E192" s="1014"/>
      <c r="F192" s="1007"/>
      <c r="G192" s="1013"/>
      <c r="H192" s="1013"/>
      <c r="I192" s="995"/>
      <c r="J192" s="994"/>
      <c r="K192" s="994"/>
      <c r="L192" s="723">
        <f>mergeValue(A192)</f>
        <v>1</v>
      </c>
      <c r="M192" s="640" t="s">
        <v>20</v>
      </c>
      <c r="N192" s="1318"/>
      <c r="O192" s="1319"/>
      <c r="P192" s="1319"/>
      <c r="Q192" s="1319"/>
      <c r="R192" s="1319"/>
      <c r="S192" s="1319"/>
      <c r="T192" s="1319"/>
      <c r="U192" s="1319"/>
      <c r="V192" s="1319"/>
      <c r="W192" s="1319"/>
      <c r="X192" s="1319"/>
      <c r="Y192" s="1319"/>
      <c r="Z192" s="1319"/>
      <c r="AA192" s="1319"/>
      <c r="AB192" s="1319"/>
      <c r="AC192" s="1319"/>
      <c r="AD192" s="1319"/>
      <c r="AE192" s="1319"/>
      <c r="AF192" s="1320"/>
      <c r="AG192" s="716" t="s">
        <v>475</v>
      </c>
      <c r="AH192" s="718"/>
      <c r="AI192" s="718"/>
      <c r="AJ192" s="718"/>
      <c r="AK192" s="718"/>
      <c r="AL192" s="718"/>
      <c r="AM192" s="718"/>
      <c r="AN192" s="718"/>
      <c r="AO192" s="718"/>
      <c r="AP192" s="718"/>
      <c r="AQ192" s="718"/>
      <c r="AR192" s="718"/>
    </row>
    <row r="193" spans="1:46" s="684" customFormat="1" ht="22.5">
      <c r="A193" s="1236"/>
      <c r="B193" s="1236">
        <v>1</v>
      </c>
      <c r="C193" s="1014"/>
      <c r="D193" s="1014"/>
      <c r="E193" s="1014"/>
      <c r="F193" s="1007"/>
      <c r="G193" s="1016"/>
      <c r="H193" s="1017"/>
      <c r="I193" s="996"/>
      <c r="J193" s="991"/>
      <c r="K193" s="989"/>
      <c r="L193" s="723" t="str">
        <f>mergeValue(A193) &amp;"."&amp; mergeValue(B193)</f>
        <v>1.1</v>
      </c>
      <c r="M193" s="691" t="s">
        <v>16</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6" t="s">
        <v>476</v>
      </c>
      <c r="AH193" s="718"/>
      <c r="AI193" s="718"/>
      <c r="AJ193" s="718"/>
      <c r="AK193" s="718"/>
      <c r="AL193" s="718"/>
      <c r="AM193" s="718"/>
      <c r="AN193" s="718"/>
      <c r="AO193" s="718"/>
      <c r="AP193" s="718"/>
      <c r="AQ193" s="718"/>
      <c r="AR193" s="718"/>
    </row>
    <row r="194" spans="1:46" s="684" customFormat="1" ht="22.5">
      <c r="A194" s="1236"/>
      <c r="B194" s="1236"/>
      <c r="C194" s="1236">
        <v>1</v>
      </c>
      <c r="D194" s="1014"/>
      <c r="E194" s="1014"/>
      <c r="F194" s="1007"/>
      <c r="G194" s="1016"/>
      <c r="H194" s="1017"/>
      <c r="I194" s="996"/>
      <c r="J194" s="991"/>
      <c r="K194" s="989"/>
      <c r="L194" s="723" t="str">
        <f>mergeValue(A194) &amp;"."&amp; mergeValue(B194)&amp;"."&amp; mergeValue(C194)</f>
        <v>1.1.1</v>
      </c>
      <c r="M194" s="692" t="s">
        <v>7</v>
      </c>
      <c r="N194" s="1315"/>
      <c r="O194" s="1316"/>
      <c r="P194" s="1316"/>
      <c r="Q194" s="1316"/>
      <c r="R194" s="1316"/>
      <c r="S194" s="1316"/>
      <c r="T194" s="1316"/>
      <c r="U194" s="1316"/>
      <c r="V194" s="1316"/>
      <c r="W194" s="1316"/>
      <c r="X194" s="1316"/>
      <c r="Y194" s="1316"/>
      <c r="Z194" s="1316"/>
      <c r="AA194" s="1316"/>
      <c r="AB194" s="1316"/>
      <c r="AC194" s="1316"/>
      <c r="AD194" s="1316"/>
      <c r="AE194" s="1316"/>
      <c r="AF194" s="1317"/>
      <c r="AG194" s="716" t="s">
        <v>631</v>
      </c>
      <c r="AH194" s="718"/>
      <c r="AI194" s="718"/>
      <c r="AJ194" s="718"/>
      <c r="AK194" s="718"/>
      <c r="AL194" s="718"/>
      <c r="AM194" s="718"/>
      <c r="AN194" s="718"/>
      <c r="AO194" s="718"/>
      <c r="AP194" s="718"/>
      <c r="AQ194" s="718"/>
      <c r="AR194" s="718"/>
    </row>
    <row r="195" spans="1:46" s="684" customFormat="1" ht="15" customHeight="1">
      <c r="A195" s="1236"/>
      <c r="B195" s="1236"/>
      <c r="C195" s="1236"/>
      <c r="D195" s="1236">
        <v>1</v>
      </c>
      <c r="E195" s="1014"/>
      <c r="F195" s="1007"/>
      <c r="G195" s="1016"/>
      <c r="H195" s="1017"/>
      <c r="I195" s="996"/>
      <c r="J195" s="991"/>
      <c r="K195" s="989"/>
      <c r="L195" s="723" t="str">
        <f>mergeValue(A195) &amp;"."&amp; mergeValue(B195)&amp;"."&amp; mergeValue(C195)&amp;"."&amp; mergeValue(D195)</f>
        <v>1.1.1.1</v>
      </c>
      <c r="M195" s="693" t="s">
        <v>22</v>
      </c>
      <c r="N195" s="1315"/>
      <c r="O195" s="1316"/>
      <c r="P195" s="1316"/>
      <c r="Q195" s="1316"/>
      <c r="R195" s="1316"/>
      <c r="S195" s="1316"/>
      <c r="T195" s="1316"/>
      <c r="U195" s="1316"/>
      <c r="V195" s="1316"/>
      <c r="W195" s="1316"/>
      <c r="X195" s="1316"/>
      <c r="Y195" s="1316"/>
      <c r="Z195" s="1316"/>
      <c r="AA195" s="1316"/>
      <c r="AB195" s="1316"/>
      <c r="AC195" s="1316"/>
      <c r="AD195" s="1316"/>
      <c r="AE195" s="1316"/>
      <c r="AF195" s="1317"/>
      <c r="AG195" s="716" t="s">
        <v>677</v>
      </c>
      <c r="AH195" s="718"/>
      <c r="AI195" s="718"/>
      <c r="AJ195" s="718"/>
      <c r="AK195" s="718"/>
      <c r="AL195" s="718"/>
      <c r="AM195" s="718"/>
      <c r="AN195" s="718"/>
      <c r="AO195" s="718"/>
      <c r="AP195" s="718"/>
      <c r="AQ195" s="718"/>
      <c r="AR195" s="718"/>
    </row>
    <row r="196" spans="1:46" s="684" customFormat="1" ht="17.100000000000001" customHeight="1">
      <c r="A196" s="1236"/>
      <c r="B196" s="1236"/>
      <c r="C196" s="1236"/>
      <c r="D196" s="1236"/>
      <c r="E196" s="1236">
        <v>1</v>
      </c>
      <c r="F196" s="1007"/>
      <c r="G196" s="1016"/>
      <c r="H196" s="1017"/>
      <c r="I196" s="1018"/>
      <c r="J196" s="1008"/>
      <c r="K196" s="1157"/>
      <c r="L196" s="1279" t="str">
        <f>mergeValue(A196) &amp;"."&amp; mergeValue(B196)&amp;"."&amp; mergeValue(C196)&amp;"."&amp; mergeValue(D196)&amp;"."&amp; mergeValue(E196)</f>
        <v>1.1.1.1.1</v>
      </c>
      <c r="M196" s="1280"/>
      <c r="N196" s="1232" t="s">
        <v>84</v>
      </c>
      <c r="O196" s="1274"/>
      <c r="P196" s="1270">
        <v>1</v>
      </c>
      <c r="Q196" s="1296"/>
      <c r="R196" s="1232" t="s">
        <v>84</v>
      </c>
      <c r="S196" s="1274"/>
      <c r="T196" s="1270">
        <v>1</v>
      </c>
      <c r="U196" s="1296"/>
      <c r="V196" s="1232" t="s">
        <v>84</v>
      </c>
      <c r="W196" s="700"/>
      <c r="X196" s="688">
        <v>1</v>
      </c>
      <c r="Y196" s="1090"/>
      <c r="Z196" s="670"/>
      <c r="AA196" s="670"/>
      <c r="AB196" s="1242"/>
      <c r="AC196" s="1232" t="s">
        <v>83</v>
      </c>
      <c r="AD196" s="1242"/>
      <c r="AE196" s="1232" t="s">
        <v>83</v>
      </c>
      <c r="AF196" s="714"/>
      <c r="AG196" s="1267" t="s">
        <v>678</v>
      </c>
      <c r="AH196" s="718" t="str">
        <f>strCheckDate(Z197:AF197)</f>
        <v/>
      </c>
      <c r="AI196" s="721" t="str">
        <f>IF(AND(COUNTIF(AJ191:AJ191,AJ196)&gt;1,AJ196&lt;&gt;""),"ErrUnique:HasDoubleConn","")</f>
        <v/>
      </c>
      <c r="AJ196" s="721"/>
      <c r="AK196" s="721"/>
      <c r="AL196" s="721"/>
      <c r="AM196" s="721"/>
      <c r="AN196" s="721"/>
      <c r="AO196" s="718"/>
      <c r="AP196" s="718"/>
      <c r="AQ196" s="718"/>
      <c r="AR196" s="718"/>
    </row>
    <row r="197" spans="1:46" s="684" customFormat="1" ht="17.100000000000001" customHeight="1">
      <c r="A197" s="1236"/>
      <c r="B197" s="1236"/>
      <c r="C197" s="1236"/>
      <c r="D197" s="1236"/>
      <c r="E197" s="1236"/>
      <c r="F197" s="1007"/>
      <c r="G197" s="1016"/>
      <c r="H197" s="1017"/>
      <c r="I197" s="1018"/>
      <c r="J197" s="1008"/>
      <c r="K197" s="1157"/>
      <c r="L197" s="1279"/>
      <c r="M197" s="1280"/>
      <c r="N197" s="1232"/>
      <c r="O197" s="1274"/>
      <c r="P197" s="1270"/>
      <c r="Q197" s="1296"/>
      <c r="R197" s="1232"/>
      <c r="S197" s="1274"/>
      <c r="T197" s="1270"/>
      <c r="U197" s="1296"/>
      <c r="V197" s="1232"/>
      <c r="W197" s="725"/>
      <c r="X197" s="704"/>
      <c r="Y197" s="704"/>
      <c r="Z197" s="706"/>
      <c r="AA197" s="602" t="str">
        <f>AB196 &amp; "-" &amp; AD196</f>
        <v>-</v>
      </c>
      <c r="AB197" s="1231"/>
      <c r="AC197" s="1232"/>
      <c r="AD197" s="1231"/>
      <c r="AE197" s="1232"/>
      <c r="AF197" s="672"/>
      <c r="AG197" s="1268"/>
      <c r="AH197" s="718"/>
      <c r="AI197" s="721"/>
      <c r="AJ197" s="721"/>
      <c r="AK197" s="721"/>
      <c r="AL197" s="721"/>
      <c r="AM197" s="721"/>
      <c r="AN197" s="721"/>
      <c r="AO197" s="718"/>
      <c r="AP197" s="718"/>
      <c r="AQ197" s="718"/>
      <c r="AR197" s="718"/>
    </row>
    <row r="198" spans="1:46" s="684" customFormat="1" ht="17.100000000000001" customHeight="1">
      <c r="A198" s="1236"/>
      <c r="B198" s="1236"/>
      <c r="C198" s="1236"/>
      <c r="D198" s="1236"/>
      <c r="E198" s="1236"/>
      <c r="F198" s="1007"/>
      <c r="G198" s="1016"/>
      <c r="H198" s="1017"/>
      <c r="I198" s="1018"/>
      <c r="J198" s="1008"/>
      <c r="K198" s="1157"/>
      <c r="L198" s="1279"/>
      <c r="M198" s="1280"/>
      <c r="N198" s="1232"/>
      <c r="O198" s="1274"/>
      <c r="P198" s="1270"/>
      <c r="Q198" s="1296"/>
      <c r="R198" s="1232"/>
      <c r="S198" s="601"/>
      <c r="T198" s="697"/>
      <c r="U198" s="704"/>
      <c r="V198" s="705"/>
      <c r="W198" s="705"/>
      <c r="X198" s="705"/>
      <c r="Y198" s="705"/>
      <c r="Z198" s="706"/>
      <c r="AA198" s="706"/>
      <c r="AB198" s="707"/>
      <c r="AC198" s="703"/>
      <c r="AD198" s="703"/>
      <c r="AE198" s="707"/>
      <c r="AF198" s="703"/>
      <c r="AG198" s="1268"/>
      <c r="AH198" s="718"/>
      <c r="AI198" s="721"/>
      <c r="AJ198" s="721"/>
      <c r="AK198" s="721"/>
      <c r="AL198" s="721"/>
      <c r="AM198" s="721"/>
      <c r="AN198" s="721"/>
      <c r="AO198" s="718"/>
      <c r="AP198" s="718"/>
      <c r="AQ198" s="718"/>
      <c r="AR198" s="718"/>
    </row>
    <row r="199" spans="1:46" s="684" customFormat="1" ht="17.100000000000001" customHeight="1">
      <c r="A199" s="1236"/>
      <c r="B199" s="1236"/>
      <c r="C199" s="1236"/>
      <c r="D199" s="1236"/>
      <c r="E199" s="1236"/>
      <c r="F199" s="1007"/>
      <c r="G199" s="1016"/>
      <c r="H199" s="1017"/>
      <c r="I199" s="1018"/>
      <c r="J199" s="1008"/>
      <c r="K199" s="1157"/>
      <c r="L199" s="1279"/>
      <c r="M199" s="1280"/>
      <c r="N199" s="1232"/>
      <c r="O199" s="708"/>
      <c r="P199" s="710"/>
      <c r="Q199" s="709"/>
      <c r="R199" s="705"/>
      <c r="S199" s="705"/>
      <c r="T199" s="705"/>
      <c r="U199" s="705"/>
      <c r="V199" s="705"/>
      <c r="W199" s="705"/>
      <c r="X199" s="705"/>
      <c r="Y199" s="705"/>
      <c r="Z199" s="706"/>
      <c r="AA199" s="706"/>
      <c r="AB199" s="707"/>
      <c r="AC199" s="703"/>
      <c r="AD199" s="703"/>
      <c r="AE199" s="707"/>
      <c r="AF199" s="703"/>
      <c r="AG199" s="1268"/>
      <c r="AH199" s="718"/>
      <c r="AI199" s="721"/>
      <c r="AJ199" s="721"/>
      <c r="AK199" s="721"/>
      <c r="AL199" s="721"/>
      <c r="AM199" s="721"/>
      <c r="AN199" s="721"/>
      <c r="AO199" s="718"/>
      <c r="AP199" s="718"/>
      <c r="AQ199" s="718"/>
      <c r="AR199" s="718"/>
    </row>
    <row r="200" spans="1:46" s="683" customFormat="1" ht="15" customHeight="1">
      <c r="A200" s="1236"/>
      <c r="B200" s="1236"/>
      <c r="C200" s="1236"/>
      <c r="D200" s="1236"/>
      <c r="E200" s="1015"/>
      <c r="F200" s="1009"/>
      <c r="G200" s="1011"/>
      <c r="H200" s="1009"/>
      <c r="I200" s="1018"/>
      <c r="J200" s="1008"/>
      <c r="K200" s="1002"/>
      <c r="L200" s="687"/>
      <c r="M200" s="696" t="s">
        <v>5</v>
      </c>
      <c r="N200" s="696"/>
      <c r="O200" s="696"/>
      <c r="P200" s="696"/>
      <c r="Q200" s="696"/>
      <c r="R200" s="696"/>
      <c r="S200" s="696"/>
      <c r="T200" s="696"/>
      <c r="U200" s="696"/>
      <c r="V200" s="696"/>
      <c r="W200" s="696"/>
      <c r="X200" s="696"/>
      <c r="Y200" s="696"/>
      <c r="Z200" s="696"/>
      <c r="AA200" s="696"/>
      <c r="AB200" s="696"/>
      <c r="AC200" s="696"/>
      <c r="AD200" s="696"/>
      <c r="AE200" s="696"/>
      <c r="AF200" s="696"/>
      <c r="AG200" s="1269"/>
      <c r="AH200" s="720"/>
      <c r="AI200" s="720"/>
      <c r="AJ200" s="722"/>
      <c r="AK200" s="722"/>
      <c r="AL200" s="722"/>
      <c r="AM200" s="722"/>
      <c r="AN200" s="722"/>
      <c r="AO200" s="720"/>
      <c r="AP200" s="720"/>
      <c r="AQ200" s="720"/>
      <c r="AR200" s="720"/>
    </row>
    <row r="201" spans="1:46" s="683" customFormat="1" ht="15" customHeight="1">
      <c r="A201" s="1236"/>
      <c r="B201" s="1236"/>
      <c r="C201" s="1236"/>
      <c r="D201" s="1015"/>
      <c r="E201" s="1015"/>
      <c r="F201" s="1009"/>
      <c r="G201" s="1016"/>
      <c r="H201" s="1009"/>
      <c r="I201" s="1002"/>
      <c r="J201" s="993"/>
      <c r="K201" s="1002"/>
      <c r="L201" s="687"/>
      <c r="M201" s="695" t="s">
        <v>17</v>
      </c>
      <c r="N201" s="695"/>
      <c r="O201" s="695"/>
      <c r="P201" s="695"/>
      <c r="Q201" s="695"/>
      <c r="R201" s="695"/>
      <c r="S201" s="695"/>
      <c r="T201" s="695"/>
      <c r="U201" s="695"/>
      <c r="V201" s="695"/>
      <c r="W201" s="695"/>
      <c r="X201" s="695"/>
      <c r="Y201" s="695"/>
      <c r="Z201" s="695"/>
      <c r="AA201" s="695"/>
      <c r="AB201" s="695"/>
      <c r="AC201" s="695"/>
      <c r="AD201" s="695"/>
      <c r="AE201" s="695"/>
      <c r="AF201" s="703"/>
      <c r="AG201" s="698"/>
      <c r="AH201" s="720"/>
      <c r="AI201" s="720"/>
      <c r="AJ201" s="722"/>
      <c r="AK201" s="722"/>
      <c r="AL201" s="722"/>
      <c r="AM201" s="722"/>
      <c r="AN201" s="722"/>
      <c r="AO201" s="720"/>
      <c r="AP201" s="720"/>
      <c r="AQ201" s="720"/>
      <c r="AR201" s="720"/>
    </row>
    <row r="202" spans="1:46" s="683" customFormat="1" ht="15" customHeight="1">
      <c r="A202" s="1236"/>
      <c r="B202" s="1236"/>
      <c r="C202" s="1015"/>
      <c r="D202" s="1015"/>
      <c r="E202" s="1015"/>
      <c r="F202" s="1009"/>
      <c r="G202" s="1016"/>
      <c r="H202" s="1009"/>
      <c r="I202" s="1002"/>
      <c r="J202" s="993"/>
      <c r="K202" s="1002"/>
      <c r="L202" s="687"/>
      <c r="M202" s="694" t="s">
        <v>18</v>
      </c>
      <c r="N202" s="694"/>
      <c r="O202" s="694"/>
      <c r="P202" s="694"/>
      <c r="Q202" s="694"/>
      <c r="R202" s="694"/>
      <c r="S202" s="694"/>
      <c r="T202" s="694"/>
      <c r="U202" s="694"/>
      <c r="V202" s="694"/>
      <c r="W202" s="694"/>
      <c r="X202" s="694"/>
      <c r="Y202" s="694"/>
      <c r="Z202" s="690"/>
      <c r="AA202" s="690"/>
      <c r="AB202" s="707"/>
      <c r="AC202" s="703"/>
      <c r="AD202" s="702"/>
      <c r="AE202" s="694"/>
      <c r="AF202" s="703"/>
      <c r="AG202" s="698"/>
      <c r="AH202" s="720"/>
      <c r="AI202" s="720"/>
      <c r="AJ202" s="720"/>
      <c r="AK202" s="720"/>
      <c r="AL202" s="720"/>
      <c r="AM202" s="720"/>
      <c r="AN202" s="720"/>
      <c r="AO202" s="720"/>
      <c r="AP202" s="720"/>
      <c r="AQ202" s="720"/>
      <c r="AR202" s="720"/>
    </row>
    <row r="203" spans="1:46" s="683" customFormat="1" ht="15" customHeight="1">
      <c r="A203" s="1236"/>
      <c r="B203" s="1015"/>
      <c r="C203" s="1015"/>
      <c r="D203" s="1015"/>
      <c r="E203" s="1015"/>
      <c r="F203" s="1009"/>
      <c r="G203" s="1016"/>
      <c r="H203" s="1009"/>
      <c r="I203" s="1002"/>
      <c r="J203" s="993"/>
      <c r="K203" s="1002"/>
      <c r="L203" s="687"/>
      <c r="M203" s="697" t="s">
        <v>19</v>
      </c>
      <c r="N203" s="697"/>
      <c r="O203" s="697"/>
      <c r="P203" s="697"/>
      <c r="Q203" s="697"/>
      <c r="R203" s="697"/>
      <c r="S203" s="697"/>
      <c r="T203" s="697"/>
      <c r="U203" s="697"/>
      <c r="V203" s="697"/>
      <c r="W203" s="697"/>
      <c r="X203" s="697"/>
      <c r="Y203" s="697"/>
      <c r="Z203" s="690"/>
      <c r="AA203" s="690"/>
      <c r="AB203" s="707"/>
      <c r="AC203" s="703"/>
      <c r="AD203" s="702"/>
      <c r="AE203" s="694"/>
      <c r="AF203" s="703"/>
      <c r="AG203" s="698"/>
      <c r="AH203" s="720"/>
      <c r="AI203" s="720"/>
      <c r="AJ203" s="720"/>
      <c r="AK203" s="720"/>
      <c r="AL203" s="720"/>
      <c r="AM203" s="720"/>
      <c r="AN203" s="720"/>
      <c r="AO203" s="720"/>
      <c r="AP203" s="720"/>
      <c r="AQ203" s="720"/>
      <c r="AR203" s="720"/>
    </row>
    <row r="204" spans="1:46" s="683" customFormat="1" ht="15" customHeight="1">
      <c r="A204" s="988"/>
      <c r="B204" s="988"/>
      <c r="C204" s="988"/>
      <c r="D204" s="988"/>
      <c r="E204" s="988"/>
      <c r="F204" s="988"/>
      <c r="G204" s="1001"/>
      <c r="H204" s="1002"/>
      <c r="I204" s="992"/>
      <c r="J204" s="993"/>
      <c r="K204" s="988"/>
      <c r="L204" s="687"/>
      <c r="M204" s="704" t="s">
        <v>308</v>
      </c>
      <c r="N204" s="704"/>
      <c r="O204" s="704"/>
      <c r="P204" s="704"/>
      <c r="Q204" s="704"/>
      <c r="R204" s="704"/>
      <c r="S204" s="704"/>
      <c r="T204" s="704"/>
      <c r="U204" s="704"/>
      <c r="V204" s="704"/>
      <c r="W204" s="704"/>
      <c r="X204" s="704"/>
      <c r="Y204" s="704"/>
      <c r="Z204" s="690"/>
      <c r="AA204" s="690"/>
      <c r="AB204" s="707"/>
      <c r="AC204" s="703"/>
      <c r="AD204" s="702"/>
      <c r="AE204" s="694"/>
      <c r="AF204" s="703"/>
      <c r="AG204" s="698"/>
      <c r="AH204" s="720"/>
      <c r="AI204" s="720"/>
      <c r="AJ204" s="720"/>
      <c r="AK204" s="720"/>
      <c r="AL204" s="720"/>
      <c r="AM204" s="720"/>
      <c r="AN204" s="720"/>
      <c r="AO204" s="720"/>
      <c r="AP204" s="720"/>
      <c r="AQ204" s="720"/>
      <c r="AR204" s="720"/>
    </row>
    <row r="205" spans="1:46" ht="15" customHeight="1">
      <c r="G205" s="156"/>
      <c r="H205" s="157"/>
      <c r="I205" s="157"/>
      <c r="J205" s="85"/>
      <c r="K205" s="157"/>
      <c r="L205" s="157"/>
      <c r="M205" s="157"/>
      <c r="N205" s="157"/>
      <c r="O205" s="157"/>
      <c r="P205" s="157"/>
      <c r="Q205" s="157"/>
      <c r="R205" s="157"/>
      <c r="S205" s="157"/>
      <c r="T205" s="157"/>
      <c r="U205" s="157"/>
      <c r="V205" s="157"/>
      <c r="W205" s="157"/>
      <c r="X205" s="157"/>
      <c r="Y205" s="157"/>
      <c r="Z205" s="157"/>
      <c r="AA205" s="157"/>
      <c r="AB205" s="157"/>
      <c r="AC205" s="157"/>
      <c r="AD205" s="157"/>
      <c r="AE205" s="157"/>
      <c r="AF205" s="157"/>
      <c r="AG205" s="157"/>
      <c r="AH205" s="157"/>
      <c r="AI205" s="157"/>
      <c r="AJ205" s="157"/>
      <c r="AK205" s="204"/>
      <c r="AL205" s="204"/>
      <c r="AM205" s="204"/>
      <c r="AN205" s="204"/>
      <c r="AO205" s="204"/>
      <c r="AP205" s="204"/>
      <c r="AQ205" s="204"/>
      <c r="AR205" s="204"/>
      <c r="AS205" s="204"/>
      <c r="AT205" s="204"/>
    </row>
    <row r="206" spans="1:46" ht="15" customHeight="1">
      <c r="G206" s="156"/>
      <c r="H206" s="157"/>
      <c r="I206" s="157"/>
      <c r="J206" s="85"/>
      <c r="K206" s="157"/>
      <c r="L206" s="157"/>
      <c r="M206" s="157"/>
      <c r="N206" s="157"/>
      <c r="O206" s="157"/>
      <c r="P206" s="157"/>
      <c r="Q206" s="1238"/>
      <c r="R206" s="157"/>
      <c r="S206" s="157"/>
      <c r="T206" s="157"/>
      <c r="U206" s="1238"/>
      <c r="V206" s="157"/>
      <c r="W206" s="157"/>
      <c r="X206" s="157"/>
      <c r="Y206" s="108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57"/>
      <c r="Z207" s="157"/>
      <c r="AA207" s="157"/>
      <c r="AB207" s="157"/>
      <c r="AC207" s="157"/>
    </row>
    <row r="208" spans="1:46" ht="15" customHeight="1">
      <c r="G208" s="156"/>
      <c r="H208" s="157"/>
      <c r="I208" s="157"/>
      <c r="J208" s="85"/>
      <c r="K208" s="157"/>
      <c r="L208" s="157"/>
      <c r="M208" s="157"/>
      <c r="N208" s="157"/>
      <c r="O208" s="157"/>
      <c r="Q208" s="1238"/>
      <c r="V208" s="157"/>
      <c r="W208" s="157"/>
      <c r="X208" s="157"/>
      <c r="Z208" s="157"/>
      <c r="AA208" s="157"/>
      <c r="AB208" s="157"/>
      <c r="AC208" s="729"/>
      <c r="AD208" s="157"/>
    </row>
    <row r="209" spans="1:83" ht="15" customHeight="1">
      <c r="G209" s="156"/>
      <c r="H209" s="157"/>
      <c r="I209" s="157"/>
      <c r="J209" s="85"/>
      <c r="K209" s="157"/>
      <c r="L209" s="157"/>
      <c r="M209" s="157"/>
      <c r="N209" s="157"/>
      <c r="O209" s="157"/>
      <c r="Q209" s="225"/>
      <c r="Y209" s="157"/>
      <c r="Z209" s="157"/>
      <c r="AA209" s="157"/>
      <c r="AB209" s="157"/>
      <c r="AC209" s="157"/>
      <c r="AD209" s="157"/>
      <c r="AE209" s="157"/>
    </row>
    <row r="210" spans="1:83" ht="15" customHeight="1">
      <c r="A210" s="730"/>
      <c r="B210" s="730"/>
      <c r="C210" s="730"/>
      <c r="D210" s="730"/>
      <c r="E210" s="730"/>
      <c r="F210" s="730"/>
      <c r="G210" s="733"/>
      <c r="H210" s="734"/>
      <c r="I210" s="734"/>
      <c r="J210" s="731"/>
      <c r="K210" s="734"/>
      <c r="L210" s="734"/>
      <c r="M210" s="734"/>
      <c r="N210" s="1321" t="s">
        <v>84</v>
      </c>
      <c r="O210" s="1274"/>
      <c r="P210" s="1270">
        <v>1</v>
      </c>
      <c r="Q210" s="1293"/>
      <c r="R210" s="1232" t="s">
        <v>83</v>
      </c>
      <c r="S210" s="1322"/>
      <c r="T210" s="1313">
        <v>1</v>
      </c>
      <c r="U210" s="1239"/>
      <c r="V210" s="1232" t="s">
        <v>83</v>
      </c>
      <c r="W210" s="836"/>
      <c r="X210" s="737">
        <v>1</v>
      </c>
      <c r="Y210" s="1087"/>
      <c r="Z210" s="734"/>
      <c r="AA210" s="734"/>
      <c r="AB210" s="734"/>
      <c r="AC210" s="734"/>
      <c r="AD210" s="734"/>
      <c r="AE210" s="730"/>
      <c r="AF210" s="728"/>
      <c r="AG210" s="728"/>
      <c r="AH210" s="728"/>
      <c r="AI210" s="728"/>
      <c r="AJ210" s="728"/>
      <c r="AK210" s="728"/>
      <c r="AL210" s="728"/>
      <c r="AM210" s="728"/>
      <c r="AN210" s="728"/>
      <c r="AO210" s="728"/>
      <c r="AP210" s="728"/>
      <c r="AQ210" s="728"/>
      <c r="AR210" s="728"/>
      <c r="AS210" s="728"/>
      <c r="AT210" s="728"/>
      <c r="AU210" s="728"/>
      <c r="AV210" s="728"/>
      <c r="AW210" s="728"/>
      <c r="AX210" s="728"/>
      <c r="AY210" s="728"/>
      <c r="AZ210" s="728"/>
      <c r="BA210" s="728"/>
      <c r="BB210" s="728"/>
      <c r="BC210" s="728"/>
      <c r="BD210" s="728"/>
      <c r="BE210" s="728"/>
      <c r="BF210" s="728"/>
      <c r="BG210" s="728"/>
      <c r="BH210" s="728"/>
      <c r="BI210" s="728"/>
      <c r="BJ210" s="728"/>
      <c r="BK210" s="728"/>
      <c r="BL210" s="728"/>
      <c r="BM210" s="728"/>
      <c r="BN210" s="728"/>
      <c r="BO210" s="728"/>
      <c r="BP210" s="728"/>
      <c r="BQ210" s="728"/>
      <c r="BR210" s="728"/>
      <c r="BS210" s="728"/>
      <c r="BT210" s="728"/>
      <c r="BU210" s="728"/>
      <c r="BV210" s="728"/>
      <c r="BW210" s="728"/>
      <c r="BX210" s="728"/>
      <c r="BY210" s="728"/>
      <c r="BZ210" s="728"/>
      <c r="CA210" s="728"/>
      <c r="CB210" s="728"/>
      <c r="CC210" s="728"/>
      <c r="CD210" s="728"/>
      <c r="CE210" s="728"/>
    </row>
    <row r="211" spans="1:83" ht="15" customHeight="1">
      <c r="A211" s="730"/>
      <c r="B211" s="730"/>
      <c r="C211" s="730"/>
      <c r="D211" s="730"/>
      <c r="E211" s="730"/>
      <c r="F211" s="730"/>
      <c r="G211" s="733"/>
      <c r="H211" s="734"/>
      <c r="I211" s="734"/>
      <c r="J211" s="731"/>
      <c r="K211" s="734"/>
      <c r="L211" s="734"/>
      <c r="M211" s="734"/>
      <c r="N211" s="1321"/>
      <c r="O211" s="1274"/>
      <c r="P211" s="1270"/>
      <c r="Q211" s="1293"/>
      <c r="R211" s="1232"/>
      <c r="S211" s="1323"/>
      <c r="T211" s="1314"/>
      <c r="U211" s="1239"/>
      <c r="V211" s="1232"/>
      <c r="W211" s="735"/>
      <c r="X211" s="735"/>
      <c r="Y211" s="735" t="s">
        <v>710</v>
      </c>
      <c r="Z211" s="734"/>
      <c r="AA211" s="734"/>
      <c r="AB211" s="734"/>
      <c r="AC211" s="734"/>
      <c r="AD211" s="734"/>
      <c r="AE211" s="734"/>
      <c r="AF211" s="728"/>
      <c r="AG211" s="728"/>
      <c r="AH211" s="728"/>
      <c r="AI211" s="728"/>
      <c r="AJ211" s="728"/>
      <c r="AK211" s="728"/>
      <c r="AL211" s="728"/>
      <c r="AM211" s="728"/>
      <c r="AN211" s="728"/>
      <c r="AO211" s="728"/>
      <c r="AP211" s="728"/>
      <c r="AQ211" s="728"/>
      <c r="AR211" s="728"/>
      <c r="AS211" s="728"/>
      <c r="AT211" s="728"/>
      <c r="AU211" s="728"/>
      <c r="AV211" s="728"/>
      <c r="AW211" s="728"/>
      <c r="AX211" s="728"/>
      <c r="AY211" s="728"/>
      <c r="AZ211" s="728"/>
      <c r="BA211" s="728"/>
      <c r="BB211" s="728"/>
      <c r="BC211" s="728"/>
      <c r="BD211" s="728"/>
      <c r="BE211" s="728"/>
      <c r="BF211" s="728"/>
      <c r="BG211" s="728"/>
      <c r="BH211" s="728"/>
      <c r="BI211" s="728"/>
      <c r="BJ211" s="728"/>
      <c r="BK211" s="728"/>
      <c r="BL211" s="728"/>
      <c r="BM211" s="728"/>
      <c r="BN211" s="728"/>
      <c r="BO211" s="728"/>
      <c r="BP211" s="728"/>
      <c r="BQ211" s="728"/>
      <c r="BR211" s="728"/>
      <c r="BS211" s="728"/>
      <c r="BT211" s="728"/>
      <c r="BU211" s="728"/>
      <c r="BV211" s="728"/>
      <c r="BW211" s="728"/>
      <c r="BX211" s="728"/>
      <c r="BY211" s="728"/>
      <c r="BZ211" s="728"/>
      <c r="CA211" s="728"/>
      <c r="CB211" s="728"/>
      <c r="CC211" s="728"/>
      <c r="CD211" s="728"/>
      <c r="CE211" s="728"/>
    </row>
    <row r="212" spans="1:83" ht="15" customHeight="1">
      <c r="A212" s="730"/>
      <c r="B212" s="730"/>
      <c r="C212" s="730"/>
      <c r="D212" s="730"/>
      <c r="E212" s="730"/>
      <c r="F212" s="730"/>
      <c r="G212" s="733"/>
      <c r="H212" s="734"/>
      <c r="I212" s="734"/>
      <c r="J212" s="731"/>
      <c r="K212" s="734"/>
      <c r="L212" s="734"/>
      <c r="M212" s="734"/>
      <c r="N212" s="1321"/>
      <c r="O212" s="1274"/>
      <c r="P212" s="1270"/>
      <c r="Q212" s="1293"/>
      <c r="R212" s="1232"/>
      <c r="S212" s="732"/>
      <c r="T212" s="732"/>
      <c r="U212" s="735" t="s">
        <v>711</v>
      </c>
      <c r="V212" s="835"/>
      <c r="W212" s="736"/>
      <c r="X212" s="736"/>
      <c r="Y212" s="736"/>
      <c r="Z212" s="734"/>
      <c r="AA212" s="734"/>
      <c r="AB212" s="734"/>
      <c r="AC212" s="734"/>
      <c r="AD212" s="734"/>
      <c r="AE212" s="734"/>
      <c r="AF212" s="728"/>
      <c r="AG212" s="728"/>
      <c r="AH212" s="728"/>
      <c r="AI212" s="728"/>
      <c r="AJ212" s="728"/>
      <c r="AK212" s="728"/>
      <c r="AL212" s="728"/>
      <c r="AM212" s="728"/>
      <c r="AN212" s="728"/>
      <c r="AO212" s="728"/>
      <c r="AP212" s="728"/>
      <c r="AQ212" s="728"/>
      <c r="AR212" s="728"/>
      <c r="AS212" s="728"/>
      <c r="AT212" s="728"/>
      <c r="AU212" s="728"/>
      <c r="AV212" s="728"/>
      <c r="AW212" s="728"/>
      <c r="AX212" s="728"/>
      <c r="AY212" s="728"/>
      <c r="AZ212" s="728"/>
      <c r="BA212" s="728"/>
      <c r="BB212" s="728"/>
      <c r="BC212" s="728"/>
      <c r="BD212" s="728"/>
      <c r="BE212" s="728"/>
      <c r="BF212" s="728"/>
      <c r="BG212" s="728"/>
      <c r="BH212" s="728"/>
      <c r="BI212" s="728"/>
      <c r="BJ212" s="728"/>
      <c r="BK212" s="728"/>
      <c r="BL212" s="728"/>
      <c r="BM212" s="728"/>
      <c r="BN212" s="728"/>
      <c r="BO212" s="728"/>
      <c r="BP212" s="728"/>
      <c r="BQ212" s="728"/>
      <c r="BR212" s="728"/>
      <c r="BS212" s="728"/>
      <c r="BT212" s="728"/>
      <c r="BU212" s="728"/>
      <c r="BV212" s="728"/>
      <c r="BW212" s="728"/>
      <c r="BX212" s="728"/>
      <c r="BY212" s="728"/>
      <c r="BZ212" s="728"/>
      <c r="CA212" s="728"/>
      <c r="CB212" s="728"/>
      <c r="CC212" s="728"/>
      <c r="CD212" s="728"/>
      <c r="CE212" s="728"/>
    </row>
    <row r="213" spans="1:83" ht="15" customHeight="1">
      <c r="A213" s="730"/>
      <c r="B213" s="730"/>
      <c r="C213" s="730"/>
      <c r="D213" s="730"/>
      <c r="E213" s="730"/>
      <c r="F213" s="730"/>
      <c r="G213" s="733"/>
      <c r="H213" s="734"/>
      <c r="I213" s="734"/>
      <c r="J213" s="731"/>
      <c r="K213" s="734"/>
      <c r="L213" s="734"/>
      <c r="M213" s="734"/>
      <c r="N213" s="1232"/>
      <c r="O213" s="833"/>
      <c r="P213" s="833"/>
      <c r="Q213" s="834"/>
      <c r="R213" s="835"/>
      <c r="S213" s="736"/>
      <c r="T213" s="736"/>
      <c r="U213" s="736"/>
      <c r="V213" s="736"/>
      <c r="W213" s="736"/>
      <c r="X213" s="736"/>
      <c r="Y213" s="736"/>
      <c r="Z213" s="734"/>
      <c r="AA213" s="734"/>
      <c r="AB213" s="734"/>
      <c r="AC213" s="734"/>
      <c r="AD213" s="734"/>
      <c r="AE213" s="734"/>
      <c r="AF213" s="728"/>
      <c r="AG213" s="728"/>
      <c r="AH213" s="728"/>
      <c r="AI213" s="728"/>
      <c r="AJ213" s="728"/>
      <c r="AK213" s="728"/>
      <c r="AL213" s="728"/>
      <c r="AM213" s="728"/>
      <c r="AN213" s="728"/>
      <c r="AO213" s="728"/>
      <c r="AP213" s="728"/>
      <c r="AQ213" s="728"/>
      <c r="AR213" s="728"/>
      <c r="AS213" s="728"/>
      <c r="AT213" s="728"/>
      <c r="AU213" s="728"/>
      <c r="AV213" s="728"/>
      <c r="AW213" s="728"/>
      <c r="AX213" s="728"/>
      <c r="AY213" s="728"/>
      <c r="AZ213" s="728"/>
      <c r="BA213" s="728"/>
      <c r="BB213" s="728"/>
      <c r="BC213" s="728"/>
      <c r="BD213" s="728"/>
      <c r="BE213" s="728"/>
      <c r="BF213" s="728"/>
      <c r="BG213" s="728"/>
      <c r="BH213" s="728"/>
      <c r="BI213" s="728"/>
      <c r="BJ213" s="728"/>
      <c r="BK213" s="728"/>
      <c r="BL213" s="728"/>
      <c r="BM213" s="728"/>
      <c r="BN213" s="728"/>
      <c r="BO213" s="728"/>
      <c r="BP213" s="728"/>
      <c r="BQ213" s="728"/>
      <c r="BR213" s="728"/>
      <c r="BS213" s="728"/>
      <c r="BT213" s="728"/>
      <c r="BU213" s="728"/>
      <c r="BV213" s="728"/>
      <c r="BW213" s="728"/>
      <c r="BX213" s="728"/>
      <c r="BY213" s="728"/>
      <c r="BZ213" s="728"/>
      <c r="CA213" s="728"/>
      <c r="CB213" s="728"/>
      <c r="CC213" s="728"/>
      <c r="CD213" s="728"/>
      <c r="CE213" s="728"/>
    </row>
    <row r="215" spans="1:83" s="36" customFormat="1" ht="17.100000000000001" customHeight="1">
      <c r="A215" s="98"/>
      <c r="B215" s="98"/>
      <c r="C215" s="86"/>
      <c r="D215" s="151"/>
      <c r="E215" s="170"/>
      <c r="F215" s="172"/>
      <c r="G215" s="172"/>
      <c r="H215" s="171"/>
      <c r="I215" s="171"/>
      <c r="J215" s="171"/>
      <c r="K215" s="171"/>
      <c r="L215" s="171"/>
      <c r="M215" s="171"/>
      <c r="N215" s="171"/>
      <c r="O215" s="171"/>
      <c r="P215" s="171"/>
      <c r="Q215" s="171"/>
      <c r="R215" s="171"/>
      <c r="S215" s="171"/>
      <c r="T215" s="153"/>
      <c r="U215" s="153"/>
      <c r="V215" s="153"/>
      <c r="W215" s="173"/>
      <c r="X215" s="173"/>
    </row>
    <row r="216" spans="1:83" s="741" customFormat="1" ht="18.75" customHeight="1">
      <c r="X216" s="720"/>
      <c r="Y216" s="720"/>
      <c r="Z216" s="720"/>
      <c r="AA216" s="720"/>
      <c r="AB216" s="720"/>
      <c r="AC216" s="720"/>
      <c r="AD216" s="720"/>
      <c r="AE216" s="720"/>
      <c r="AF216" s="720"/>
      <c r="AG216" s="720"/>
      <c r="AH216" s="720"/>
      <c r="AI216" s="720"/>
      <c r="AJ216" s="720"/>
    </row>
    <row r="217" spans="1:83" s="35" customFormat="1" ht="17.100000000000001" customHeight="1">
      <c r="G217" s="35" t="s">
        <v>13</v>
      </c>
      <c r="I217" s="35" t="s">
        <v>743</v>
      </c>
      <c r="V217" s="158"/>
      <c r="X217" s="217"/>
      <c r="Y217" s="217"/>
      <c r="Z217" s="217"/>
      <c r="AA217" s="217"/>
      <c r="AB217" s="217"/>
      <c r="AC217" s="217"/>
      <c r="AD217" s="217"/>
      <c r="AE217" s="217"/>
      <c r="AF217" s="217"/>
      <c r="AG217" s="217"/>
      <c r="AH217" s="217"/>
      <c r="AI217" s="217"/>
      <c r="AJ217" s="217"/>
    </row>
    <row r="218" spans="1:83" s="741" customFormat="1" ht="17.100000000000001" customHeight="1">
      <c r="L218" s="122"/>
      <c r="M218" s="122"/>
      <c r="N218" s="122"/>
      <c r="O218" s="122"/>
      <c r="P218" s="122"/>
      <c r="Q218" s="122"/>
      <c r="R218" s="122"/>
      <c r="S218" s="122"/>
      <c r="T218" s="122"/>
      <c r="U218" s="122"/>
      <c r="V218" s="122"/>
      <c r="W218" s="122"/>
      <c r="X218" s="720"/>
      <c r="Y218" s="720"/>
      <c r="Z218" s="720"/>
      <c r="AA218" s="720"/>
      <c r="AB218" s="720"/>
      <c r="AC218" s="720"/>
      <c r="AD218" s="720"/>
      <c r="AE218" s="720"/>
      <c r="AF218" s="720"/>
      <c r="AG218" s="720"/>
      <c r="AH218" s="720"/>
      <c r="AI218" s="720"/>
      <c r="AJ218" s="720"/>
    </row>
    <row r="219" spans="1:83" s="798" customFormat="1" ht="22.5">
      <c r="A219" s="1236">
        <v>1</v>
      </c>
      <c r="B219" s="882"/>
      <c r="C219" s="882"/>
      <c r="D219" s="882"/>
      <c r="E219" s="883"/>
      <c r="F219" s="884"/>
      <c r="G219" s="884"/>
      <c r="H219" s="884"/>
      <c r="I219" s="885"/>
      <c r="J219" s="880"/>
      <c r="K219" s="887"/>
      <c r="L219" s="780">
        <f>mergeValue(A219)</f>
        <v>1</v>
      </c>
      <c r="M219" s="640" t="s">
        <v>20</v>
      </c>
      <c r="N219" s="645"/>
      <c r="O219" s="1243"/>
      <c r="P219" s="1244"/>
      <c r="Q219" s="1244"/>
      <c r="R219" s="1244"/>
      <c r="S219" s="1244"/>
      <c r="T219" s="1244"/>
      <c r="U219" s="1244"/>
      <c r="V219" s="1245"/>
      <c r="W219" s="629" t="s">
        <v>475</v>
      </c>
      <c r="X219" s="807"/>
      <c r="Y219" s="828"/>
      <c r="Z219" s="828" t="str">
        <f t="shared" ref="Z219:Z232" si="3">IF(M219="","",M219 )</f>
        <v>Наименование тарифа</v>
      </c>
      <c r="AA219" s="828"/>
      <c r="AB219" s="828"/>
      <c r="AC219" s="828"/>
      <c r="AD219" s="807"/>
      <c r="AE219" s="807"/>
      <c r="AF219" s="807"/>
      <c r="AG219" s="807"/>
      <c r="AH219" s="807"/>
      <c r="AI219" s="807"/>
      <c r="AJ219" s="807"/>
    </row>
    <row r="220" spans="1:83" s="798" customFormat="1" ht="22.5">
      <c r="A220" s="1236"/>
      <c r="B220" s="1236">
        <v>1</v>
      </c>
      <c r="C220" s="882"/>
      <c r="D220" s="882"/>
      <c r="E220" s="884"/>
      <c r="F220" s="884"/>
      <c r="G220" s="884"/>
      <c r="H220" s="884"/>
      <c r="I220" s="879"/>
      <c r="J220" s="878"/>
      <c r="K220" s="881"/>
      <c r="L220" s="780" t="str">
        <f>mergeValue(A220) &amp;"."&amp; mergeValue(B220)</f>
        <v>1.1</v>
      </c>
      <c r="M220" s="691" t="s">
        <v>16</v>
      </c>
      <c r="N220" s="645"/>
      <c r="O220" s="1243"/>
      <c r="P220" s="1244"/>
      <c r="Q220" s="1244"/>
      <c r="R220" s="1244"/>
      <c r="S220" s="1244"/>
      <c r="T220" s="1244"/>
      <c r="U220" s="1244"/>
      <c r="V220" s="1245"/>
      <c r="W220" s="629" t="s">
        <v>476</v>
      </c>
      <c r="X220" s="807"/>
      <c r="Y220" s="828"/>
      <c r="Z220" s="828" t="str">
        <f t="shared" si="3"/>
        <v>Территория действия тарифа</v>
      </c>
      <c r="AA220" s="828"/>
      <c r="AB220" s="828"/>
      <c r="AC220" s="828"/>
      <c r="AD220" s="807"/>
      <c r="AE220" s="807"/>
      <c r="AF220" s="807"/>
      <c r="AG220" s="807"/>
      <c r="AH220" s="807"/>
      <c r="AI220" s="807"/>
      <c r="AJ220" s="807"/>
    </row>
    <row r="221" spans="1:83" s="798" customFormat="1" ht="22.5">
      <c r="A221" s="1236"/>
      <c r="B221" s="1236"/>
      <c r="C221" s="1236">
        <v>1</v>
      </c>
      <c r="D221" s="882"/>
      <c r="E221" s="884"/>
      <c r="F221" s="884"/>
      <c r="G221" s="884"/>
      <c r="H221" s="884"/>
      <c r="I221" s="886"/>
      <c r="J221" s="878"/>
      <c r="K221" s="881"/>
      <c r="L221" s="780" t="str">
        <f>mergeValue(A221) &amp;"."&amp; mergeValue(B221)&amp;"."&amp; mergeValue(C221)</f>
        <v>1.1.1</v>
      </c>
      <c r="M221" s="692" t="s">
        <v>7</v>
      </c>
      <c r="N221" s="645"/>
      <c r="O221" s="1243"/>
      <c r="P221" s="1244"/>
      <c r="Q221" s="1244"/>
      <c r="R221" s="1244"/>
      <c r="S221" s="1244"/>
      <c r="T221" s="1244"/>
      <c r="U221" s="1244"/>
      <c r="V221" s="1245"/>
      <c r="W221" s="629" t="s">
        <v>631</v>
      </c>
      <c r="X221" s="807"/>
      <c r="Y221" s="828"/>
      <c r="Z221" s="828" t="str">
        <f t="shared" si="3"/>
        <v xml:space="preserve">Наименование системы теплоснабжения </v>
      </c>
      <c r="AA221" s="828"/>
      <c r="AB221" s="828"/>
      <c r="AC221" s="828"/>
      <c r="AD221" s="807"/>
      <c r="AE221" s="807"/>
      <c r="AF221" s="807"/>
      <c r="AG221" s="807"/>
      <c r="AH221" s="807"/>
      <c r="AI221" s="807"/>
      <c r="AJ221" s="807"/>
    </row>
    <row r="222" spans="1:83" s="798" customFormat="1" ht="22.5">
      <c r="A222" s="1236"/>
      <c r="B222" s="1236"/>
      <c r="C222" s="1236"/>
      <c r="D222" s="1236">
        <v>1</v>
      </c>
      <c r="E222" s="884"/>
      <c r="F222" s="884"/>
      <c r="G222" s="884"/>
      <c r="H222" s="884"/>
      <c r="I222" s="886"/>
      <c r="J222" s="878"/>
      <c r="K222" s="881"/>
      <c r="L222" s="780" t="str">
        <f>mergeValue(A222) &amp;"."&amp; mergeValue(B222)&amp;"."&amp; mergeValue(C222)&amp;"."&amp; mergeValue(D222)</f>
        <v>1.1.1.1</v>
      </c>
      <c r="M222" s="693" t="s">
        <v>22</v>
      </c>
      <c r="N222" s="645"/>
      <c r="O222" s="1243"/>
      <c r="P222" s="1244"/>
      <c r="Q222" s="1244"/>
      <c r="R222" s="1244"/>
      <c r="S222" s="1244"/>
      <c r="T222" s="1244"/>
      <c r="U222" s="1244"/>
      <c r="V222" s="1245"/>
      <c r="W222" s="629" t="s">
        <v>632</v>
      </c>
      <c r="X222" s="807"/>
      <c r="Y222" s="828"/>
      <c r="Z222" s="828" t="str">
        <f t="shared" si="3"/>
        <v xml:space="preserve">Источник тепловой энергии  </v>
      </c>
      <c r="AA222" s="828"/>
      <c r="AB222" s="828"/>
      <c r="AC222" s="828"/>
      <c r="AD222" s="807"/>
      <c r="AE222" s="807"/>
      <c r="AF222" s="807"/>
      <c r="AG222" s="807"/>
      <c r="AH222" s="807"/>
      <c r="AI222" s="807"/>
      <c r="AJ222" s="807"/>
    </row>
    <row r="223" spans="1:83" s="798" customFormat="1" ht="101.25">
      <c r="A223" s="1236"/>
      <c r="B223" s="1236"/>
      <c r="C223" s="1236"/>
      <c r="D223" s="1236"/>
      <c r="E223" s="1236">
        <v>1</v>
      </c>
      <c r="F223" s="884"/>
      <c r="G223" s="884"/>
      <c r="H223" s="882">
        <v>1</v>
      </c>
      <c r="I223" s="1236">
        <v>1</v>
      </c>
      <c r="J223" s="884"/>
      <c r="K223" s="889"/>
      <c r="L223" s="780" t="str">
        <f>mergeValue(A223) &amp;"."&amp; mergeValue(B223)&amp;"."&amp; mergeValue(C223)&amp;"."&amp; mergeValue(D223)&amp;"."&amp; mergeValue(E223)</f>
        <v>1.1.1.1.1</v>
      </c>
      <c r="M223" s="553" t="s">
        <v>9</v>
      </c>
      <c r="N223" s="645"/>
      <c r="O223" s="1239"/>
      <c r="P223" s="1240"/>
      <c r="Q223" s="1240"/>
      <c r="R223" s="1240"/>
      <c r="S223" s="1240"/>
      <c r="T223" s="1240"/>
      <c r="U223" s="1240"/>
      <c r="V223" s="1241"/>
      <c r="W223" s="629" t="s">
        <v>636</v>
      </c>
      <c r="X223" s="807"/>
      <c r="Y223" s="828"/>
      <c r="Z223" s="828" t="str">
        <f t="shared" si="3"/>
        <v>Схема подключения теплопотребляющей установки к коллектору источника тепловой энергии</v>
      </c>
      <c r="AA223" s="828"/>
      <c r="AB223" s="828"/>
      <c r="AC223" s="828"/>
      <c r="AD223" s="807"/>
      <c r="AE223" s="807"/>
      <c r="AF223" s="807"/>
      <c r="AG223" s="807"/>
      <c r="AH223" s="807"/>
      <c r="AI223" s="807"/>
      <c r="AJ223" s="807"/>
    </row>
    <row r="224" spans="1:83" s="798" customFormat="1" ht="90">
      <c r="A224" s="1236"/>
      <c r="B224" s="1236"/>
      <c r="C224" s="1236"/>
      <c r="D224" s="1236"/>
      <c r="E224" s="1236"/>
      <c r="F224" s="1236">
        <v>1</v>
      </c>
      <c r="G224" s="882"/>
      <c r="H224" s="882"/>
      <c r="I224" s="1236"/>
      <c r="J224" s="1236">
        <v>1</v>
      </c>
      <c r="K224" s="890"/>
      <c r="L224" s="780" t="str">
        <f>mergeValue(A224) &amp;"."&amp; mergeValue(B224)&amp;"."&amp; mergeValue(C224)&amp;"."&amp; mergeValue(D224)&amp;"."&amp; mergeValue(E224)&amp;"."&amp; mergeValue(F224)</f>
        <v>1.1.1.1.1.1</v>
      </c>
      <c r="M224" s="554" t="s">
        <v>10</v>
      </c>
      <c r="N224" s="645"/>
      <c r="O224" s="1239"/>
      <c r="P224" s="1240"/>
      <c r="Q224" s="1240"/>
      <c r="R224" s="1240"/>
      <c r="S224" s="1240"/>
      <c r="T224" s="1240"/>
      <c r="U224" s="1240"/>
      <c r="V224" s="1241"/>
      <c r="W224" s="629" t="s">
        <v>634</v>
      </c>
      <c r="X224" s="807"/>
      <c r="Y224" s="828"/>
      <c r="Z224" s="828" t="str">
        <f t="shared" si="3"/>
        <v>Группа потребителей</v>
      </c>
      <c r="AA224" s="828"/>
      <c r="AB224" s="828"/>
      <c r="AC224" s="828"/>
      <c r="AD224" s="807"/>
      <c r="AE224" s="807"/>
      <c r="AF224" s="807"/>
      <c r="AG224" s="807"/>
      <c r="AH224" s="807"/>
      <c r="AI224" s="807"/>
      <c r="AJ224" s="807"/>
    </row>
    <row r="225" spans="1:36" s="798" customFormat="1" ht="195.75" customHeight="1">
      <c r="A225" s="1236"/>
      <c r="B225" s="1236"/>
      <c r="C225" s="1236"/>
      <c r="D225" s="1236"/>
      <c r="E225" s="1236"/>
      <c r="F225" s="1236"/>
      <c r="G225" s="882">
        <v>1</v>
      </c>
      <c r="H225" s="882"/>
      <c r="I225" s="1236"/>
      <c r="J225" s="1236"/>
      <c r="K225" s="890">
        <v>1</v>
      </c>
      <c r="L225" s="780" t="str">
        <f>mergeValue(A225) &amp;"."&amp; mergeValue(B225)&amp;"."&amp; mergeValue(C225)&amp;"."&amp; mergeValue(D225)&amp;"."&amp; mergeValue(E225)&amp;"."&amp; mergeValue(F225)&amp;"."&amp; mergeValue(G225)</f>
        <v>1.1.1.1.1.1.1</v>
      </c>
      <c r="M225" s="1063"/>
      <c r="N225" s="645"/>
      <c r="O225" s="762"/>
      <c r="P225" s="762"/>
      <c r="Q225" s="762"/>
      <c r="R225" s="1231"/>
      <c r="S225" s="1232" t="s">
        <v>83</v>
      </c>
      <c r="T225" s="1231"/>
      <c r="U225" s="1232" t="s">
        <v>83</v>
      </c>
      <c r="V225" s="762"/>
      <c r="W225" s="1206" t="s">
        <v>653</v>
      </c>
      <c r="X225" s="807" t="str">
        <f>strCheckDate(O226:V226)</f>
        <v/>
      </c>
      <c r="Y225" s="828"/>
      <c r="Z225" s="828" t="str">
        <f t="shared" si="3"/>
        <v/>
      </c>
      <c r="AA225" s="828"/>
      <c r="AB225" s="828"/>
      <c r="AC225" s="828"/>
      <c r="AD225" s="807"/>
      <c r="AE225" s="807"/>
      <c r="AF225" s="807"/>
      <c r="AG225" s="807"/>
      <c r="AH225" s="807"/>
      <c r="AI225" s="807"/>
      <c r="AJ225" s="807"/>
    </row>
    <row r="226" spans="1:36" s="798" customFormat="1" ht="14.25" hidden="1" customHeight="1">
      <c r="A226" s="1236"/>
      <c r="B226" s="1236"/>
      <c r="C226" s="1236"/>
      <c r="D226" s="1236"/>
      <c r="E226" s="1236"/>
      <c r="F226" s="1236"/>
      <c r="G226" s="882"/>
      <c r="H226" s="882"/>
      <c r="I226" s="1236"/>
      <c r="J226" s="1236"/>
      <c r="K226" s="890"/>
      <c r="L226" s="799"/>
      <c r="M226" s="645"/>
      <c r="N226" s="645"/>
      <c r="O226" s="762"/>
      <c r="P226" s="762"/>
      <c r="Q226" s="768" t="str">
        <f>R225 &amp; "-" &amp; T225</f>
        <v>-</v>
      </c>
      <c r="R226" s="1231"/>
      <c r="S226" s="1232"/>
      <c r="T226" s="1231"/>
      <c r="U226" s="1232"/>
      <c r="V226" s="762"/>
      <c r="W226" s="1206"/>
      <c r="X226" s="807"/>
      <c r="Y226" s="828"/>
      <c r="Z226" s="828" t="str">
        <f t="shared" si="3"/>
        <v/>
      </c>
      <c r="AA226" s="828"/>
      <c r="AB226" s="828"/>
      <c r="AC226" s="828"/>
      <c r="AD226" s="807"/>
      <c r="AE226" s="807"/>
      <c r="AF226" s="807"/>
      <c r="AG226" s="807"/>
      <c r="AH226" s="807"/>
      <c r="AI226" s="807"/>
      <c r="AJ226" s="807"/>
    </row>
    <row r="227" spans="1:36" s="798" customFormat="1" ht="15" customHeight="1">
      <c r="A227" s="1236"/>
      <c r="B227" s="1236"/>
      <c r="C227" s="1236"/>
      <c r="D227" s="1236"/>
      <c r="E227" s="1236"/>
      <c r="F227" s="1236"/>
      <c r="G227" s="884"/>
      <c r="H227" s="882"/>
      <c r="I227" s="1236"/>
      <c r="J227" s="1236"/>
      <c r="K227" s="889"/>
      <c r="L227" s="687"/>
      <c r="M227" s="556" t="s">
        <v>25</v>
      </c>
      <c r="N227" s="764"/>
      <c r="O227" s="764"/>
      <c r="P227" s="764"/>
      <c r="Q227" s="764"/>
      <c r="R227" s="764"/>
      <c r="S227" s="764"/>
      <c r="T227" s="764"/>
      <c r="U227" s="764"/>
      <c r="V227" s="761"/>
      <c r="W227" s="1206"/>
      <c r="X227" s="807"/>
      <c r="Y227" s="828"/>
      <c r="Z227" s="828" t="str">
        <f t="shared" si="3"/>
        <v>Добавить вид теплоносителя (параметры теплоносителя)</v>
      </c>
      <c r="AA227" s="828"/>
      <c r="AB227" s="828"/>
      <c r="AC227" s="828"/>
      <c r="AD227" s="807"/>
      <c r="AE227" s="807"/>
      <c r="AF227" s="807"/>
      <c r="AG227" s="807"/>
      <c r="AH227" s="807"/>
      <c r="AI227" s="807"/>
      <c r="AJ227" s="807"/>
    </row>
    <row r="228" spans="1:36" s="798" customFormat="1" ht="15" customHeight="1">
      <c r="A228" s="1236"/>
      <c r="B228" s="1236"/>
      <c r="C228" s="1236"/>
      <c r="D228" s="1236"/>
      <c r="E228" s="1236"/>
      <c r="F228" s="884"/>
      <c r="G228" s="884"/>
      <c r="H228" s="882"/>
      <c r="I228" s="1236"/>
      <c r="J228" s="884"/>
      <c r="K228" s="889"/>
      <c r="L228" s="687"/>
      <c r="M228" s="555" t="s">
        <v>11</v>
      </c>
      <c r="N228" s="764"/>
      <c r="O228" s="764"/>
      <c r="P228" s="764"/>
      <c r="Q228" s="764"/>
      <c r="R228" s="764"/>
      <c r="S228" s="764"/>
      <c r="T228" s="764"/>
      <c r="U228" s="763"/>
      <c r="V228" s="764"/>
      <c r="W228" s="664"/>
      <c r="X228" s="807"/>
      <c r="Y228" s="828"/>
      <c r="Z228" s="828" t="str">
        <f t="shared" si="3"/>
        <v>Добавить группу потребителей</v>
      </c>
      <c r="AA228" s="828"/>
      <c r="AB228" s="828"/>
      <c r="AC228" s="828"/>
      <c r="AD228" s="807"/>
      <c r="AE228" s="807"/>
      <c r="AF228" s="807"/>
      <c r="AG228" s="807"/>
      <c r="AH228" s="807"/>
      <c r="AI228" s="807"/>
      <c r="AJ228" s="807"/>
    </row>
    <row r="229" spans="1:36" s="798" customFormat="1" ht="15" customHeight="1">
      <c r="A229" s="1236"/>
      <c r="B229" s="1236"/>
      <c r="C229" s="1236"/>
      <c r="D229" s="1236"/>
      <c r="E229" s="888"/>
      <c r="F229" s="884"/>
      <c r="G229" s="884"/>
      <c r="H229" s="884"/>
      <c r="I229" s="880"/>
      <c r="J229" s="877"/>
      <c r="K229" s="887"/>
      <c r="L229" s="687"/>
      <c r="M229" s="759" t="s">
        <v>12</v>
      </c>
      <c r="N229" s="764"/>
      <c r="O229" s="764"/>
      <c r="P229" s="764"/>
      <c r="Q229" s="764"/>
      <c r="R229" s="764"/>
      <c r="S229" s="764"/>
      <c r="T229" s="764"/>
      <c r="U229" s="763"/>
      <c r="V229" s="764"/>
      <c r="W229" s="664"/>
      <c r="X229" s="807"/>
      <c r="Y229" s="828"/>
      <c r="Z229" s="828" t="str">
        <f t="shared" si="3"/>
        <v>Добавить схему подключения</v>
      </c>
      <c r="AA229" s="828"/>
      <c r="AB229" s="828"/>
      <c r="AC229" s="828"/>
      <c r="AD229" s="807"/>
      <c r="AE229" s="807"/>
      <c r="AF229" s="807"/>
      <c r="AG229" s="807"/>
      <c r="AH229" s="807"/>
      <c r="AI229" s="807"/>
      <c r="AJ229" s="807"/>
    </row>
    <row r="230" spans="1:36" s="798" customFormat="1" ht="15" customHeight="1">
      <c r="A230" s="1236"/>
      <c r="B230" s="1236"/>
      <c r="C230" s="1236"/>
      <c r="D230" s="888"/>
      <c r="E230" s="888"/>
      <c r="F230" s="884"/>
      <c r="G230" s="884"/>
      <c r="H230" s="884"/>
      <c r="I230" s="880"/>
      <c r="J230" s="877"/>
      <c r="K230" s="887"/>
      <c r="L230" s="687"/>
      <c r="M230" s="758" t="s">
        <v>17</v>
      </c>
      <c r="N230" s="764"/>
      <c r="O230" s="764"/>
      <c r="P230" s="764"/>
      <c r="Q230" s="764"/>
      <c r="R230" s="764"/>
      <c r="S230" s="764"/>
      <c r="T230" s="764"/>
      <c r="U230" s="763"/>
      <c r="V230" s="764"/>
      <c r="W230" s="664"/>
      <c r="X230" s="807"/>
      <c r="Y230" s="828"/>
      <c r="Z230" s="828" t="str">
        <f t="shared" si="3"/>
        <v>Добавить источник тепловой энергии</v>
      </c>
      <c r="AA230" s="828"/>
      <c r="AB230" s="828"/>
      <c r="AC230" s="828"/>
      <c r="AD230" s="807"/>
      <c r="AE230" s="807"/>
      <c r="AF230" s="807"/>
      <c r="AG230" s="807"/>
      <c r="AH230" s="807"/>
      <c r="AI230" s="807"/>
      <c r="AJ230" s="807"/>
    </row>
    <row r="231" spans="1:36" s="798" customFormat="1" ht="15" customHeight="1">
      <c r="A231" s="1236"/>
      <c r="B231" s="1236"/>
      <c r="C231" s="888"/>
      <c r="D231" s="888"/>
      <c r="E231" s="888"/>
      <c r="F231" s="888"/>
      <c r="G231" s="893"/>
      <c r="H231" s="880"/>
      <c r="I231" s="891"/>
      <c r="J231" s="877"/>
      <c r="K231" s="892"/>
      <c r="L231" s="687"/>
      <c r="M231" s="757" t="s">
        <v>18</v>
      </c>
      <c r="N231" s="764"/>
      <c r="O231" s="764"/>
      <c r="P231" s="764"/>
      <c r="Q231" s="764"/>
      <c r="R231" s="764"/>
      <c r="S231" s="764"/>
      <c r="T231" s="764"/>
      <c r="U231" s="763"/>
      <c r="V231" s="764"/>
      <c r="W231" s="664"/>
      <c r="X231" s="807"/>
      <c r="Y231" s="828"/>
      <c r="Z231" s="828" t="str">
        <f t="shared" si="3"/>
        <v>Добавить наименование системы теплоснабжения</v>
      </c>
      <c r="AA231" s="828"/>
      <c r="AB231" s="828"/>
      <c r="AC231" s="828"/>
      <c r="AD231" s="807"/>
      <c r="AE231" s="807"/>
      <c r="AF231" s="807"/>
      <c r="AG231" s="807"/>
      <c r="AH231" s="807"/>
      <c r="AI231" s="807"/>
      <c r="AJ231" s="807"/>
    </row>
    <row r="232" spans="1:36" s="798" customFormat="1" ht="15" customHeight="1">
      <c r="A232" s="1236"/>
      <c r="B232" s="888"/>
      <c r="C232" s="888"/>
      <c r="D232" s="888"/>
      <c r="E232" s="888"/>
      <c r="F232" s="888"/>
      <c r="G232" s="893"/>
      <c r="H232" s="880"/>
      <c r="I232" s="880"/>
      <c r="J232" s="877"/>
      <c r="K232" s="887"/>
      <c r="L232" s="687"/>
      <c r="M232" s="732" t="s">
        <v>19</v>
      </c>
      <c r="N232" s="764"/>
      <c r="O232" s="764"/>
      <c r="P232" s="764"/>
      <c r="Q232" s="764"/>
      <c r="R232" s="764"/>
      <c r="S232" s="764"/>
      <c r="T232" s="764"/>
      <c r="U232" s="763"/>
      <c r="V232" s="764"/>
      <c r="W232" s="664"/>
      <c r="X232" s="807"/>
      <c r="Y232" s="828"/>
      <c r="Z232" s="828" t="str">
        <f t="shared" si="3"/>
        <v>Добавить территорию действия тарифа</v>
      </c>
      <c r="AA232" s="828"/>
      <c r="AB232" s="828"/>
      <c r="AC232" s="828"/>
      <c r="AD232" s="807"/>
      <c r="AE232" s="807"/>
      <c r="AF232" s="807"/>
      <c r="AG232" s="807"/>
      <c r="AH232" s="807"/>
      <c r="AI232" s="807"/>
      <c r="AJ232" s="807"/>
    </row>
    <row r="233" spans="1:36" s="741" customFormat="1" ht="15" customHeight="1">
      <c r="A233" s="876"/>
      <c r="B233" s="876"/>
      <c r="C233" s="876"/>
      <c r="D233" s="876"/>
      <c r="E233" s="876"/>
      <c r="F233" s="876"/>
      <c r="G233" s="876"/>
      <c r="H233" s="876"/>
      <c r="I233" s="876"/>
      <c r="J233" s="876"/>
      <c r="K233" s="876"/>
      <c r="L233" s="492"/>
      <c r="M233" s="735" t="s">
        <v>308</v>
      </c>
      <c r="N233" s="764"/>
      <c r="O233" s="764"/>
      <c r="P233" s="764"/>
      <c r="Q233" s="764"/>
      <c r="R233" s="764"/>
      <c r="S233" s="764"/>
      <c r="T233" s="764"/>
      <c r="U233" s="763"/>
      <c r="V233" s="764"/>
      <c r="W233" s="764"/>
      <c r="X233" s="764"/>
      <c r="Y233" s="764"/>
      <c r="Z233" s="764"/>
      <c r="AA233" s="764"/>
      <c r="AB233" s="763"/>
      <c r="AC233" s="764"/>
      <c r="AD233" s="664"/>
      <c r="AE233" s="720"/>
      <c r="AF233" s="720"/>
      <c r="AG233" s="720"/>
      <c r="AH233" s="720"/>
    </row>
    <row r="234" spans="1:36" s="988" customFormat="1" ht="18.75" customHeight="1">
      <c r="X234" s="1009"/>
      <c r="Y234" s="1009"/>
      <c r="Z234" s="1009"/>
      <c r="AA234" s="1009"/>
      <c r="AB234" s="1009"/>
      <c r="AC234" s="1009"/>
      <c r="AD234" s="1009"/>
      <c r="AE234" s="1009"/>
      <c r="AF234" s="1009"/>
      <c r="AG234" s="1009"/>
      <c r="AH234" s="1009"/>
      <c r="AI234" s="1009"/>
      <c r="AJ234" s="1009"/>
    </row>
    <row r="235" spans="1:36" s="35" customFormat="1" ht="17.100000000000001" customHeight="1">
      <c r="G235" s="35" t="s">
        <v>13</v>
      </c>
      <c r="I235" s="35" t="s">
        <v>211</v>
      </c>
      <c r="V235" s="158"/>
      <c r="X235" s="217"/>
      <c r="Y235" s="217"/>
      <c r="Z235" s="217"/>
      <c r="AA235" s="217"/>
      <c r="AB235" s="217"/>
      <c r="AC235" s="217"/>
      <c r="AD235" s="217"/>
      <c r="AE235" s="217"/>
      <c r="AF235" s="217"/>
      <c r="AG235" s="217"/>
      <c r="AH235" s="217"/>
      <c r="AI235" s="217"/>
      <c r="AJ235" s="217"/>
    </row>
    <row r="236" spans="1:36" s="988" customFormat="1" ht="17.100000000000001" customHeight="1">
      <c r="L236" s="122"/>
      <c r="M236" s="122"/>
      <c r="N236" s="122"/>
      <c r="O236" s="122"/>
      <c r="P236" s="122"/>
      <c r="Q236" s="122"/>
      <c r="R236" s="122"/>
      <c r="S236" s="122"/>
      <c r="T236" s="122"/>
      <c r="U236" s="122"/>
      <c r="V236" s="122"/>
      <c r="W236" s="122"/>
      <c r="X236" s="1009"/>
      <c r="Y236" s="1009"/>
      <c r="Z236" s="1009"/>
      <c r="AA236" s="1009"/>
      <c r="AB236" s="1009"/>
      <c r="AC236" s="1009"/>
      <c r="AD236" s="1009"/>
      <c r="AE236" s="1009"/>
      <c r="AF236" s="1009"/>
      <c r="AG236" s="1009"/>
      <c r="AH236" s="1009"/>
      <c r="AI236" s="1009"/>
      <c r="AJ236" s="1009"/>
    </row>
    <row r="237" spans="1:36" s="989" customFormat="1" ht="22.5">
      <c r="A237" s="1236">
        <v>1</v>
      </c>
      <c r="B237" s="1014"/>
      <c r="C237" s="1014"/>
      <c r="D237" s="1014"/>
      <c r="E237" s="980"/>
      <c r="F237" s="1025"/>
      <c r="G237" s="1025"/>
      <c r="H237" s="1025"/>
      <c r="I237" s="982"/>
      <c r="J237" s="978"/>
      <c r="K237" s="962"/>
      <c r="L237" s="1029">
        <f>mergeValue(A237)</f>
        <v>1</v>
      </c>
      <c r="M237" s="640" t="s">
        <v>20</v>
      </c>
      <c r="N237" s="645"/>
      <c r="O237" s="1243"/>
      <c r="P237" s="1244"/>
      <c r="Q237" s="1244"/>
      <c r="R237" s="1244"/>
      <c r="S237" s="1244"/>
      <c r="T237" s="1244"/>
      <c r="U237" s="1244"/>
      <c r="V237" s="1245"/>
      <c r="W237" s="629" t="s">
        <v>475</v>
      </c>
      <c r="X237" s="1007"/>
      <c r="Y237" s="828"/>
      <c r="Z237" s="828" t="str">
        <f t="shared" ref="Z237:Z250" si="4">IF(M237="","",M237 )</f>
        <v>Наименование тарифа</v>
      </c>
      <c r="AA237" s="828"/>
      <c r="AB237" s="828"/>
      <c r="AC237" s="828"/>
      <c r="AD237" s="1007"/>
      <c r="AE237" s="1007"/>
      <c r="AF237" s="1007"/>
      <c r="AG237" s="1007"/>
      <c r="AH237" s="1007"/>
      <c r="AI237" s="1007"/>
      <c r="AJ237" s="1007"/>
    </row>
    <row r="238" spans="1:36" s="989" customFormat="1" ht="22.5">
      <c r="A238" s="1236"/>
      <c r="B238" s="1236">
        <v>1</v>
      </c>
      <c r="C238" s="1014"/>
      <c r="D238" s="1014"/>
      <c r="E238" s="1025"/>
      <c r="F238" s="1025"/>
      <c r="G238" s="1025"/>
      <c r="H238" s="1025"/>
      <c r="I238" s="1020"/>
      <c r="J238" s="953"/>
      <c r="K238" s="956"/>
      <c r="L238" s="1029" t="str">
        <f>mergeValue(A238) &amp;"."&amp; mergeValue(B238)</f>
        <v>1.1</v>
      </c>
      <c r="M238" s="691" t="s">
        <v>16</v>
      </c>
      <c r="N238" s="645"/>
      <c r="O238" s="1243"/>
      <c r="P238" s="1244"/>
      <c r="Q238" s="1244"/>
      <c r="R238" s="1244"/>
      <c r="S238" s="1244"/>
      <c r="T238" s="1244"/>
      <c r="U238" s="1244"/>
      <c r="V238" s="1245"/>
      <c r="W238" s="629" t="s">
        <v>476</v>
      </c>
      <c r="X238" s="1007"/>
      <c r="Y238" s="828"/>
      <c r="Z238" s="828" t="str">
        <f t="shared" si="4"/>
        <v>Территория действия тарифа</v>
      </c>
      <c r="AA238" s="828"/>
      <c r="AB238" s="828"/>
      <c r="AC238" s="828"/>
      <c r="AD238" s="1007"/>
      <c r="AE238" s="1007"/>
      <c r="AF238" s="1007"/>
      <c r="AG238" s="1007"/>
      <c r="AH238" s="1007"/>
      <c r="AI238" s="1007"/>
      <c r="AJ238" s="1007"/>
    </row>
    <row r="239" spans="1:36" s="989" customFormat="1" ht="22.5">
      <c r="A239" s="1236"/>
      <c r="B239" s="1236"/>
      <c r="C239" s="1236">
        <v>1</v>
      </c>
      <c r="D239" s="1014"/>
      <c r="E239" s="1025"/>
      <c r="F239" s="1025"/>
      <c r="G239" s="1025"/>
      <c r="H239" s="1025"/>
      <c r="I239" s="961"/>
      <c r="J239" s="953"/>
      <c r="K239" s="956"/>
      <c r="L239" s="1029" t="str">
        <f>mergeValue(A239) &amp;"."&amp; mergeValue(B239)&amp;"."&amp; mergeValue(C239)</f>
        <v>1.1.1</v>
      </c>
      <c r="M239" s="692" t="s">
        <v>7</v>
      </c>
      <c r="N239" s="645"/>
      <c r="O239" s="1243"/>
      <c r="P239" s="1244"/>
      <c r="Q239" s="1244"/>
      <c r="R239" s="1244"/>
      <c r="S239" s="1244"/>
      <c r="T239" s="1244"/>
      <c r="U239" s="1244"/>
      <c r="V239" s="1245"/>
      <c r="W239" s="629" t="s">
        <v>631</v>
      </c>
      <c r="X239" s="1007"/>
      <c r="Y239" s="828"/>
      <c r="Z239" s="828" t="str">
        <f t="shared" si="4"/>
        <v xml:space="preserve">Наименование системы теплоснабжения </v>
      </c>
      <c r="AA239" s="828"/>
      <c r="AB239" s="828"/>
      <c r="AC239" s="828"/>
      <c r="AD239" s="1007"/>
      <c r="AE239" s="1007"/>
      <c r="AF239" s="1007"/>
      <c r="AG239" s="1007"/>
      <c r="AH239" s="1007"/>
      <c r="AI239" s="1007"/>
      <c r="AJ239" s="1007"/>
    </row>
    <row r="240" spans="1:36" s="989" customFormat="1" ht="22.5">
      <c r="A240" s="1236"/>
      <c r="B240" s="1236"/>
      <c r="C240" s="1236"/>
      <c r="D240" s="1236">
        <v>1</v>
      </c>
      <c r="E240" s="1025"/>
      <c r="F240" s="1025"/>
      <c r="G240" s="1025"/>
      <c r="H240" s="1025"/>
      <c r="I240" s="961"/>
      <c r="J240" s="953"/>
      <c r="K240" s="956"/>
      <c r="L240" s="1029" t="str">
        <f>mergeValue(A240) &amp;"."&amp; mergeValue(B240)&amp;"."&amp; mergeValue(C240)&amp;"."&amp; mergeValue(D240)</f>
        <v>1.1.1.1</v>
      </c>
      <c r="M240" s="693" t="s">
        <v>22</v>
      </c>
      <c r="N240" s="645"/>
      <c r="O240" s="1243"/>
      <c r="P240" s="1244"/>
      <c r="Q240" s="1244"/>
      <c r="R240" s="1244"/>
      <c r="S240" s="1244"/>
      <c r="T240" s="1244"/>
      <c r="U240" s="1244"/>
      <c r="V240" s="1245"/>
      <c r="W240" s="629" t="s">
        <v>632</v>
      </c>
      <c r="X240" s="1007"/>
      <c r="Y240" s="828"/>
      <c r="Z240" s="828" t="str">
        <f t="shared" si="4"/>
        <v xml:space="preserve">Источник тепловой энергии  </v>
      </c>
      <c r="AA240" s="828"/>
      <c r="AB240" s="828"/>
      <c r="AC240" s="828"/>
      <c r="AD240" s="1007"/>
      <c r="AE240" s="1007"/>
      <c r="AF240" s="1007"/>
      <c r="AG240" s="1007"/>
      <c r="AH240" s="1007"/>
      <c r="AI240" s="1007"/>
      <c r="AJ240" s="1007"/>
    </row>
    <row r="241" spans="1:36" s="989" customFormat="1" ht="101.25">
      <c r="A241" s="1236"/>
      <c r="B241" s="1236"/>
      <c r="C241" s="1236"/>
      <c r="D241" s="1236"/>
      <c r="E241" s="1236">
        <v>1</v>
      </c>
      <c r="F241" s="1025"/>
      <c r="G241" s="1025"/>
      <c r="H241" s="1014">
        <v>1</v>
      </c>
      <c r="I241" s="1236">
        <v>1</v>
      </c>
      <c r="J241" s="1025"/>
      <c r="K241" s="964"/>
      <c r="L241" s="1029" t="str">
        <f>mergeValue(A241) &amp;"."&amp; mergeValue(B241)&amp;"."&amp; mergeValue(C241)&amp;"."&amp; mergeValue(D241)&amp;"."&amp; mergeValue(E241)</f>
        <v>1.1.1.1.1</v>
      </c>
      <c r="M241" s="553" t="s">
        <v>9</v>
      </c>
      <c r="N241" s="645"/>
      <c r="O241" s="1239"/>
      <c r="P241" s="1240"/>
      <c r="Q241" s="1240"/>
      <c r="R241" s="1240"/>
      <c r="S241" s="1240"/>
      <c r="T241" s="1240"/>
      <c r="U241" s="1240"/>
      <c r="V241" s="1241"/>
      <c r="W241" s="629" t="s">
        <v>636</v>
      </c>
      <c r="X241" s="1007"/>
      <c r="Y241" s="828"/>
      <c r="Z241" s="828" t="str">
        <f t="shared" si="4"/>
        <v>Схема подключения теплопотребляющей установки к коллектору источника тепловой энергии</v>
      </c>
      <c r="AA241" s="828"/>
      <c r="AB241" s="828"/>
      <c r="AC241" s="828"/>
      <c r="AD241" s="1007"/>
      <c r="AE241" s="1007"/>
      <c r="AF241" s="1007"/>
      <c r="AG241" s="1007"/>
      <c r="AH241" s="1007"/>
      <c r="AI241" s="1007"/>
      <c r="AJ241" s="1007"/>
    </row>
    <row r="242" spans="1:36" s="989" customFormat="1" ht="90">
      <c r="A242" s="1236"/>
      <c r="B242" s="1236"/>
      <c r="C242" s="1236"/>
      <c r="D242" s="1236"/>
      <c r="E242" s="1236"/>
      <c r="F242" s="1236">
        <v>1</v>
      </c>
      <c r="G242" s="1014"/>
      <c r="H242" s="1014"/>
      <c r="I242" s="1236"/>
      <c r="J242" s="1236">
        <v>1</v>
      </c>
      <c r="K242" s="965"/>
      <c r="L242" s="1029" t="str">
        <f>mergeValue(A242) &amp;"."&amp; mergeValue(B242)&amp;"."&amp; mergeValue(C242)&amp;"."&amp; mergeValue(D242)&amp;"."&amp; mergeValue(E242)&amp;"."&amp; mergeValue(F242)</f>
        <v>1.1.1.1.1.1</v>
      </c>
      <c r="M242" s="554" t="s">
        <v>10</v>
      </c>
      <c r="N242" s="645"/>
      <c r="O242" s="1239"/>
      <c r="P242" s="1240"/>
      <c r="Q242" s="1240"/>
      <c r="R242" s="1240"/>
      <c r="S242" s="1240"/>
      <c r="T242" s="1240"/>
      <c r="U242" s="1240"/>
      <c r="V242" s="1241"/>
      <c r="W242" s="629" t="s">
        <v>634</v>
      </c>
      <c r="X242" s="1007"/>
      <c r="Y242" s="828"/>
      <c r="Z242" s="828" t="str">
        <f t="shared" si="4"/>
        <v>Группа потребителей</v>
      </c>
      <c r="AA242" s="828"/>
      <c r="AB242" s="828"/>
      <c r="AC242" s="828"/>
      <c r="AD242" s="1007"/>
      <c r="AE242" s="1007"/>
      <c r="AF242" s="1007"/>
      <c r="AG242" s="1007"/>
      <c r="AH242" s="1007"/>
      <c r="AI242" s="1007"/>
      <c r="AJ242" s="1007"/>
    </row>
    <row r="243" spans="1:36" s="989" customFormat="1" ht="189" customHeight="1">
      <c r="A243" s="1236"/>
      <c r="B243" s="1236"/>
      <c r="C243" s="1236"/>
      <c r="D243" s="1236"/>
      <c r="E243" s="1236"/>
      <c r="F243" s="1236"/>
      <c r="G243" s="1014">
        <v>1</v>
      </c>
      <c r="H243" s="1014"/>
      <c r="I243" s="1236"/>
      <c r="J243" s="1236"/>
      <c r="K243" s="965">
        <v>1</v>
      </c>
      <c r="L243" s="1029" t="str">
        <f>mergeValue(A243) &amp;"."&amp; mergeValue(B243)&amp;"."&amp; mergeValue(C243)&amp;"."&amp; mergeValue(D243)&amp;"."&amp; mergeValue(E243)&amp;"."&amp; mergeValue(F243)&amp;"."&amp; mergeValue(G243)</f>
        <v>1.1.1.1.1.1.1</v>
      </c>
      <c r="M243" s="1063"/>
      <c r="N243" s="645"/>
      <c r="O243" s="682"/>
      <c r="P243" s="762"/>
      <c r="Q243" s="1088"/>
      <c r="R243" s="1231"/>
      <c r="S243" s="1232" t="s">
        <v>83</v>
      </c>
      <c r="T243" s="1231"/>
      <c r="U243" s="1232" t="s">
        <v>83</v>
      </c>
      <c r="V243" s="762"/>
      <c r="W243" s="1207" t="s">
        <v>653</v>
      </c>
      <c r="X243" s="1007" t="str">
        <f>strCheckDate(O244:V244)</f>
        <v/>
      </c>
      <c r="Y243" s="828"/>
      <c r="Z243" s="828" t="str">
        <f t="shared" si="4"/>
        <v/>
      </c>
      <c r="AA243" s="828"/>
      <c r="AB243" s="828"/>
      <c r="AC243" s="828"/>
      <c r="AD243" s="1007"/>
      <c r="AE243" s="1007"/>
      <c r="AF243" s="1007"/>
      <c r="AG243" s="1007"/>
      <c r="AH243" s="1007"/>
      <c r="AI243" s="1007"/>
      <c r="AJ243" s="1007"/>
    </row>
    <row r="244" spans="1:36" s="989" customFormat="1" ht="11.25" hidden="1" customHeight="1">
      <c r="A244" s="1236"/>
      <c r="B244" s="1236"/>
      <c r="C244" s="1236"/>
      <c r="D244" s="1236"/>
      <c r="E244" s="1236"/>
      <c r="F244" s="1236"/>
      <c r="G244" s="1014"/>
      <c r="H244" s="1014"/>
      <c r="I244" s="1236"/>
      <c r="J244" s="1236"/>
      <c r="K244" s="965"/>
      <c r="L244" s="799"/>
      <c r="M244" s="645"/>
      <c r="N244" s="645"/>
      <c r="O244" s="762"/>
      <c r="P244" s="762"/>
      <c r="Q244" s="768" t="str">
        <f>R243 &amp; "-" &amp; T243</f>
        <v>-</v>
      </c>
      <c r="R244" s="1231"/>
      <c r="S244" s="1232"/>
      <c r="T244" s="1231"/>
      <c r="U244" s="1232"/>
      <c r="V244" s="762"/>
      <c r="W244" s="1208"/>
      <c r="X244" s="1007"/>
      <c r="Y244" s="828"/>
      <c r="Z244" s="828" t="str">
        <f t="shared" si="4"/>
        <v/>
      </c>
      <c r="AA244" s="828"/>
      <c r="AB244" s="828"/>
      <c r="AC244" s="828"/>
      <c r="AD244" s="1007"/>
      <c r="AE244" s="1007"/>
      <c r="AF244" s="1007"/>
      <c r="AG244" s="1007"/>
      <c r="AH244" s="1007"/>
      <c r="AI244" s="1007"/>
      <c r="AJ244" s="1007"/>
    </row>
    <row r="245" spans="1:36" s="989" customFormat="1" ht="15" customHeight="1">
      <c r="A245" s="1236"/>
      <c r="B245" s="1236"/>
      <c r="C245" s="1236"/>
      <c r="D245" s="1236"/>
      <c r="E245" s="1236"/>
      <c r="F245" s="1236"/>
      <c r="G245" s="1025"/>
      <c r="H245" s="1014"/>
      <c r="I245" s="1236"/>
      <c r="J245" s="1236"/>
      <c r="K245" s="964"/>
      <c r="L245" s="687"/>
      <c r="M245" s="556" t="s">
        <v>25</v>
      </c>
      <c r="N245" s="1005"/>
      <c r="O245" s="1005"/>
      <c r="P245" s="1005"/>
      <c r="Q245" s="1005"/>
      <c r="R245" s="1005"/>
      <c r="S245" s="1005"/>
      <c r="T245" s="1005"/>
      <c r="U245" s="1005"/>
      <c r="V245" s="761"/>
      <c r="W245" s="1209"/>
      <c r="X245" s="1007"/>
      <c r="Y245" s="828"/>
      <c r="Z245" s="828" t="str">
        <f t="shared" si="4"/>
        <v>Добавить вид теплоносителя (параметры теплоносителя)</v>
      </c>
      <c r="AA245" s="828"/>
      <c r="AB245" s="828"/>
      <c r="AC245" s="828"/>
      <c r="AD245" s="1007"/>
      <c r="AE245" s="1007"/>
      <c r="AF245" s="1007"/>
      <c r="AG245" s="1007"/>
      <c r="AH245" s="1007"/>
      <c r="AI245" s="1007"/>
      <c r="AJ245" s="1007"/>
    </row>
    <row r="246" spans="1:36" s="989" customFormat="1" ht="15" customHeight="1">
      <c r="A246" s="1236"/>
      <c r="B246" s="1236"/>
      <c r="C246" s="1236"/>
      <c r="D246" s="1236"/>
      <c r="E246" s="1236"/>
      <c r="F246" s="1025"/>
      <c r="G246" s="1025"/>
      <c r="H246" s="1014"/>
      <c r="I246" s="1236"/>
      <c r="J246" s="1025"/>
      <c r="K246" s="964"/>
      <c r="L246" s="687"/>
      <c r="M246" s="555" t="s">
        <v>11</v>
      </c>
      <c r="N246" s="1005"/>
      <c r="O246" s="1005"/>
      <c r="P246" s="1005"/>
      <c r="Q246" s="1005"/>
      <c r="R246" s="1005"/>
      <c r="S246" s="1005"/>
      <c r="T246" s="1005"/>
      <c r="U246" s="1004"/>
      <c r="V246" s="1005"/>
      <c r="W246" s="664"/>
      <c r="X246" s="1007"/>
      <c r="Y246" s="828"/>
      <c r="Z246" s="828" t="str">
        <f t="shared" si="4"/>
        <v>Добавить группу потребителей</v>
      </c>
      <c r="AA246" s="828"/>
      <c r="AB246" s="828"/>
      <c r="AC246" s="828"/>
      <c r="AD246" s="1007"/>
      <c r="AE246" s="1007"/>
      <c r="AF246" s="1007"/>
      <c r="AG246" s="1007"/>
      <c r="AH246" s="1007"/>
      <c r="AI246" s="1007"/>
      <c r="AJ246" s="1007"/>
    </row>
    <row r="247" spans="1:36" s="989" customFormat="1" ht="15" customHeight="1">
      <c r="A247" s="1236"/>
      <c r="B247" s="1236"/>
      <c r="C247" s="1236"/>
      <c r="D247" s="1236"/>
      <c r="E247" s="963"/>
      <c r="F247" s="1025"/>
      <c r="G247" s="1025"/>
      <c r="H247" s="1025"/>
      <c r="I247" s="978"/>
      <c r="J247" s="993"/>
      <c r="K247" s="962"/>
      <c r="L247" s="687"/>
      <c r="M247" s="1000" t="s">
        <v>12</v>
      </c>
      <c r="N247" s="1005"/>
      <c r="O247" s="1005"/>
      <c r="P247" s="1005"/>
      <c r="Q247" s="1005"/>
      <c r="R247" s="1005"/>
      <c r="S247" s="1005"/>
      <c r="T247" s="1005"/>
      <c r="U247" s="1004"/>
      <c r="V247" s="1005"/>
      <c r="W247" s="664"/>
      <c r="X247" s="1007"/>
      <c r="Y247" s="828"/>
      <c r="Z247" s="828" t="str">
        <f t="shared" si="4"/>
        <v>Добавить схему подключения</v>
      </c>
      <c r="AA247" s="828"/>
      <c r="AB247" s="828"/>
      <c r="AC247" s="828"/>
      <c r="AD247" s="1007"/>
      <c r="AE247" s="1007"/>
      <c r="AF247" s="1007"/>
      <c r="AG247" s="1007"/>
      <c r="AH247" s="1007"/>
      <c r="AI247" s="1007"/>
      <c r="AJ247" s="1007"/>
    </row>
    <row r="248" spans="1:36" s="989" customFormat="1" ht="15" customHeight="1">
      <c r="A248" s="1236"/>
      <c r="B248" s="1236"/>
      <c r="C248" s="1236"/>
      <c r="D248" s="963"/>
      <c r="E248" s="963"/>
      <c r="F248" s="1025"/>
      <c r="G248" s="1025"/>
      <c r="H248" s="1025"/>
      <c r="I248" s="978"/>
      <c r="J248" s="993"/>
      <c r="K248" s="962"/>
      <c r="L248" s="687"/>
      <c r="M248" s="999" t="s">
        <v>17</v>
      </c>
      <c r="N248" s="1005"/>
      <c r="O248" s="1005"/>
      <c r="P248" s="1005"/>
      <c r="Q248" s="1005"/>
      <c r="R248" s="1005"/>
      <c r="S248" s="1005"/>
      <c r="T248" s="1005"/>
      <c r="U248" s="1004"/>
      <c r="V248" s="1005"/>
      <c r="W248" s="664"/>
      <c r="X248" s="1007"/>
      <c r="Y248" s="828"/>
      <c r="Z248" s="828" t="str">
        <f t="shared" si="4"/>
        <v>Добавить источник тепловой энергии</v>
      </c>
      <c r="AA248" s="828"/>
      <c r="AB248" s="828"/>
      <c r="AC248" s="828"/>
      <c r="AD248" s="1007"/>
      <c r="AE248" s="1007"/>
      <c r="AF248" s="1007"/>
      <c r="AG248" s="1007"/>
      <c r="AH248" s="1007"/>
      <c r="AI248" s="1007"/>
      <c r="AJ248" s="1007"/>
    </row>
    <row r="249" spans="1:36" s="989" customFormat="1" ht="15" customHeight="1">
      <c r="A249" s="1236"/>
      <c r="B249" s="1236"/>
      <c r="C249" s="963"/>
      <c r="D249" s="963"/>
      <c r="E249" s="963"/>
      <c r="F249" s="963"/>
      <c r="G249" s="968"/>
      <c r="H249" s="978"/>
      <c r="I249" s="966"/>
      <c r="J249" s="993"/>
      <c r="K249" s="967"/>
      <c r="L249" s="687"/>
      <c r="M249" s="998" t="s">
        <v>18</v>
      </c>
      <c r="N249" s="1005"/>
      <c r="O249" s="1005"/>
      <c r="P249" s="1005"/>
      <c r="Q249" s="1005"/>
      <c r="R249" s="1005"/>
      <c r="S249" s="1005"/>
      <c r="T249" s="1005"/>
      <c r="U249" s="1004"/>
      <c r="V249" s="1005"/>
      <c r="W249" s="664"/>
      <c r="X249" s="1007"/>
      <c r="Y249" s="828"/>
      <c r="Z249" s="828" t="str">
        <f t="shared" si="4"/>
        <v>Добавить наименование системы теплоснабжения</v>
      </c>
      <c r="AA249" s="828"/>
      <c r="AB249" s="828"/>
      <c r="AC249" s="828"/>
      <c r="AD249" s="1007"/>
      <c r="AE249" s="1007"/>
      <c r="AF249" s="1007"/>
      <c r="AG249" s="1007"/>
      <c r="AH249" s="1007"/>
      <c r="AI249" s="1007"/>
      <c r="AJ249" s="1007"/>
    </row>
    <row r="250" spans="1:36" s="989" customFormat="1" ht="15" customHeight="1">
      <c r="A250" s="1236"/>
      <c r="B250" s="963"/>
      <c r="C250" s="963"/>
      <c r="D250" s="963"/>
      <c r="E250" s="963"/>
      <c r="F250" s="963"/>
      <c r="G250" s="968"/>
      <c r="H250" s="978"/>
      <c r="I250" s="978"/>
      <c r="J250" s="993"/>
      <c r="K250" s="962"/>
      <c r="L250" s="687"/>
      <c r="M250" s="732" t="s">
        <v>19</v>
      </c>
      <c r="N250" s="1005"/>
      <c r="O250" s="1005"/>
      <c r="P250" s="1005"/>
      <c r="Q250" s="1005"/>
      <c r="R250" s="1005"/>
      <c r="S250" s="1005"/>
      <c r="T250" s="1005"/>
      <c r="U250" s="1004"/>
      <c r="V250" s="1005"/>
      <c r="W250" s="664"/>
      <c r="X250" s="1007"/>
      <c r="Y250" s="828"/>
      <c r="Z250" s="828" t="str">
        <f t="shared" si="4"/>
        <v>Добавить территорию действия тарифа</v>
      </c>
      <c r="AA250" s="828"/>
      <c r="AB250" s="828"/>
      <c r="AC250" s="828"/>
      <c r="AD250" s="1007"/>
      <c r="AE250" s="1007"/>
      <c r="AF250" s="1007"/>
      <c r="AG250" s="1007"/>
      <c r="AH250" s="1007"/>
      <c r="AI250" s="1007"/>
      <c r="AJ250" s="1007"/>
    </row>
    <row r="251" spans="1:36" s="988" customFormat="1" ht="15" customHeight="1">
      <c r="L251" s="492"/>
      <c r="M251" s="735" t="s">
        <v>308</v>
      </c>
      <c r="N251" s="1005"/>
      <c r="O251" s="1005"/>
      <c r="P251" s="1005"/>
      <c r="Q251" s="1005"/>
      <c r="R251" s="1005"/>
      <c r="S251" s="1005"/>
      <c r="T251" s="1005"/>
      <c r="U251" s="1004"/>
      <c r="V251" s="1005"/>
      <c r="W251" s="664"/>
      <c r="X251" s="1009"/>
      <c r="Y251" s="1009"/>
      <c r="Z251" s="1009"/>
      <c r="AA251" s="1009"/>
      <c r="AB251" s="1009"/>
      <c r="AC251" s="1009"/>
      <c r="AD251" s="1009"/>
      <c r="AE251" s="1009"/>
      <c r="AF251" s="1009"/>
      <c r="AG251" s="1009"/>
      <c r="AH251" s="1009"/>
    </row>
    <row r="252" spans="1:36" s="596" customFormat="1" ht="15" customHeight="1">
      <c r="A252" s="595"/>
      <c r="B252" s="595"/>
      <c r="C252" s="595"/>
      <c r="D252" s="595"/>
      <c r="E252" s="595"/>
      <c r="F252" s="595"/>
      <c r="G252" s="594"/>
      <c r="H252" s="595"/>
      <c r="I252" s="406"/>
      <c r="J252" s="681"/>
      <c r="K252" s="406"/>
      <c r="L252" s="597"/>
      <c r="M252" s="675"/>
      <c r="N252" s="774"/>
      <c r="O252" s="774"/>
      <c r="P252" s="774"/>
      <c r="Q252" s="774"/>
      <c r="R252" s="774"/>
      <c r="S252" s="774"/>
      <c r="T252" s="774"/>
      <c r="U252" s="679"/>
      <c r="V252" s="774"/>
      <c r="W252" s="774"/>
      <c r="X252" s="774"/>
      <c r="Y252" s="774"/>
      <c r="Z252" s="774"/>
      <c r="AA252" s="774"/>
      <c r="AB252" s="679"/>
      <c r="AC252" s="774"/>
      <c r="AD252" s="679"/>
      <c r="AE252" s="595"/>
      <c r="AF252" s="595"/>
      <c r="AG252" s="595"/>
      <c r="AH252" s="595"/>
    </row>
    <row r="253" spans="1:36" s="35" customFormat="1" ht="11.25">
      <c r="A253" s="35" t="s">
        <v>276</v>
      </c>
    </row>
    <row r="254" spans="1:36" ht="11.25"/>
    <row r="255" spans="1:36" s="13" customFormat="1" ht="15" customHeight="1">
      <c r="C255" s="167"/>
      <c r="D255" s="123"/>
      <c r="E255" s="1067"/>
    </row>
    <row r="257" spans="1:24" s="35" customFormat="1" ht="17.100000000000001" customHeight="1">
      <c r="A257" s="35" t="s">
        <v>275</v>
      </c>
    </row>
    <row r="259" spans="1:24" s="36" customFormat="1" ht="17.100000000000001" customHeight="1">
      <c r="A259" s="98"/>
      <c r="B259" s="98"/>
      <c r="C259" s="86"/>
      <c r="D259" s="151"/>
      <c r="E259" s="106">
        <v>1</v>
      </c>
      <c r="F259" s="107"/>
      <c r="G259" s="107"/>
      <c r="H259" s="107"/>
      <c r="I259" s="107"/>
      <c r="J259" s="107"/>
      <c r="K259" s="107"/>
      <c r="L259" s="107"/>
      <c r="M259" s="107"/>
      <c r="N259" s="107"/>
      <c r="O259" s="107"/>
      <c r="P259" s="107"/>
      <c r="Q259" s="107"/>
      <c r="R259" s="108"/>
      <c r="S259" s="108"/>
      <c r="T259" s="108"/>
      <c r="U259" s="109"/>
      <c r="V259" s="109"/>
      <c r="W259" s="109"/>
      <c r="X259" s="110"/>
    </row>
    <row r="261" spans="1:24" s="35" customFormat="1" ht="17.100000000000001" customHeight="1">
      <c r="A261" s="35" t="s">
        <v>276</v>
      </c>
    </row>
    <row r="262" spans="1:24" ht="17.100000000000001" customHeight="1">
      <c r="G262" s="95"/>
      <c r="H262" s="95"/>
    </row>
    <row r="263" spans="1:24" s="36" customFormat="1" ht="17.100000000000001" customHeight="1">
      <c r="A263" s="97"/>
      <c r="B263" s="88"/>
      <c r="C263" s="86"/>
      <c r="D263" s="151"/>
      <c r="E263" s="111" t="s">
        <v>92</v>
      </c>
      <c r="F263" s="107"/>
      <c r="G263" s="107"/>
      <c r="H263" s="107"/>
      <c r="I263" s="107"/>
      <c r="J263" s="108"/>
      <c r="K263" s="108"/>
      <c r="L263" s="108"/>
      <c r="M263" s="109"/>
      <c r="N263" s="109"/>
      <c r="O263" s="109"/>
      <c r="P263" s="110"/>
      <c r="Q263" s="89"/>
      <c r="R263" s="89"/>
      <c r="S263" s="89"/>
      <c r="T263" s="89"/>
      <c r="U263" s="89"/>
      <c r="V263" s="89"/>
      <c r="W263" s="89"/>
      <c r="X263" s="89"/>
    </row>
    <row r="265" spans="1:24" s="35" customFormat="1" ht="17.100000000000001" customHeight="1">
      <c r="A265" s="35" t="s">
        <v>277</v>
      </c>
    </row>
    <row r="266" spans="1:24" ht="17.100000000000001" customHeight="1">
      <c r="G266" s="95"/>
      <c r="H266" s="95"/>
    </row>
    <row r="267" spans="1:24" s="36" customFormat="1" ht="17.100000000000001" customHeight="1">
      <c r="A267" s="97"/>
      <c r="B267" s="88"/>
      <c r="C267" s="86"/>
      <c r="D267" s="151"/>
      <c r="E267" s="111" t="s">
        <v>92</v>
      </c>
      <c r="F267" s="107"/>
      <c r="G267" s="107"/>
      <c r="H267" s="107"/>
      <c r="I267" s="107"/>
      <c r="J267" s="108"/>
      <c r="K267" s="108"/>
      <c r="L267" s="108"/>
      <c r="M267" s="109"/>
      <c r="N267" s="109"/>
      <c r="O267" s="109"/>
      <c r="P267" s="110"/>
      <c r="Q267" s="89"/>
      <c r="R267" s="89"/>
      <c r="S267" s="89"/>
      <c r="T267" s="89"/>
      <c r="U267" s="89"/>
      <c r="V267" s="89"/>
      <c r="W267" s="89"/>
      <c r="X267" s="89"/>
    </row>
    <row r="269" spans="1:24" s="35" customFormat="1" ht="17.100000000000001" customHeight="1">
      <c r="A269" s="35" t="s">
        <v>304</v>
      </c>
      <c r="B269" s="35" t="s">
        <v>305</v>
      </c>
      <c r="C269" s="35" t="s">
        <v>306</v>
      </c>
    </row>
    <row r="271" spans="1:24" s="23" customFormat="1" ht="20.100000000000001" customHeight="1">
      <c r="A271" s="91"/>
      <c r="B271" s="90"/>
      <c r="C271" s="20"/>
      <c r="D271" s="21"/>
      <c r="F271" s="40" t="s">
        <v>80</v>
      </c>
      <c r="G271" s="27"/>
      <c r="I271" s="55"/>
    </row>
    <row r="272" spans="1:24" s="23" customFormat="1" ht="22.5">
      <c r="A272" s="91"/>
      <c r="B272" s="92"/>
      <c r="C272" s="20"/>
      <c r="D272" s="33"/>
      <c r="E272" s="32" t="s">
        <v>76</v>
      </c>
      <c r="F272" s="34"/>
      <c r="G272" s="27"/>
      <c r="I272" s="55"/>
    </row>
    <row r="273" spans="1:9" s="23" customFormat="1" ht="19.5">
      <c r="A273" s="91"/>
      <c r="B273" s="92"/>
      <c r="C273" s="20"/>
      <c r="D273" s="33"/>
      <c r="E273" s="32" t="s">
        <v>77</v>
      </c>
      <c r="F273" s="34"/>
      <c r="G273" s="27"/>
      <c r="I273" s="55"/>
    </row>
    <row r="274" spans="1:9" s="23" customFormat="1" ht="13.5" customHeight="1">
      <c r="A274" s="90"/>
      <c r="B274" s="90"/>
      <c r="C274" s="20"/>
      <c r="D274" s="24"/>
      <c r="E274" s="25"/>
      <c r="F274" s="39"/>
      <c r="G274" s="21"/>
      <c r="I274" s="55"/>
    </row>
    <row r="275" spans="1:9" s="23" customFormat="1" ht="20.100000000000001" customHeight="1">
      <c r="A275" s="91"/>
      <c r="B275" s="90"/>
      <c r="C275" s="20"/>
      <c r="D275" s="21"/>
      <c r="F275" s="40" t="s">
        <v>171</v>
      </c>
      <c r="G275" s="27"/>
      <c r="I275" s="55"/>
    </row>
    <row r="276" spans="1:9" s="23" customFormat="1" ht="22.5">
      <c r="A276" s="91"/>
      <c r="B276" s="92"/>
      <c r="C276" s="20"/>
      <c r="D276" s="33"/>
      <c r="E276" s="41" t="s">
        <v>86</v>
      </c>
      <c r="F276" s="34"/>
      <c r="G276" s="27"/>
      <c r="I276" s="55"/>
    </row>
    <row r="277" spans="1:9" s="23" customFormat="1" ht="22.5">
      <c r="A277" s="91"/>
      <c r="B277" s="92"/>
      <c r="C277" s="20"/>
      <c r="D277" s="33"/>
      <c r="E277" s="41" t="s">
        <v>170</v>
      </c>
      <c r="F277" s="34"/>
      <c r="G277" s="27"/>
      <c r="I277" s="55"/>
    </row>
    <row r="278" spans="1:9" s="23" customFormat="1" ht="13.5" customHeight="1">
      <c r="A278" s="90"/>
      <c r="B278" s="90"/>
      <c r="C278" s="20"/>
      <c r="D278" s="24"/>
      <c r="E278" s="25"/>
      <c r="F278" s="39"/>
      <c r="G278" s="21"/>
      <c r="I278" s="55"/>
    </row>
    <row r="279" spans="1:9" s="23" customFormat="1" ht="20.100000000000001" customHeight="1">
      <c r="A279" s="91"/>
      <c r="B279" s="90"/>
      <c r="C279" s="20"/>
      <c r="D279" s="21"/>
      <c r="F279" s="40" t="s">
        <v>172</v>
      </c>
      <c r="G279" s="27"/>
      <c r="I279" s="55"/>
    </row>
    <row r="280" spans="1:9" s="23" customFormat="1" ht="22.5">
      <c r="A280" s="91"/>
      <c r="B280" s="92"/>
      <c r="C280" s="20"/>
      <c r="D280" s="33"/>
      <c r="E280" s="41" t="s">
        <v>86</v>
      </c>
      <c r="F280" s="34"/>
      <c r="G280" s="27"/>
      <c r="I280" s="55"/>
    </row>
    <row r="281" spans="1:9" s="23" customFormat="1" ht="22.5">
      <c r="A281" s="91"/>
      <c r="B281" s="92"/>
      <c r="C281" s="20"/>
      <c r="D281" s="33"/>
      <c r="E281" s="41" t="s">
        <v>170</v>
      </c>
      <c r="F281" s="34"/>
      <c r="G281" s="27"/>
      <c r="I281" s="55"/>
    </row>
    <row r="282" spans="1:9" s="23" customFormat="1" ht="13.5" customHeight="1">
      <c r="A282" s="90"/>
      <c r="B282" s="90"/>
      <c r="C282" s="20"/>
      <c r="D282" s="24"/>
      <c r="E282" s="25"/>
      <c r="F282" s="39"/>
      <c r="G282" s="21"/>
      <c r="I282" s="55"/>
    </row>
    <row r="283" spans="1:9" s="23" customFormat="1" ht="20.100000000000001" customHeight="1">
      <c r="A283" s="91"/>
      <c r="B283" s="90"/>
      <c r="C283" s="20"/>
      <c r="D283" s="21"/>
      <c r="F283" s="40" t="s">
        <v>173</v>
      </c>
      <c r="G283" s="27"/>
      <c r="I283" s="55"/>
    </row>
    <row r="284" spans="1:9" s="23" customFormat="1" ht="22.5">
      <c r="A284" s="91"/>
      <c r="B284" s="92"/>
      <c r="C284" s="20"/>
      <c r="D284" s="33"/>
      <c r="E284" s="32" t="s">
        <v>86</v>
      </c>
      <c r="F284" s="34"/>
      <c r="G284" s="27"/>
      <c r="I284" s="55"/>
    </row>
    <row r="285" spans="1:9" s="23" customFormat="1" ht="19.5">
      <c r="A285" s="91"/>
      <c r="B285" s="92"/>
      <c r="C285" s="20"/>
      <c r="D285" s="33"/>
      <c r="E285" s="32" t="s">
        <v>87</v>
      </c>
      <c r="F285" s="34"/>
      <c r="G285" s="27"/>
      <c r="I285" s="55"/>
    </row>
    <row r="286" spans="1:9" s="23" customFormat="1" ht="22.5">
      <c r="A286" s="91"/>
      <c r="B286" s="92"/>
      <c r="C286" s="20"/>
      <c r="D286" s="33"/>
      <c r="E286" s="41" t="s">
        <v>170</v>
      </c>
      <c r="F286" s="34"/>
      <c r="G286" s="27"/>
      <c r="I286" s="55"/>
    </row>
    <row r="287" spans="1:9" s="23" customFormat="1" ht="19.5">
      <c r="A287" s="91"/>
      <c r="B287" s="92"/>
      <c r="C287" s="20"/>
      <c r="D287" s="33"/>
      <c r="E287" s="32" t="s">
        <v>88</v>
      </c>
      <c r="F287" s="34"/>
      <c r="G287" s="27"/>
      <c r="I287" s="55"/>
    </row>
    <row r="289" spans="1:83" s="35" customFormat="1" ht="17.100000000000001" customHeight="1">
      <c r="A289" s="35" t="s">
        <v>325</v>
      </c>
    </row>
    <row r="291" spans="1:83" s="127" customFormat="1" ht="14.25">
      <c r="A291" s="185" t="s">
        <v>49</v>
      </c>
      <c r="B291" s="135" t="s">
        <v>252</v>
      </c>
      <c r="C291" s="136"/>
      <c r="D291" s="138"/>
      <c r="E291" s="446"/>
      <c r="F291" s="1080"/>
      <c r="G291" s="1080"/>
      <c r="H291" s="1080"/>
      <c r="I291" s="1085"/>
      <c r="J291" s="313"/>
      <c r="K291" s="314"/>
      <c r="M291" s="452" t="str">
        <f>IF(ISERROR(INDEX(kind_of_nameforms,MATCH(E291,kind_of_forms,0),1)),"",INDEX(kind_of_nameforms,MATCH(E291,kind_of_forms,0),1))</f>
        <v/>
      </c>
    </row>
    <row r="294" spans="1:83" s="261" customFormat="1" ht="15">
      <c r="A294" s="35" t="s">
        <v>403</v>
      </c>
      <c r="B294" s="35"/>
      <c r="C294" s="35"/>
      <c r="D294" s="35"/>
      <c r="E294" s="35"/>
      <c r="F294" s="35"/>
      <c r="G294" s="35"/>
      <c r="H294" s="35"/>
      <c r="I294" s="35"/>
      <c r="J294" s="35"/>
      <c r="K294" s="35"/>
      <c r="L294" s="35"/>
      <c r="M294" s="35"/>
      <c r="N294" s="35"/>
      <c r="O294" s="35"/>
      <c r="P294" s="35"/>
      <c r="Q294" s="35"/>
      <c r="R294" s="35"/>
      <c r="S294" s="35"/>
      <c r="T294" s="35"/>
      <c r="U294" s="260"/>
      <c r="V294" s="35"/>
      <c r="W294" s="35"/>
    </row>
    <row r="295" spans="1:83" s="261" customFormat="1" ht="15">
      <c r="D295" s="357"/>
      <c r="E295" s="357"/>
      <c r="F295" s="357"/>
      <c r="G295" s="357"/>
      <c r="H295" s="357"/>
      <c r="I295" s="357"/>
      <c r="J295" s="357"/>
      <c r="K295" s="357"/>
      <c r="L295" s="357"/>
      <c r="U295" s="262"/>
    </row>
    <row r="296" spans="1:83" s="265" customFormat="1" ht="15" customHeight="1">
      <c r="A296" s="89"/>
      <c r="B296" s="186" t="s">
        <v>404</v>
      </c>
      <c r="C296" s="1325"/>
      <c r="D296" s="1153">
        <v>1</v>
      </c>
      <c r="E296" s="1238"/>
      <c r="F296" s="351"/>
      <c r="G296" s="188">
        <v>0</v>
      </c>
      <c r="H296" s="356"/>
      <c r="I296" s="250"/>
      <c r="J296" s="393" t="s">
        <v>516</v>
      </c>
      <c r="K296" s="155"/>
      <c r="L296" s="266"/>
      <c r="M296" s="212">
        <f>mergeValue(H296)</f>
        <v>0</v>
      </c>
      <c r="N296" s="202"/>
      <c r="O296" s="202"/>
      <c r="P296" s="212" t="str">
        <f>IF(ISERROR(MATCH(Q296,MODesc,0)),"n","y")</f>
        <v>n</v>
      </c>
      <c r="Q296" s="202"/>
      <c r="R296" s="212" t="str">
        <f>K296&amp;"("&amp;L296&amp;")"</f>
        <v>()</v>
      </c>
      <c r="S296" s="186"/>
      <c r="T296" s="186"/>
      <c r="U296" s="248"/>
      <c r="V296" s="186"/>
      <c r="W296" s="186"/>
      <c r="X296" s="186"/>
      <c r="Y296" s="264"/>
      <c r="Z296" s="264"/>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7"/>
      <c r="BK296" s="227"/>
      <c r="BL296" s="227"/>
      <c r="BM296" s="227"/>
      <c r="BN296" s="227"/>
      <c r="BO296" s="227"/>
      <c r="BP296" s="227"/>
      <c r="BQ296" s="227"/>
      <c r="BR296" s="227"/>
      <c r="BS296" s="227"/>
      <c r="BT296" s="227"/>
      <c r="BU296" s="227"/>
      <c r="BV296" s="264"/>
      <c r="BW296" s="264"/>
      <c r="BX296" s="264"/>
      <c r="BY296" s="264"/>
      <c r="BZ296" s="264"/>
      <c r="CA296" s="264"/>
      <c r="CB296" s="264"/>
      <c r="CC296" s="264"/>
      <c r="CD296" s="264"/>
      <c r="CE296" s="264"/>
    </row>
    <row r="297" spans="1:83" s="265" customFormat="1" ht="15" customHeight="1">
      <c r="A297" s="89"/>
      <c r="B297" s="89"/>
      <c r="C297" s="1325"/>
      <c r="D297" s="1153"/>
      <c r="E297" s="1238"/>
      <c r="F297" s="250"/>
      <c r="G297" s="251"/>
      <c r="H297" s="155" t="s">
        <v>402</v>
      </c>
      <c r="I297" s="251"/>
      <c r="J297" s="251"/>
      <c r="K297" s="267"/>
      <c r="L297" s="266"/>
      <c r="M297" s="202"/>
      <c r="N297" s="202"/>
      <c r="O297" s="202"/>
      <c r="P297" s="202"/>
      <c r="Q297" s="212"/>
      <c r="R297" s="202"/>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1" customFormat="1" ht="15">
      <c r="Q298" s="268"/>
      <c r="U298" s="262"/>
    </row>
    <row r="299" spans="1:83" s="261" customFormat="1" ht="15">
      <c r="A299" s="35" t="s">
        <v>405</v>
      </c>
      <c r="B299" s="35"/>
      <c r="C299" s="35"/>
      <c r="D299" s="35"/>
      <c r="E299" s="35"/>
      <c r="F299" s="35"/>
      <c r="G299" s="35"/>
      <c r="H299" s="35"/>
      <c r="I299" s="35"/>
      <c r="J299" s="35"/>
      <c r="K299" s="35"/>
      <c r="L299" s="35"/>
      <c r="M299" s="35"/>
      <c r="N299" s="35"/>
      <c r="O299" s="35"/>
      <c r="P299" s="35"/>
      <c r="Q299" s="269"/>
      <c r="R299" s="35"/>
      <c r="S299" s="35"/>
      <c r="T299" s="35"/>
      <c r="U299" s="260"/>
      <c r="V299" s="35"/>
      <c r="W299" s="35"/>
    </row>
    <row r="300" spans="1:83" s="261" customFormat="1" ht="15">
      <c r="F300" s="357"/>
      <c r="G300" s="357"/>
      <c r="H300" s="357"/>
      <c r="I300" s="357"/>
      <c r="J300" s="357"/>
      <c r="K300" s="357"/>
      <c r="L300" s="357"/>
      <c r="Q300" s="268"/>
      <c r="U300" s="262"/>
    </row>
    <row r="301" spans="1:83" s="265" customFormat="1" ht="15" customHeight="1">
      <c r="A301" s="89"/>
      <c r="B301" s="186" t="s">
        <v>404</v>
      </c>
      <c r="C301" s="1326"/>
      <c r="D301" s="249"/>
      <c r="E301" s="454"/>
      <c r="F301" s="1327"/>
      <c r="G301" s="1153">
        <v>0</v>
      </c>
      <c r="H301" s="1324"/>
      <c r="I301" s="250"/>
      <c r="J301" s="393" t="s">
        <v>516</v>
      </c>
      <c r="K301" s="155"/>
      <c r="L301" s="266"/>
      <c r="M301" s="212">
        <f>mergeValue(H301)</f>
        <v>0</v>
      </c>
      <c r="N301" s="202"/>
      <c r="O301" s="202"/>
      <c r="P301" s="202"/>
      <c r="Q301" s="202"/>
      <c r="R301" s="212" t="str">
        <f>K301&amp;"("&amp;L301&amp;")"</f>
        <v>()</v>
      </c>
      <c r="S301" s="186"/>
      <c r="T301" s="186"/>
      <c r="U301" s="248"/>
      <c r="V301" s="186"/>
      <c r="W301" s="186"/>
      <c r="X301" s="186"/>
      <c r="Y301" s="264"/>
      <c r="Z301" s="264"/>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7"/>
      <c r="BK301" s="227"/>
      <c r="BL301" s="227"/>
      <c r="BM301" s="227"/>
      <c r="BN301" s="227"/>
      <c r="BO301" s="227"/>
      <c r="BP301" s="227"/>
      <c r="BQ301" s="227"/>
      <c r="BR301" s="227"/>
      <c r="BS301" s="227"/>
      <c r="BT301" s="227"/>
      <c r="BU301" s="227"/>
      <c r="BV301" s="264"/>
      <c r="BW301" s="264"/>
      <c r="BX301" s="264"/>
      <c r="BY301" s="264"/>
      <c r="BZ301" s="264"/>
      <c r="CA301" s="264"/>
      <c r="CB301" s="264"/>
      <c r="CC301" s="264"/>
      <c r="CD301" s="264"/>
      <c r="CE301" s="264"/>
    </row>
    <row r="302" spans="1:83" s="265" customFormat="1" ht="15" customHeight="1">
      <c r="A302" s="89"/>
      <c r="B302" s="89"/>
      <c r="C302" s="1326"/>
      <c r="D302" s="249"/>
      <c r="E302" s="454"/>
      <c r="F302" s="1327"/>
      <c r="G302" s="1153"/>
      <c r="H302" s="1324"/>
      <c r="I302" s="251"/>
      <c r="J302" s="251"/>
      <c r="K302" s="155" t="s">
        <v>4</v>
      </c>
      <c r="L302" s="266"/>
      <c r="M302" s="202"/>
      <c r="N302" s="202"/>
      <c r="O302" s="202"/>
      <c r="P302" s="202"/>
      <c r="Q302" s="212"/>
      <c r="R302" s="202"/>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1" customFormat="1" ht="15">
      <c r="Q303" s="268"/>
      <c r="U303" s="262"/>
    </row>
    <row r="304" spans="1:83" s="261" customFormat="1" ht="15">
      <c r="A304" s="35" t="s">
        <v>406</v>
      </c>
      <c r="B304" s="35"/>
      <c r="C304" s="35"/>
      <c r="D304" s="35"/>
      <c r="E304" s="35"/>
      <c r="F304" s="35"/>
      <c r="G304" s="35"/>
      <c r="H304" s="35"/>
      <c r="I304" s="35"/>
      <c r="J304" s="35"/>
      <c r="K304" s="35"/>
      <c r="L304" s="35"/>
      <c r="M304" s="35"/>
      <c r="N304" s="35"/>
      <c r="O304" s="35"/>
      <c r="P304" s="35"/>
      <c r="Q304" s="269"/>
      <c r="R304" s="35"/>
      <c r="S304" s="35"/>
      <c r="T304" s="35"/>
      <c r="U304" s="260"/>
      <c r="V304" s="35"/>
      <c r="W304" s="35"/>
    </row>
    <row r="305" spans="1:83" s="261" customFormat="1" ht="15">
      <c r="Q305" s="268"/>
      <c r="U305" s="262"/>
    </row>
    <row r="306" spans="1:83" s="265" customFormat="1" ht="15" customHeight="1">
      <c r="A306" s="89"/>
      <c r="B306" s="186" t="s">
        <v>404</v>
      </c>
      <c r="C306" s="397"/>
      <c r="D306" s="261"/>
      <c r="E306" s="455"/>
      <c r="F306" s="261"/>
      <c r="G306" s="261"/>
      <c r="H306" s="261"/>
      <c r="I306" s="221"/>
      <c r="J306" s="188">
        <v>0</v>
      </c>
      <c r="K306" s="396"/>
      <c r="L306" s="247"/>
      <c r="M306" s="212">
        <f>mergeValue(H306)</f>
        <v>0</v>
      </c>
      <c r="N306" s="202"/>
      <c r="O306" s="202"/>
      <c r="P306" s="202"/>
      <c r="Q306" s="202"/>
      <c r="R306" s="212" t="str">
        <f>K306&amp;" ("&amp;L306&amp;")"</f>
        <v xml:space="preserve"> ()</v>
      </c>
      <c r="S306" s="186"/>
      <c r="T306" s="186"/>
      <c r="U306" s="248"/>
      <c r="V306" s="186"/>
      <c r="W306" s="186"/>
      <c r="X306" s="186"/>
      <c r="Y306" s="264"/>
      <c r="Z306" s="264"/>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7"/>
      <c r="BK306" s="227"/>
      <c r="BL306" s="227"/>
      <c r="BM306" s="227"/>
      <c r="BN306" s="227"/>
      <c r="BO306" s="227"/>
      <c r="BP306" s="227"/>
      <c r="BQ306" s="227"/>
      <c r="BR306" s="227"/>
      <c r="BS306" s="227"/>
      <c r="BT306" s="227"/>
      <c r="BU306" s="227"/>
      <c r="BV306" s="264"/>
      <c r="BW306" s="264"/>
      <c r="BX306" s="264"/>
      <c r="BY306" s="264"/>
      <c r="BZ306" s="264"/>
      <c r="CA306" s="264"/>
      <c r="CB306" s="264"/>
      <c r="CC306" s="264"/>
      <c r="CD306" s="264"/>
      <c r="CE306" s="264"/>
    </row>
    <row r="308" spans="1:83" ht="11.25"/>
    <row r="309" spans="1:83" s="35" customFormat="1" ht="11.25">
      <c r="A309" s="35" t="s">
        <v>452</v>
      </c>
    </row>
    <row r="310" spans="1:83" ht="11.25"/>
    <row r="311" spans="1:83" s="36" customFormat="1" ht="20.100000000000001" customHeight="1">
      <c r="A311" s="97"/>
      <c r="B311" s="186"/>
      <c r="C311" s="86"/>
      <c r="D311" s="187"/>
      <c r="E311" s="291"/>
      <c r="F311" s="288"/>
      <c r="G311" s="292"/>
      <c r="I311" s="212"/>
      <c r="J311" s="212"/>
    </row>
    <row r="312" spans="1:83" ht="11.25"/>
    <row r="313" spans="1:83" ht="11.25"/>
    <row r="314" spans="1:83" s="35" customFormat="1" ht="11.25">
      <c r="A314" s="35" t="s">
        <v>467</v>
      </c>
    </row>
    <row r="315" spans="1:83" ht="11.25"/>
    <row r="316" spans="1:83" s="36" customFormat="1" ht="20.100000000000001" customHeight="1">
      <c r="A316" s="285"/>
      <c r="B316" s="186"/>
      <c r="C316" s="86"/>
      <c r="D316" s="187"/>
      <c r="E316" s="295"/>
      <c r="F316" s="294" t="s">
        <v>457</v>
      </c>
      <c r="G316" s="294" t="s">
        <v>457</v>
      </c>
      <c r="H316" s="313"/>
      <c r="I316" s="212"/>
      <c r="K316" s="212"/>
      <c r="L316" s="212"/>
    </row>
    <row r="317" spans="1:83" ht="11.25"/>
    <row r="318" spans="1:83" ht="11.25"/>
    <row r="319" spans="1:83" s="35" customFormat="1" ht="11.25">
      <c r="A319" s="35" t="s">
        <v>468</v>
      </c>
    </row>
    <row r="320" spans="1:83" ht="11.25"/>
    <row r="321" spans="1:20" s="36" customFormat="1" ht="20.100000000000001" customHeight="1">
      <c r="A321" s="285"/>
      <c r="B321" s="186"/>
      <c r="C321" s="86"/>
      <c r="D321" s="187"/>
      <c r="E321" s="295"/>
      <c r="F321" s="294" t="s">
        <v>457</v>
      </c>
      <c r="G321" s="412"/>
      <c r="H321" s="294" t="s">
        <v>457</v>
      </c>
      <c r="I321" s="212"/>
      <c r="K321" s="212"/>
      <c r="L321" s="212"/>
    </row>
    <row r="322" spans="1:20" ht="11.25"/>
    <row r="323" spans="1:20" ht="11.25"/>
    <row r="324" spans="1:20" s="35" customFormat="1" ht="11.25">
      <c r="A324" s="35" t="s">
        <v>469</v>
      </c>
    </row>
    <row r="325" spans="1:20" ht="11.25"/>
    <row r="326" spans="1:20" s="36" customFormat="1" ht="20.100000000000001" customHeight="1">
      <c r="A326" s="285"/>
      <c r="B326" s="186"/>
      <c r="C326" s="86"/>
      <c r="D326" s="187"/>
      <c r="E326" s="302">
        <f>E325</f>
        <v>0</v>
      </c>
      <c r="F326" s="294" t="s">
        <v>457</v>
      </c>
      <c r="G326" s="412"/>
      <c r="H326" s="294" t="s">
        <v>457</v>
      </c>
      <c r="I326" s="212"/>
      <c r="K326" s="212"/>
      <c r="L326" s="212"/>
    </row>
    <row r="327" spans="1:20" s="36" customFormat="1" ht="14.25">
      <c r="A327" s="285"/>
      <c r="B327" s="186"/>
      <c r="C327" s="86"/>
      <c r="D327" s="101"/>
      <c r="E327" s="303"/>
      <c r="F327" s="304"/>
      <c r="G327"/>
      <c r="H327" s="304"/>
      <c r="I327" s="212"/>
      <c r="K327" s="212"/>
      <c r="L327" s="212"/>
    </row>
    <row r="329" spans="1:20" s="35" customFormat="1" ht="11.25">
      <c r="A329" s="35" t="s">
        <v>470</v>
      </c>
    </row>
    <row r="330" spans="1:20" ht="11.25"/>
    <row r="331" spans="1:20" s="36" customFormat="1" ht="20.100000000000001" customHeight="1">
      <c r="A331" s="285"/>
      <c r="B331" s="186"/>
      <c r="C331" s="86"/>
      <c r="D331" s="187"/>
      <c r="E331" s="302">
        <f>E330</f>
        <v>0</v>
      </c>
      <c r="F331" s="294" t="s">
        <v>457</v>
      </c>
      <c r="G331" s="305"/>
      <c r="H331" s="294" t="s">
        <v>457</v>
      </c>
      <c r="I331" s="212"/>
      <c r="K331" s="212"/>
      <c r="L331" s="212"/>
    </row>
    <row r="334" spans="1:20" s="35" customFormat="1" ht="17.100000000000001" customHeight="1">
      <c r="A334" s="35" t="s">
        <v>506</v>
      </c>
    </row>
    <row r="336" spans="1:20" s="190" customFormat="1" ht="409.5">
      <c r="A336" s="1205">
        <v>1</v>
      </c>
      <c r="B336" s="214"/>
      <c r="C336" s="214"/>
      <c r="D336" s="214"/>
      <c r="F336" s="333" t="str">
        <f>"2." &amp;mergeValue(A336)</f>
        <v>2.1</v>
      </c>
      <c r="G336" s="415" t="s">
        <v>493</v>
      </c>
      <c r="H336" s="316"/>
      <c r="I336" s="196" t="s">
        <v>588</v>
      </c>
      <c r="J336" s="332"/>
      <c r="K336" s="214"/>
      <c r="L336" s="214"/>
      <c r="M336" s="214"/>
      <c r="N336" s="214"/>
      <c r="O336" s="214"/>
      <c r="P336" s="214"/>
      <c r="Q336" s="214"/>
      <c r="R336" s="214"/>
      <c r="S336" s="214"/>
      <c r="T336" s="214"/>
    </row>
    <row r="337" spans="1:20" s="190" customFormat="1" ht="90">
      <c r="A337" s="1205"/>
      <c r="B337" s="214"/>
      <c r="C337" s="214"/>
      <c r="D337" s="214"/>
      <c r="F337" s="333" t="str">
        <f>"3." &amp;mergeValue(A337)</f>
        <v>3.1</v>
      </c>
      <c r="G337" s="415" t="s">
        <v>494</v>
      </c>
      <c r="H337" s="316"/>
      <c r="I337" s="196" t="s">
        <v>586</v>
      </c>
      <c r="J337" s="332"/>
      <c r="K337" s="214"/>
      <c r="L337" s="214"/>
      <c r="M337" s="214"/>
      <c r="N337" s="214"/>
      <c r="O337" s="214"/>
      <c r="P337" s="214"/>
      <c r="Q337" s="214"/>
      <c r="R337" s="214"/>
      <c r="S337" s="214"/>
      <c r="T337" s="214"/>
    </row>
    <row r="338" spans="1:20" s="190" customFormat="1" ht="45">
      <c r="A338" s="1205"/>
      <c r="B338" s="214"/>
      <c r="C338" s="214"/>
      <c r="D338" s="214"/>
      <c r="F338" s="333" t="str">
        <f>"4."&amp;mergeValue(A338)</f>
        <v>4.1</v>
      </c>
      <c r="G338" s="415" t="s">
        <v>495</v>
      </c>
      <c r="H338" s="317" t="s">
        <v>457</v>
      </c>
      <c r="I338" s="196"/>
      <c r="J338" s="332"/>
      <c r="K338" s="214"/>
      <c r="L338" s="214"/>
      <c r="M338" s="214"/>
      <c r="N338" s="214"/>
      <c r="O338" s="214"/>
      <c r="P338" s="214"/>
      <c r="Q338" s="214"/>
      <c r="R338" s="214"/>
      <c r="S338" s="214"/>
      <c r="T338" s="214"/>
    </row>
    <row r="339" spans="1:20" s="190" customFormat="1" ht="101.25">
      <c r="A339" s="1205"/>
      <c r="B339" s="1205">
        <v>1</v>
      </c>
      <c r="C339" s="340"/>
      <c r="D339" s="340"/>
      <c r="F339" s="333" t="str">
        <f>"4."&amp;mergeValue(A339) &amp;"."&amp;mergeValue(B339)</f>
        <v>4.1.1</v>
      </c>
      <c r="G339" s="323" t="s">
        <v>590</v>
      </c>
      <c r="H339" s="316" t="str">
        <f>IF(region_name="","",region_name)</f>
        <v>Ярославская область</v>
      </c>
      <c r="I339" s="196" t="s">
        <v>498</v>
      </c>
      <c r="J339" s="332"/>
      <c r="K339" s="214"/>
      <c r="L339" s="214"/>
      <c r="M339" s="214"/>
      <c r="N339" s="214"/>
      <c r="O339" s="214"/>
      <c r="P339" s="214"/>
      <c r="Q339" s="214"/>
      <c r="R339" s="214"/>
      <c r="S339" s="214"/>
      <c r="T339" s="214"/>
    </row>
    <row r="340" spans="1:20" s="190" customFormat="1" ht="191.25">
      <c r="A340" s="1205"/>
      <c r="B340" s="1205"/>
      <c r="C340" s="1205">
        <v>1</v>
      </c>
      <c r="D340" s="340"/>
      <c r="F340" s="333" t="str">
        <f>"4."&amp;mergeValue(A340) &amp;"."&amp;mergeValue(B340)&amp;"."&amp;mergeValue(C340)</f>
        <v>4.1.1.1</v>
      </c>
      <c r="G340" s="339" t="s">
        <v>496</v>
      </c>
      <c r="H340" s="316"/>
      <c r="I340" s="196" t="s">
        <v>499</v>
      </c>
      <c r="J340" s="332"/>
      <c r="K340" s="214"/>
      <c r="L340" s="214"/>
      <c r="M340" s="214"/>
      <c r="N340" s="214"/>
      <c r="O340" s="214"/>
      <c r="P340" s="214"/>
      <c r="Q340" s="214"/>
      <c r="R340" s="214"/>
      <c r="S340" s="214"/>
      <c r="T340" s="214"/>
    </row>
    <row r="341" spans="1:20" s="190" customFormat="1" ht="33.75" customHeight="1">
      <c r="A341" s="1205"/>
      <c r="B341" s="1205"/>
      <c r="C341" s="1205"/>
      <c r="D341" s="340">
        <v>1</v>
      </c>
      <c r="F341" s="333" t="str">
        <f>"4."&amp;mergeValue(A341) &amp;"."&amp;mergeValue(B341)&amp;"."&amp;mergeValue(C341)&amp;"."&amp;mergeValue(D341)</f>
        <v>4.1.1.1.1</v>
      </c>
      <c r="G341" s="418" t="s">
        <v>497</v>
      </c>
      <c r="H341" s="316"/>
      <c r="I341" s="1206" t="s">
        <v>589</v>
      </c>
      <c r="J341" s="332"/>
      <c r="K341" s="214"/>
      <c r="L341" s="214"/>
      <c r="M341" s="214"/>
      <c r="N341" s="214"/>
      <c r="O341" s="214"/>
      <c r="P341" s="214"/>
      <c r="Q341" s="214"/>
      <c r="R341" s="214"/>
      <c r="S341" s="214"/>
      <c r="T341" s="214"/>
    </row>
    <row r="342" spans="1:20" s="190" customFormat="1" ht="18.75">
      <c r="A342" s="1205"/>
      <c r="B342" s="1205"/>
      <c r="C342" s="1205"/>
      <c r="D342" s="340"/>
      <c r="F342" s="422"/>
      <c r="G342" s="423" t="s">
        <v>4</v>
      </c>
      <c r="H342" s="424"/>
      <c r="I342" s="1206"/>
      <c r="J342" s="332"/>
      <c r="K342" s="214"/>
      <c r="L342" s="214"/>
      <c r="M342" s="214"/>
      <c r="N342" s="214"/>
      <c r="O342" s="214"/>
      <c r="P342" s="214"/>
      <c r="Q342" s="214"/>
      <c r="R342" s="214"/>
      <c r="S342" s="214"/>
      <c r="T342" s="214"/>
    </row>
    <row r="343" spans="1:20" s="190" customFormat="1" ht="18.75">
      <c r="A343" s="1205"/>
      <c r="B343" s="1205"/>
      <c r="C343" s="340"/>
      <c r="D343" s="340"/>
      <c r="F343" s="336"/>
      <c r="G343" s="149" t="s">
        <v>402</v>
      </c>
      <c r="H343" s="337"/>
      <c r="I343" s="338"/>
      <c r="J343" s="332"/>
      <c r="K343" s="214"/>
      <c r="L343" s="214"/>
      <c r="M343" s="214"/>
      <c r="N343" s="214"/>
      <c r="O343" s="214"/>
      <c r="P343" s="214"/>
      <c r="Q343" s="214"/>
      <c r="R343" s="214"/>
      <c r="S343" s="214"/>
      <c r="T343" s="214"/>
    </row>
    <row r="344" spans="1:20" s="190" customFormat="1" ht="18.75">
      <c r="A344" s="1205"/>
      <c r="B344" s="214"/>
      <c r="C344" s="214"/>
      <c r="D344" s="214"/>
      <c r="F344" s="336"/>
      <c r="G344" s="155" t="s">
        <v>505</v>
      </c>
      <c r="H344" s="337"/>
      <c r="I344" s="338"/>
      <c r="J344" s="332"/>
      <c r="K344" s="214"/>
      <c r="L344" s="214"/>
      <c r="M344" s="214"/>
      <c r="N344" s="214"/>
      <c r="O344" s="214"/>
      <c r="P344" s="214"/>
      <c r="Q344" s="214"/>
      <c r="R344" s="214"/>
      <c r="S344" s="214"/>
      <c r="T344" s="214"/>
    </row>
    <row r="345" spans="1:20" s="190" customFormat="1" ht="18.75">
      <c r="A345" s="214"/>
      <c r="B345" s="214"/>
      <c r="C345" s="214"/>
      <c r="D345" s="214"/>
      <c r="F345" s="336"/>
      <c r="G345" s="165" t="s">
        <v>504</v>
      </c>
      <c r="H345" s="337"/>
      <c r="I345" s="338"/>
      <c r="J345" s="332"/>
      <c r="K345" s="214"/>
      <c r="L345" s="214"/>
      <c r="M345" s="214"/>
      <c r="N345" s="214"/>
      <c r="O345" s="214"/>
      <c r="P345" s="214"/>
      <c r="Q345" s="214"/>
      <c r="R345" s="214"/>
      <c r="S345" s="214"/>
      <c r="T345" s="214"/>
    </row>
  </sheetData>
  <sheetProtection formatColumns="0" formatRows="0"/>
  <dataConsolidate leftLabels="1"/>
  <mergeCells count="285">
    <mergeCell ref="D195:D200"/>
    <mergeCell ref="E196:E199"/>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0:R131"/>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6:A344"/>
    <mergeCell ref="C340:C342"/>
    <mergeCell ref="I341:I342"/>
    <mergeCell ref="H301:H302"/>
    <mergeCell ref="B339:B343"/>
    <mergeCell ref="C296:C297"/>
    <mergeCell ref="C301:C302"/>
    <mergeCell ref="F301:F302"/>
    <mergeCell ref="G301:G302"/>
    <mergeCell ref="T210:T211"/>
    <mergeCell ref="R166:R167"/>
    <mergeCell ref="T166:T167"/>
    <mergeCell ref="U166:U167"/>
    <mergeCell ref="O219:V219"/>
    <mergeCell ref="N194:AF194"/>
    <mergeCell ref="N195:AF195"/>
    <mergeCell ref="W166:W168"/>
    <mergeCell ref="N192:AF192"/>
    <mergeCell ref="V210:V211"/>
    <mergeCell ref="Q206:Q208"/>
    <mergeCell ref="S166:S167"/>
    <mergeCell ref="O178:W178"/>
    <mergeCell ref="N193:AF193"/>
    <mergeCell ref="U206:U207"/>
    <mergeCell ref="R210:R212"/>
    <mergeCell ref="N210:N213"/>
    <mergeCell ref="Q210:Q212"/>
    <mergeCell ref="O210:O212"/>
    <mergeCell ref="P210:P212"/>
    <mergeCell ref="U210:U211"/>
    <mergeCell ref="S210:S211"/>
    <mergeCell ref="O179:W179"/>
    <mergeCell ref="O180:W180"/>
    <mergeCell ref="J109:J111"/>
    <mergeCell ref="F90:F93"/>
    <mergeCell ref="J90:J93"/>
    <mergeCell ref="O162:V162"/>
    <mergeCell ref="O163:V163"/>
    <mergeCell ref="O164:V164"/>
    <mergeCell ref="O165:V165"/>
    <mergeCell ref="S148:S149"/>
    <mergeCell ref="O160:V160"/>
    <mergeCell ref="O161:V161"/>
    <mergeCell ref="F165:F168"/>
    <mergeCell ref="I164:I169"/>
    <mergeCell ref="J165:J168"/>
    <mergeCell ref="F147:F150"/>
    <mergeCell ref="I146:I151"/>
    <mergeCell ref="J147:J150"/>
    <mergeCell ref="O103:AA103"/>
    <mergeCell ref="O104:AA104"/>
    <mergeCell ref="O105:AA105"/>
    <mergeCell ref="U130:U131"/>
    <mergeCell ref="S130:S131"/>
    <mergeCell ref="W130:W132"/>
    <mergeCell ref="Y109:Y110"/>
    <mergeCell ref="O124:V124"/>
    <mergeCell ref="A31:A44"/>
    <mergeCell ref="B32:B43"/>
    <mergeCell ref="C33:C42"/>
    <mergeCell ref="D34:D41"/>
    <mergeCell ref="D296:D297"/>
    <mergeCell ref="E296:E297"/>
    <mergeCell ref="A160:A173"/>
    <mergeCell ref="B161:B172"/>
    <mergeCell ref="C162:C171"/>
    <mergeCell ref="D163:D170"/>
    <mergeCell ref="E164:E169"/>
    <mergeCell ref="E128:E133"/>
    <mergeCell ref="B143:B154"/>
    <mergeCell ref="C144:C153"/>
    <mergeCell ref="D145:D152"/>
    <mergeCell ref="E146:E151"/>
    <mergeCell ref="A124:A137"/>
    <mergeCell ref="B125:B136"/>
    <mergeCell ref="C126:C135"/>
    <mergeCell ref="D127:D134"/>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1"/>
    <mergeCell ref="O126:V126"/>
    <mergeCell ref="O144:V144"/>
    <mergeCell ref="O142:V142"/>
    <mergeCell ref="W109:W110"/>
    <mergeCell ref="X109:X110"/>
    <mergeCell ref="T55:T56"/>
    <mergeCell ref="U55:U56"/>
    <mergeCell ref="R55:R56"/>
    <mergeCell ref="S55:S56"/>
    <mergeCell ref="O143:V143"/>
    <mergeCell ref="R91:R92"/>
    <mergeCell ref="S91:S92"/>
    <mergeCell ref="T91:T92"/>
    <mergeCell ref="U91:U92"/>
    <mergeCell ref="O125:V125"/>
    <mergeCell ref="W91:W93"/>
    <mergeCell ref="Z109:Z110"/>
    <mergeCell ref="W55:W57"/>
    <mergeCell ref="W73:W75"/>
    <mergeCell ref="O106:AA106"/>
    <mergeCell ref="O107:AA107"/>
    <mergeCell ref="O108:AA108"/>
    <mergeCell ref="U73:U74"/>
    <mergeCell ref="AG196:AG200"/>
    <mergeCell ref="L196:L199"/>
    <mergeCell ref="M196:M199"/>
    <mergeCell ref="N196:N199"/>
    <mergeCell ref="O196:O198"/>
    <mergeCell ref="P196:P198"/>
    <mergeCell ref="Q196:Q198"/>
    <mergeCell ref="R196:R198"/>
    <mergeCell ref="S196:S197"/>
    <mergeCell ref="T196:T197"/>
    <mergeCell ref="V196:V197"/>
    <mergeCell ref="AB196:AB197"/>
    <mergeCell ref="AC196:AC197"/>
    <mergeCell ref="AD196:AD197"/>
    <mergeCell ref="AE196:AE197"/>
    <mergeCell ref="U196:U197"/>
    <mergeCell ref="O220:V220"/>
    <mergeCell ref="O221:V221"/>
    <mergeCell ref="O222:V222"/>
    <mergeCell ref="O223:V223"/>
    <mergeCell ref="O224:V224"/>
    <mergeCell ref="P15:P16"/>
    <mergeCell ref="A219:A232"/>
    <mergeCell ref="B220:B231"/>
    <mergeCell ref="C221:C230"/>
    <mergeCell ref="D222:D229"/>
    <mergeCell ref="E223:E228"/>
    <mergeCell ref="F224:F227"/>
    <mergeCell ref="R225:R226"/>
    <mergeCell ref="S225:S226"/>
    <mergeCell ref="F54:F57"/>
    <mergeCell ref="I53:I58"/>
    <mergeCell ref="J54:J57"/>
    <mergeCell ref="F72:F75"/>
    <mergeCell ref="J72:J75"/>
    <mergeCell ref="I71:I76"/>
    <mergeCell ref="F129:F132"/>
    <mergeCell ref="J129:J132"/>
    <mergeCell ref="I128:I133"/>
    <mergeCell ref="K196:K199"/>
    <mergeCell ref="I88:I95"/>
    <mergeCell ref="G109:G111"/>
    <mergeCell ref="F108:F112"/>
    <mergeCell ref="I108:I112"/>
    <mergeCell ref="A237:A250"/>
    <mergeCell ref="B238:B249"/>
    <mergeCell ref="C239:C248"/>
    <mergeCell ref="D240:D247"/>
    <mergeCell ref="E241:E246"/>
    <mergeCell ref="I241:I246"/>
    <mergeCell ref="F242:F245"/>
    <mergeCell ref="E107:E113"/>
    <mergeCell ref="A103:A117"/>
    <mergeCell ref="B104:B116"/>
    <mergeCell ref="C105:C115"/>
    <mergeCell ref="D106:D113"/>
    <mergeCell ref="A142:A155"/>
    <mergeCell ref="A178:A187"/>
    <mergeCell ref="B179:B186"/>
    <mergeCell ref="C180:C185"/>
    <mergeCell ref="D181:D184"/>
    <mergeCell ref="A192:A203"/>
    <mergeCell ref="B193:B202"/>
    <mergeCell ref="C194:C201"/>
    <mergeCell ref="J242:J245"/>
    <mergeCell ref="J224:J227"/>
    <mergeCell ref="I223:I228"/>
    <mergeCell ref="W243:W245"/>
    <mergeCell ref="R243:R244"/>
    <mergeCell ref="S243:S244"/>
    <mergeCell ref="T243:T244"/>
    <mergeCell ref="U243:U244"/>
    <mergeCell ref="O237:V237"/>
    <mergeCell ref="O238:V238"/>
    <mergeCell ref="O239:V239"/>
    <mergeCell ref="O240:V240"/>
    <mergeCell ref="O241:V241"/>
    <mergeCell ref="O242:V242"/>
    <mergeCell ref="T225:T226"/>
    <mergeCell ref="W225:W227"/>
    <mergeCell ref="U225:U226"/>
    <mergeCell ref="O181:W181"/>
    <mergeCell ref="O85:V85"/>
    <mergeCell ref="O86:V86"/>
    <mergeCell ref="O87:V87"/>
    <mergeCell ref="O88:V88"/>
    <mergeCell ref="O89:V89"/>
    <mergeCell ref="O90:V90"/>
    <mergeCell ref="T130:T131"/>
    <mergeCell ref="O147:V147"/>
    <mergeCell ref="T148:T149"/>
    <mergeCell ref="R148:R149"/>
    <mergeCell ref="U148:U149"/>
    <mergeCell ref="O145:V145"/>
    <mergeCell ref="O127:V127"/>
    <mergeCell ref="O129:V129"/>
    <mergeCell ref="W148:W150"/>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0:WWE166 K291 WWJ103:WWJ109 I331 E306 WWE85:WWE91 WWE49:WWE56 WWE67:WWE74 WWE124:WWE130 I343:I345 J9:J10 E4 J15:J16 AB210 U259:X259 G311 F276:F277 F280:F281 F284:F287 F272:F273 M263:P263 M267:P267 WWE142:WWE148 WWO192:WWO196 TP178:TP183 G326 E255 F291:H291 I316 E321 E311 E316 G321 I321 I326:I327 E327 WWE31:WWE38 E296:E297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0:JS166 TO160:TO166 ADK160:ADK166 ANG160:ANG166 AXC160:AXC166 BGY160:BGY166 BQU160:BQU166 CAQ160:CAQ166 CKM160:CKM166 CUI160:CUI166 DEE160:DEE166 DOA160:DOA166 DXW160:DXW166 EHS160:EHS166 ERO160:ERO166 FBK160:FBK166 FLG160:FLG166 FVC160:FVC166 GEY160:GEY166 GOU160:GOU166 GYQ160:GYQ166 HIM160:HIM166 HSI160:HSI166 ICE160:ICE166 IMA160:IMA166 IVW160:IVW166 JFS160:JFS166 JPO160:JPO166 JZK160:JZK166 KJG160:KJG166 KTC160:KTC166 LCY160:LCY166 LMU160:LMU166 LWQ160:LWQ166 MGM160:MGM166 MQI160:MQI166 NAE160:NAE166 NKA160:NKA166 NTW160:NTW166 ODS160:ODS166 ONO160:ONO166 OXK160:OXK166 PHG160:PHG166 PRC160:PRC166 QAY160:QAY166 QKU160:QKU166 QUQ160:QUQ166 REM160:REM166 ROI160:ROI166 RYE160:RYE166 SIA160:SIA166 SRW160:SRW166 TBS160:TBS166 TLO160:TLO166 TVK160:TVK166 UFG160:UFG166 UPC160:UPC166 UYY160:UYY166 VIU160:VIU166 VSQ160:VSQ166 WCM160:WCM166 WMI160:WMI166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4:JS130 TO124:TO130 ADK124:ADK130 ANG124:ANG130 AXC124:AXC130 BGY124:BGY130 BQU124:BQU130 CAQ124:CAQ130 CKM124:CKM130 CUI124:CUI130 DEE124:DEE130 DOA124:DOA130 DXW124:DXW130 EHS124:EHS130 ERO124:ERO130 FBK124:FBK130 FLG124:FLG130 FVC124:FVC130 GEY124:GEY130 GOU124:GOU130 GYQ124:GYQ130 HIM124:HIM130 HSI124:HSI130 ICE124:ICE130 IMA124:IMA130 IVW124:IVW130 JFS124:JFS130 JPO124:JPO130 JZK124:JZK130 KJG124:KJG130 KTC124:KTC130 LCY124:LCY130 LMU124:LMU130 LWQ124:LWQ130 MGM124:MGM130 MQI124:MQI130 NAE124:NAE130 NKA124:NKA130 NTW124:NTW130 ODS124:ODS130 ONO124:ONO130 OXK124:OXK130 PHG124:PHG130 PRC124:PRC130 QAY124:QAY130 QKU124:QKU130 QUQ124:QUQ130 REM124:REM130 ROI124:ROI130 RYE124:RYE130 SIA124:SIA130 SRW124:SRW130 TBS124:TBS130 TLO124:TLO130 TVK124:TVK130 UFG124:UFG130 UPC124:UPC130 UYY124:UYY130 VIU124:VIU130 VSQ124:VSQ130 WCM124:WCM130 WMI124:WMI130 JS142:JS148 TO142:TO148 ADK142:ADK148 ANG142:ANG148 AXC142:AXC148 BGY142:BGY148 BQU142:BQU148 CAQ142:CAQ148 CKM142:CKM148 CUI142:CUI148 DEE142:DEE148 DOA142:DOA148 DXW142:DXW148 EHS142:EHS148 ERO142:ERO148 FBK142:FBK148 FLG142:FLG148 FVC142:FVC148 GEY142:GEY148 GOU142:GOU148 GYQ142:GYQ148 HIM142:HIM148 HSI142:HSI148 ICE142:ICE148 IMA142:IMA148 IVW142:IVW148 JFS142:JFS148 JPO142:JPO148 JZK142:JZK148 KJG142:KJG148 KTC142:KTC148 LCY142:LCY148 LMU142:LMU148 LWQ142:LWQ148 MGM142:MGM148 MQI142:MQI148 NAE142:NAE148 NKA142:NKA148 NTW142:NTW148 ODS142:ODS148 ONO142:ONO148 OXK142:OXK148 PHG142:PHG148 PRC142:PRC148 QAY142:QAY148 QKU142:QKU148 QUQ142:QUQ148 REM142:REM148 ROI142:ROI148 RYE142:RYE148 SIA142:SIA148 SRW142:SRW148 TBS142:TBS148 TLO142:TLO148 TVK142:TVK148 UFG142:UFG148 UPC142:UPC148 UYY142:UYY148 VIU142:VIU148 VSQ142:VSQ148 WCM142:WCM148 WMI142:WMI148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8:ADL183 ANH178:ANH183 AXD178:AXD183 BGZ178:BGZ183 BQV178:BQV183 CAR178:CAR183 CKN178:CKN183 CUJ178:CUJ183 DEF178:DEF183 DOB178:DOB183 DXX178:DXX183 EHT178:EHT183 ERP178:ERP183 FBL178:FBL183 FLH178:FLH183 FVD178:FVD183 GEZ178:GEZ183 GOV178:GOV183 GYR178:GYR183 HIN178:HIN183 HSJ178:HSJ183 ICF178:ICF183 IMB178:IMB183 IVX178:IVX183 JFT178:JFT183 JPP178:JPP183 JZL178:JZL183 KJH178:KJH183 KTD178:KTD183 LCZ178:LCZ183 LMV178:LMV183 LWR178:LWR183 MGN178:MGN183 MQJ178:MQJ183 NAF178:NAF183 NKB178:NKB183 NTX178:NTX183 ODT178:ODT183 ONP178:ONP183 OXL178:OXL183 PHH178:PHH183 PRD178:PRD183 QAZ178:QAZ183 QKV178:QKV183 QUR178:QUR183 REN178:REN183 ROJ178:ROJ183 RYF178:RYF183 SIB178:SIB183 SRX178:SRX183 TBT178:TBT183 TLP178:TLP183 TVL178:TVL183 UFH178:UFH183 UPD178:UPD183 UYZ178:UYZ183 VIV178:VIV183 VSR178:VSR183 WCN178:WCN183 WMJ178:WMJ183 WWF178:WWF183 X183 O182 JK182 TG182 ADC182 AMY182 AWU182 BGQ182 BQM182 CAI182 CKE182 CUA182 DDW182 DNS182 DXO182 EHK182 ERG182 FBC182 FKY182 FUU182 GEQ182 GOM182 GYI182 HIE182 HSA182 IBW182 ILS182 IVO182 JFK182 JPG182 JZC182 KIY182 KSU182 LCQ182 LMM182 LWI182 MGE182 MQA182 MZW182 NJS182 NTO182 ODK182 ONG182 OXC182 PGY182 PQU182 QAQ182 QKM182 QUI182 REE182 ROA182 RXW182 SHS182 SRO182 TBK182 TLG182 TVC182 UEY182 UOU182 UYQ182 VIM182 VSI182 WCE182 WMA182 WVW182 JT178:JT183 KC192:KC196 TY192:TY196 ADU192:ADU196 ANQ192:ANQ196 AXM192:AXM196 BHI192:BHI196 BRE192:BRE196 CBA192:CBA196 CKW192:CKW196 CUS192:CUS196 DEO192:DEO196 DOK192:DOK196 DYG192:DYG196 EIC192:EIC196 ERY192:ERY196 FBU192:FBU196 FLQ192:FLQ196 FVM192:FVM196 GFI192:GFI196 GPE192:GPE196 GZA192:GZA196 HIW192:HIW196 HSS192:HSS196 ICO192:ICO196 IMK192:IMK196 IWG192:IWG196 JGC192:JGC196 JPY192:JPY196 JZU192:JZU196 KJQ192:KJQ196 KTM192:KTM196 LDI192:LDI196 LNE192:LNE196 LXA192:LXA196 MGW192:MGW196 MQS192:MQS196 NAO192:NAO196 NKK192:NKK196 NUG192:NUG196 OEC192:OEC196 ONY192:ONY196 OXU192:OXU196 PHQ192:PHQ196 PRM192:PRM196 QBI192:QBI196 QLE192:QLE196 QVA192:QVA196 REW192:REW196 ROS192:ROS196 RYO192:RYO196 SIK192:SIK196 SSG192:SSG196 TCC192:TCC196 TLY192:TLY196 TVU192:TVU196 UFQ192:UFQ196 UPM192:UPM196 UZI192:UZI196 VJE192:VJE196 VTA192:VTA196 WCW192:WCW196 WMS192:WMS196 WWE237:WWE244 WMI237:WMI244 W215:X215 WWE219:WWE226 JS219:JS226 TO219:TO226 ADK219:ADK226 ANG219:ANG226 AXC219:AXC226 BGY219:BGY226 BQU219:BQU226 CAQ219:CAQ226 CKM219:CKM226 CUI219:CUI226 DEE219:DEE226 DOA219:DOA226 DXW219:DXW226 EHS219:EHS226 ERO219:ERO226 FBK219:FBK226 FLG219:FLG226 FVC219:FVC226 GEY219:GEY226 GOU219:GOU226 GYQ219:GYQ226 HIM219:HIM226 HSI219:HSI226 ICE219:ICE226 IMA219:IMA226 IVW219:IVW226 JFS219:JFS226 JPO219:JPO226 JZK219:JZK226 KJG219:KJG226 KTC219:KTC226 LCY219:LCY226 LMU219:LMU226 LWQ219:LWQ226 MGM219:MGM226 MQI219:MQI226 NAE219:NAE226 NKA219:NKA226 NTW219:NTW226 ODS219:ODS226 ONO219:ONO226 OXK219:OXK226 PHG219:PHG226 PRC219:PRC226 QAY219:QAY226 QKU219:QKU226 QUQ219:QUQ226 REM219:REM226 ROI219:ROI226 RYE219:RYE226 SIA219:SIA226 SRW219:SRW226 TBS219:TBS226 TLO219:TLO226 TVK219:TVK226 UFG219:UFG226 UPC219:UPC226 UYY219:UYY226 VIU219:VIU226 VSQ219:VSQ226 WCM219:WCM226 WMI219:WMI226 JS237:JS244 TO237:TO244 ADK237:ADK244 ANG237:ANG244 AXC237:AXC244 BGY237:BGY244 BQU237:BQU244 CAQ237:CAQ244 CKM237:CKM244 CUI237:CUI244 DEE237:DEE244 DOA237:DOA244 DXW237:DXW244 EHS237:EHS244 ERO237:ERO244 FBK237:FBK244 FLG237:FLG244 FVC237:FVC244 GEY237:GEY244 GOU237:GOU244 GYQ237:GYQ244 HIM237:HIM244 HSI237:HSI244 ICE237:ICE244 IMA237:IMA244 IVW237:IVW244 JFS237:JFS244 JPO237:JPO244 JZK237:JZK244 KJG237:KJG244 KTC237:KTC244 LCY237:LCY244 LMU237:LMU244 LWQ237:LWQ244 MGM237:MGM244 MQI237:MQI244 NAE237:NAE244 NKA237:NKA244 NTW237:NTW244 ODS237:ODS244 ONO237:ONO244 OXK237:OXK244 PHG237:PHG244 PRC237:PRC244 QAY237:QAY244 QKU237:QKU244 QUQ237:QUQ244 REM237:REM244 ROI237:ROI244 RYE237:RYE244 SIA237:SIA244 SRW237:SRW244 TBS237:TBS244 TLO237:TLO244 TVK237:TVK244 UFG237:UFG244 UPC237:UPC244 UYY237:UYY244 VIU237:VIU244 VSQ237:VSQ244 WCM237:WCM244 R15:R16 R9:R10 V15:W15 V9:W9">
      <formula1>900</formula1>
    </dataValidation>
    <dataValidation type="decimal" allowBlank="1" showErrorMessage="1" errorTitle="Ошибка" error="Допускается ввод только действительных чисел!" sqref="WWH196:WWI196 WML196:WMM196 Q182:R182 JM182:JN182 TI182:TJ182 ADE182:ADF182 ANA182:ANB182 AWW182:AWX182 BGS182:BGT182 BQO182:BQP182 CAK182:CAL182 CKG182:CKH182 CUC182:CUD182 DDY182:DDZ182 DNU182:DNV182 DXQ182:DXR182 EHM182:EHN182 ERI182:ERJ182 FBE182:FBF182 FLA182:FLB182 FUW182:FUX182 GES182:GET182 GOO182:GOP182 GYK182:GYL182 HIG182:HIH182 HSC182:HSD182 IBY182:IBZ182 ILU182:ILV182 IVQ182:IVR182 JFM182:JFN182 JPI182:JPJ182 JZE182:JZF182 KJA182:KJB182 KSW182:KSX182 LCS182:LCT182 LMO182:LMP182 LWK182:LWL182 MGG182:MGH182 MQC182:MQD182 MZY182:MZZ182 NJU182:NJV182 NTQ182:NTR182 ODM182:ODN182 ONI182:ONJ182 OXE182:OXF182 PHA182:PHB182 PQW182:PQX182 QAS182:QAT182 QKO182:QKP182 QUK182:QUL182 REG182:REH182 ROC182:ROD182 RXY182:RXZ182 SHU182:SHV182 SRQ182:SRR182 TBM182:TBN182 TLI182:TLJ182 TVE182:TVF182 UFA182:UFB182 UOW182:UOX182 UYS182:UYT182 VIO182:VIP182 VSK182:VSL182 WCG182:WCH182 WMC182:WMD182 WVY182:WVZ182 Z196:AA196 JV196:JW196 TR196:TS196 ADN196:ADO196 ANJ196:ANK196 AXF196:AXG196 BHB196:BHC196 BQX196:BQY196 CAT196:CAU196 CKP196:CKQ196 CUL196:CUM196 DEH196:DEI196 DOD196:DOE196 DXZ196:DYA196 EHV196:EHW196 ERR196:ERS196 FBN196:FBO196 FLJ196:FLK196 FVF196:FVG196 GFB196:GFC196 GOX196:GOY196 GYT196:GYU196 HIP196:HIQ196 HSL196:HSM196 ICH196:ICI196 IMD196:IME196 IVZ196:IWA196 JFV196:JFW196 JPR196:JPS196 JZN196:JZO196 KJJ196:KJK196 KTF196:KTG196 LDB196:LDC196 LMX196:LMY196 LWT196:LWU196 MGP196:MGQ196 MQL196:MQM196 NAH196:NAI196 NKD196:NKE196 NTZ196:NUA196 ODV196:ODW196 ONR196:ONS196 OXN196:OXO196 PHJ196:PHK196 PRF196:PRG196 QBB196:QBC196 QKX196:QKY196 QUT196:QUU196 REP196:REQ196 ROL196:ROM196 RYH196:RYI196 SID196:SIE196 SRZ196:SSA196 TBV196:TBW196 TLR196:TLS196 TVN196:TVO196 UFJ196:UFK196 UPF196:UPG196 UZB196:UZC196 VIX196:VIY196 VST196:VSU196 WCP196:WCQ196 X210 O119:P119 O109:P109 O91 O24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2 WWC55 WMQ196 WWM196 Q210 WWB182 VIX119 WMG37 WMG91:WMG92 WMG148 WWC37 WMG73 WWC73 WMG130 WWC91:WWC92 WWC130 WMG166 WWC166 G9:G10 K9:K10 O9:O10 JR182 TN182 VIX109 VST109 WCP109 WML109 VST119 WWH109 ADJ182 WWC148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6:S167 JO166:JO167 TK166:TK167 ADG166:ADG167 ANC166:ANC167 AWY166:AWY167 BGU166:BGU167 BQQ166:BQQ167 CAM166:CAM167 CKI166:CKI167 CUE166:CUE167 DEA166:DEA167 DNW166:DNW167 DXS166:DXS167 EHO166:EHO167 ERK166:ERK167 FBG166:FBG167 FLC166:FLC167 FUY166:FUY167 GEU166:GEU167 GOQ166:GOQ167 GYM166:GYM167 HII166:HII167 HSE166:HSE167 ICA166:ICA167 ILW166:ILW167 IVS166:IVS167 JFO166:JFO167 JPK166:JPK167 JZG166:JZG167 KJC166:KJC167 KSY166:KSY167 LCU166:LCU167 LMQ166:LMQ167 LWM166:LWM167 MGI166:MGI167 MQE166:MQE167 NAA166:NAA167 NJW166:NJW167 NTS166:NTS167 ODO166:ODO167 ONK166:ONK167 OXG166:OXG167 PHC166:PHC167 PQY166:PQY167 QAU166:QAU167 QKQ166:QKQ167 QUM166:QUM167 REI166:REI167 ROE166:ROE167 RYA166:RYA167 SHW166:SHW167 SRS166:SRS167 TBO166:TBO167 TLK166:TLK167 TVG166:TVG167 UFC166:UFC167 UOY166:UOY167 UYU166:UYU167 VIQ166:VIQ167 VSM166:VSM167 WCI166:WCI167 WME166:WME167 WWA166:WWA167 JQ166 TM166 ADI166 ANE166 AXA166 BGW166 BQS166 CAO166 CKK166 CUG166 DEC166 DNY166 DXU166 EHQ166 ERM166 FBI166 FLE166 FVA166 GEW166 GOS166 GYO166 HIK166 HSG166 ICC166 ILY166 IVU166 JFQ166 JPM166 JZI166 KJE166 KTA166 LCW166 LMS166 LWO166 MGK166 MQG166 NAC166 NJY166 NTU166 ODQ166 ONM166 OXI166 PHE166 PRA166 QAW166 QKS166 QUO166 REK166 ROG166 RYC166 SHY166 SRU166 TBQ166 TLM166 TVI166 UFE166 UPA166 UYW166 VIS166 VSO166 WCK166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0:S131 JO130:JO131 TK130:TK131 ADG130:ADG131 ANC130:ANC131 AWY130:AWY131 BGU130:BGU131 BQQ130:BQQ131 CAM130:CAM131 CKI130:CKI131 CUE130:CUE131 DEA130:DEA131 DNW130:DNW131 DXS130:DXS131 EHO130:EHO131 ERK130:ERK131 FBG130:FBG131 FLC130:FLC131 FUY130:FUY131 GEU130:GEU131 GOQ130:GOQ131 GYM130:GYM131 HII130:HII131 HSE130:HSE131 ICA130:ICA131 ILW130:ILW131 IVS130:IVS131 JFO130:JFO131 JPK130:JPK131 JZG130:JZG131 KJC130:KJC131 KSY130:KSY131 LCU130:LCU131 LMQ130:LMQ131 LWM130:LWM131 MGI130:MGI131 MQE130:MQE131 NAA130:NAA131 NJW130:NJW131 NTS130:NTS131 ODO130:ODO131 ONK130:ONK131 OXG130:OXG131 PHC130:PHC131 PQY130:PQY131 QAU130:QAU131 QKQ130:QKQ131 QUM130:QUM131 REI130:REI131 ROE130:ROE131 RYA130:RYA131 SHW130:SHW131 SRS130:SRS131 TBO130:TBO131 TLK130:TLK131 TVG130:TVG131 UFC130:UFC131 UOY130:UOY131 UYU130:UYU131 VIQ130:VIQ131 VSM130:VSM131 WCI130:WCI131 WME130:WME131 WWA130:WWA131 U130 JQ130 TM130 ADI130 ANE130 AXA130 BGW130 BQS130 CAO130 CKK130 CUG130 DEC130 DNY130 DXU130 EHQ130 ERM130 FBI130 FLE130 FVA130 GEW130 GOS130 GYO130 HIK130 HSG130 ICC130 ILY130 IVU130 JFQ130 JPM130 JZI130 KJE130 KTA130 LCW130 LMS130 LWO130 MGK130 MQG130 NAC130 NJY130 NTU130 ODQ130 ONM130 OXI130 PHE130 PRA130 QAW130 QKS130 QUO130 REK130 ROG130 RYC130 SHY130 SRU130 TBQ130 TLM130 TVI130 UFE130 UPA130 UYW130 VIS130 VSO130 WCK130 S148:S149 JO148:JO149 TK148:TK149 ADG148:ADG149 ANC148:ANC149 AWY148:AWY149 BGU148:BGU149 BQQ148:BQQ149 CAM148:CAM149 CKI148:CKI149 CUE148:CUE149 DEA148:DEA149 DNW148:DNW149 DXS148:DXS149 EHO148:EHO149 ERK148:ERK149 FBG148:FBG149 FLC148:FLC149 FUY148:FUY149 GEU148:GEU149 GOQ148:GOQ149 GYM148:GYM149 HII148:HII149 HSE148:HSE149 ICA148:ICA149 ILW148:ILW149 IVS148:IVS149 JFO148:JFO149 JPK148:JPK149 JZG148:JZG149 KJC148:KJC149 KSY148:KSY149 LCU148:LCU149 LMQ148:LMQ149 LWM148:LWM149 MGI148:MGI149 MQE148:MQE149 NAA148:NAA149 NJW148:NJW149 NTS148:NTS149 ODO148:ODO149 ONK148:ONK149 OXG148:OXG149 PHC148:PHC149 PQY148:PQY149 QAU148:QAU149 QKQ148:QKQ149 QUM148:QUM149 REI148:REI149 ROE148:ROE149 RYA148:RYA149 SHW148:SHW149 SRS148:SRS149 TBO148:TBO149 TLK148:TLK149 TVG148:TVG149 UFC148:UFC149 UOY148:UOY149 UYU148:UYU149 VIQ148:VIQ149 VSM148:VSM149 WCI148:WCI149 WME148:WME149 WWA148:WWA149 U148 JQ148 TM148 ADI148 ANE148 AXA148 BGW148 BQS148 CAO148 CKK148 CUG148 DEC148 DNY148 DXU148 EHQ148 ERM148 FBI148 FLE148 FVA148 GEW148 GOS148 GYO148 HIK148 HSG148 ICC148 ILY148 IVU148 JFQ148 JPM148 JZI148 KJE148 KTA148 LCW148 LMS148 LWO148 MGK148 MQG148 NAC148 NJY148 NTU148 ODQ148 ONM148 OXI148 PHE148 PRA148 QAW148 QKS148 QUO148 REK148 ROG148 RYC148 SHY148 SRU148 TBQ148 TLM148 TVI148 UFE148 UPA148 UYW148 VIS148 VSO148 WCK148 JV109 TR109 ADN109 ANJ109 AXF109 BHB109 BQX109 CAT109 CKP109 CUL109 DEH109 DOD109 DXZ109 EHV109 ERR109 FBN109 FLJ109 FVF109 GFB109 GOX109 GYT109 HIP109 HSL109 ICH109 IMD109 IVZ109 JFV109 JPR109 JZN109 KJJ109 KTF109 LDB109 LMX109 LWT109 MGP109 MQL109 NAH109 NKD109 NTZ109 ODV109 ONR109 OXN109 PHJ109 PRF109 QBB109 QKX109 QUT109 REP109 ROL109 RYH109 SID109 SRZ109 TBV109 TLR109 TVN109 UFJ109 UPF109 UZB109 ANF182 AXB182 BGX182 BQT182 CAP182 CKL182 CUH182 DED182 DNZ182 DXV182 EHR182 ERN182 FBJ182 FLF182 FVB182 GEX182 GOT182 GYP182 HIL182 HSH182 ICD182 ILZ182 IVV182 JFR182 JPN182 JZJ182 KJF182 KTB182 LCX182 LMT182 LWP182 MGL182 MQH182 NAD182 NJZ182 NTV182 ODR182 ONN182 OXJ182 PHF182 PRB182 QAX182 QKT182 QUP182 REL182 ROH182 RYD182 SHZ182 SRV182 TBR182 TLN182 TVJ182 UFF182 UPB182 UYX182 VIT182 VSP182 WCL182 WMH182 WWD182 WCP119 WML119 WWH119 UZB119 JT119 TP119 ADL119 ANH119 AXD119 BGZ119 BQV119 CAR119 CKN119 CUJ119 DEF119 DOB119 DXX119 EHT119 ERP119 FBL119 FLH119 FVD119 GEZ119 GOV119 GYR119 HIN119 HSJ119 ICF119 IMB119 IVX119 JFT119 JPP119 JZL119 KJH119 KTD119 LCZ119 LMV119 LWR119 MGN119 MQJ119 NAF119 NKB119 NTX119 ODT119 ONP119 OXL119 PHH119 PRD119 QAZ119 QKV119 QUR119 REN119 ROJ119 RYF119 SIB119 SRX119 TBT119 TLP119 TVL119 UFH119 UPD119 UYZ119 VIV119 VSR119 WCN119 WMJ119 WWF119 JV119 TR119 ADN119 ANJ119 AXF119 BHB119 BQX119 CAT119 CKP119 CUL119 DEH119 DOD119 DXZ119 EHV119 ERR119 FBN119 FLJ119 FVF119 GFB119 GOX119 GYT119 HIP119 HSL119 ICH119 IMD119 IVZ119 JFV119 JPR119 JZN119 KJJ119 KTF119 LDB119 LMX119 LWT119 MGP119 MQL119 NAH119 NKD119 NTZ119 ODV119 ONR119 OXN119 PHJ119 PRF119 QBB119 QKX119 QUT119 REP119 ROL119 RYH119 SID119 SRZ119 TBV119 TLR119 TVN119 UFJ119 UPF119 X119 T182 JP182 TL182 ADH182 AND182 AWZ182 BGV182 BQR182 CAN182 CKJ182 CUF182 DEB182 DNX182 DXT182 EHP182 ERL182 FBH182 FLD182 FUZ182 GEV182 GOR182 GYN182 HIJ182 HSF182 ICB182 ILX182 IVT182 JFP182 JPL182 JZH182 KJD182 KSZ182 LCV182 LMR182 LWN182 MGJ182 MQF182 NAB182 NJX182 NTT182 ODP182 ONL182 OXH182 PHD182 PQZ182 QAV182 QKR182 QUN182 REJ182 ROF182 RYB182 SHX182 SRT182 TBP182 TLL182 TVH182 UFD182 UOZ182 UYV182 VIR182 VSN182 WCJ182 V196 JR196 TN196 ADJ196 ANF196 AXB196 BGX196 BQT196 CAP196 CKL196 CUH196 DED196 DNZ196 DXV196 EHR196 ERN196 FBJ196 FLF196 FVB196 GEX196 GOT196 GYP196 HIL196 HSH196 ICD196 ILZ196 IVV196 JFR196 JPN196 JZJ196 KJF196 KTB196 LCX196 LMT196 LWP196 MGL196 MQH196 NAD196 NJZ196 NTV196 ODR196 ONN196 OXJ196 PHF196 PRB196 QAX196 QKT196 QUP196 REL196 ROH196 RYD196 SHZ196 SRV196 TBR196 TLN196 TVJ196 UFF196 UPB196 UYX196 VIT196 VSP196 WCL196 WMH196 WWD196 R196 JN196 TJ196 ADF196 ANB196 AWX196 BGT196 BQP196 CAL196 CKH196 CUD196 DDZ196 DNV196 DXR196 EHN196 ERJ196 FBF196 FLB196 FUX196 GET196 GOP196 GYL196 HIH196 HSD196 IBZ196 ILV196 IVR196 JFN196 JPJ196 JZF196 KJB196 KSX196 LCT196 LMP196 LWL196 MGH196 MQD196 MZZ196 NJV196 NTR196 ODN196 ONJ196 OXF196 PHB196 PQX196 QAT196 QKP196 QUL196 REH196 ROD196 RXZ196 SHV196 SRR196 TBN196 TLJ196 TVF196 UFB196 UOX196 UYT196 VIP196 VSL196 WCH196 WMD196 WVZ196 N196 JJ196 TF196 ADB196 AMX196 AWT196 BGP196 BQL196 CAH196 CKD196 CTZ196 DDV196 DNR196 DXN196 EHJ196 ERF196 FBB196 FKX196 FUT196 GEP196 GOL196 GYH196 HID196 HRZ196 IBV196 ILR196 IVN196 JFJ196 JPF196 JZB196 KIX196 KST196 LCP196 LML196 LWH196 MGD196 MPZ196 MZV196 NJR196 NTN196 ODJ196 ONF196 OXB196 PGX196 PQT196 QAP196 QKL196 QUH196 RED196 RNZ196 RXV196 SHR196 SRN196 TBJ196 TLF196 TVB196 UEX196 UOT196 UYP196 VIL196 VSH196 WCD196 WLZ196 WVV196 AC196:AC197 JY196:JY197 TU196:TU197 ADQ196:ADQ197 ANM196:ANM197 AXI196:AXI197 BHE196:BHE197 BRA196:BRA197 CAW196:CAW197 CKS196:CKS197 CUO196:CUO197 DEK196:DEK197 DOG196:DOG197 DYC196:DYC197 EHY196:EHY197 ERU196:ERU197 FBQ196:FBQ197 FLM196:FLM197 FVI196:FVI197 GFE196:GFE197 GPA196:GPA197 GYW196:GYW197 HIS196:HIS197 HSO196:HSO197 ICK196:ICK197 IMG196:IMG197 IWC196:IWC197 JFY196:JFY197 JPU196:JPU197 JZQ196:JZQ197 KJM196:KJM197 KTI196:KTI197 LDE196:LDE197 LNA196:LNA197 LWW196:LWW197 MGS196:MGS197 MQO196:MQO197 NAK196:NAK197 NKG196:NKG197 NUC196:NUC197 ODY196:ODY197 ONU196:ONU197 OXQ196:OXQ197 PHM196:PHM197 PRI196:PRI197 QBE196:QBE197 QLA196:QLA197 QUW196:QUW197 RES196:RES197 ROO196:ROO197 RYK196:RYK197 SIG196:SIG197 SSC196:SSC197 TBY196:TBY197 TLU196:TLU197 TVQ196:TVQ197 UFM196:UFM197 UPI196:UPI197 UZE196:UZE197 VJA196:VJA197 VSW196:VSW197 WCS196:WCS197 WMO196:WMO197 WWK196:WWK197 KA196 TW196 ADS196 ANO196 AXK196 BHG196 BRC196 CAY196 CKU196 CUQ196 DEM196 DOI196 DYE196 EIA196 ERW196 FBS196 FLO196 FVK196 GFG196 GPC196 GYY196 HIU196 HSQ196 ICM196 IMI196 IWE196 JGA196 JPW196 JZS196 KJO196 KTK196 LDG196 LNC196 LWY196 MGU196 MQQ196 NAM196 NKI196 NUE196 OEA196 ONW196 OXS196 PHO196 PRK196 QBG196 QLC196 QUY196 REU196 ROQ196 RYM196 SII196 SSE196 TCA196 TLW196 TVS196 UFO196 UPK196 UZG196 VJC196 VSY196 WCU196 WMG225 WWC225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JQ225 TM225 ADI225 ANE225 AXA225 BGW225 BQS225 CAO225 CKK225 CUG225 DEC225 DNY225 DXU225 EHQ225 ERM225 FBI225 FLE225 FVA225 GEW225 GOS225 GYO225 HIK225 HSG225 ICC225 ILY225 IVU225 JFQ225 JPM225 JZI225 KJE225 KTA225 LCW225 LMS225 LWO225 MGK225 MQG225 NAC225 NJY225 NTU225 ODQ225 ONM225 OXI225 PHE225 PRA225 QAW225 QKS225 QUO225 REK225 ROG225 RYC225 SHY225 SRU225 TBQ225 TLM225 TVI225 UFE225 UPA225 UYW225 VIS225 VSO225 WCK225 U225 U73 U37 AE196 JO243 S243 WWC243 WMG243 WCK243 VSO243 VIS243 UYW243 UPA243 UFE243 TVI243 TLM243 TBQ243 SRU243 SHY243 RYC243 ROG243 REK243 QUO243 QKS243 QAW243 PRA243 PHE243 OXI243 ONM243 ODQ243 NTU243 NJY243 NAC243 MQG243 MGK243 LWO243 LMS243 LCW243 KTA243 KJE243 JZI243 JPM243 JFQ243 IVU243 ILY243 ICC243 HSG243 HIK243 GYO243 GOS243 GEW243 FVA243 FLE243 FBI243 ERM243 EHQ243 DXU243 DNY243 DEC243 CUG243 CKK243 CAO243 BQS243 BGW243 AXA243 ANE243 ADI243 TM243 TK243 JQ243 WWA243 WME243 WCI243 VSM243 VIQ243 UYU243 UOY243 UFC243 TVG243 TLK243 TBO243 SRS243 SHW243 RYA243 ROE243 REI243 QUM243 QKQ243 QAU243 PQY243 PHC243 OXG243 ONK243 ODO243 NTS243 NJW243 NAA243 MQE243 MGI243 LWM243 LMQ243 LCU243 KSY243 KJC243 JZG243 JPK243 JFO243 IVS243 ILW243 ICA243 HSE243 HII243 GYM243 GOQ243 GEU243 FUY243 FLC243 FBG243 ERK243 EHO243 DXS243 DNW243 DEA243 CUE243 CKI243 CAM243 BQQ243 BGU243 AWY243 ANC243 ADG243 U243 S9:S10 S15:S16 U55 Z119 Z109 U166 V182 U91:U92 WWF109:WWF110 WMJ109:WMJ110 WCN109:WCN110 VSR109:VSR110 VIV109:VIV110 UYZ109:UYZ110 UPD109:UPD110 UFH109:UFH110 TVL109:TVL110 TLP109:TLP110 TBT109:TBT110 SRX109:SRX110 SIB109:SIB110 RYF109:RYF110 ROJ109:ROJ110 REN109:REN110 QUR109:QUR110 QKV109:QKV110 QAZ109:QAZ110 PRD109:PRD110 PHH109:PHH110 OXL109:OXL110 ONP109:ONP110 ODT109:ODT110 NTX109:NTX110 NKB109:NKB110 NAF109:NAF110 MQJ109:MQJ110 MGN109:MGN110 LWR109:LWR110 LMV109:LMV110 LCZ109:LCZ110 KTD109:KTD110 KJH109:KJH110 JZL109:JZL110 JPP109:JPP110 JFT109:JFT110 IVX109:IVX110 IMB109:IMB110 ICF109:ICF110 HSJ109:HSJ110 HIN109:HIN110 GYR109:GYR110 GOV109:GOV110 GEZ109:GEZ110 FVD109:FVD110 FLH109:FLH110 FBL109:FBL110 ERP109:ERP110 EHT109:EHT110 DXX109:DXX110 DOB109:DOB110 DEF109:DEF110 CUJ109:CUJ110 CKN109:CKN110 CAR109:CAR110 BQV109:BQV110 BGZ109:BGZ110 AXD109:AXD110 ANH109:ANH110 ADL109:ADL110 TP109:TP110 JT109:JT110 X109:X11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6:WMF167 WWB166:WWB167 WMK119 WMF130:WMF131 WWB130:WWB131 WMF148:WMF149 WWB148:WWB149 WMD91:WMD92 WVZ91:WVZ92 WMF37 WMF73 WWB37 WWB73 WMK109 WWG109 WMF55 I291 WWG119 J267:L267 WWB55 R259:T259 J263:L263 U182 JQ182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6:R167 JN166:JN167 TJ166:TJ167 ADF166:ADF167 ANB166:ANB167 AWX166:AWX167 BGT166:BGT167 BQP166:BQP167 CAL166:CAL167 CKH166:CKH167 CUD166:CUD167 DDZ166:DDZ167 DNV166:DNV167 DXR166:DXR167 EHN166:EHN167 ERJ166:ERJ167 FBF166:FBF167 FLB166:FLB167 FUX166:FUX167 GET166:GET167 GOP166:GOP167 GYL166:GYL167 HIH166:HIH167 HSD166:HSD167 IBZ166:IBZ167 ILV166:ILV167 IVR166:IVR167 JFN166:JFN167 JPJ166:JPJ167 JZF166:JZF167 KJB166:KJB167 KSX166:KSX167 LCT166:LCT167 LMP166:LMP167 LWL166:LWL167 MGH166:MGH167 MQD166:MQD167 MZZ166:MZZ167 NJV166:NJV167 NTR166:NTR167 ODN166:ODN167 ONJ166:ONJ167 OXF166:OXF167 PHB166:PHB167 PQX166:PQX167 QAT166:QAT167 QKP166:QKP167 QUL166:QUL167 REH166:REH167 ROD166:ROD167 RXZ166:RXZ167 SHV166:SHV167 SRR166:SRR167 TBN166:TBN167 TLJ166:TLJ167 TVF166:TVF167 UFB166:UFB167 UOX166:UOX167 UYT166:UYT167 VIP166:VIP167 VSL166:VSL167 WCH166:WCH167 WMD166:WMD167 WVZ166:WVZ167 T166:T167 JP166:JP167 TL166:TL167 ADH166:ADH167 AND166:AND167 AWZ166:AWZ167 BGV166:BGV167 BQR166:BQR167 CAN166:CAN167 CKJ166:CKJ167 CUF166:CUF167 DEB166:DEB167 DNX166:DNX167 DXT166:DXT167 EHP166:EHP167 ERL166:ERL167 FBH166:FBH167 FLD166:FLD167 FUZ166:FUZ167 GEV166:GEV167 GOR166:GOR167 GYN166:GYN167 HIJ166:HIJ167 HSF166:HSF167 ICB166:ICB167 ILX166:ILX167 IVT166:IVT167 JFP166:JFP167 JPL166:JPL167 JZH166:JZH167 KJD166:KJD167 KSZ166:KSZ167 LCV166:LCV167 LMR166:LMR167 LWN166:LWN167 MGJ166:MGJ167 MQF166:MQF167 NAB166:NAB167 NJX166:NJX167 NTT166:NTT167 ODP166:ODP167 ONL166:ONL167 OXH166:OXH167 PHD166:PHD167 PQZ166:PQZ167 QAV166:QAV167 QKR166:QKR167 QUN166:QUN167 REJ166:REJ167 ROF166:ROF167 RYB166:RYB167 SHX166:SHX167 SRT166:SRT167 TBP166:TBP167 TLL166:TLL167 TVH166:TVH167 UFD166:UFD167 UOZ166:UOZ167 UYV166:UYV167 VIR166:VIR167 VSN166:VSN167 WCJ166:WCJ167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0:R131 JN130:JN131 TJ130:TJ131 ADF130:ADF131 ANB130:ANB131 AWX130:AWX131 BGT130:BGT131 BQP130:BQP131 CAL130:CAL131 CKH130:CKH131 CUD130:CUD131 DDZ130:DDZ131 DNV130:DNV131 DXR130:DXR131 EHN130:EHN131 ERJ130:ERJ131 FBF130:FBF131 FLB130:FLB131 FUX130:FUX131 GET130:GET131 GOP130:GOP131 GYL130:GYL131 HIH130:HIH131 HSD130:HSD131 IBZ130:IBZ131 ILV130:ILV131 IVR130:IVR131 JFN130:JFN131 JPJ130:JPJ131 JZF130:JZF131 KJB130:KJB131 KSX130:KSX131 LCT130:LCT131 LMP130:LMP131 LWL130:LWL131 MGH130:MGH131 MQD130:MQD131 MZZ130:MZZ131 NJV130:NJV131 NTR130:NTR131 ODN130:ODN131 ONJ130:ONJ131 OXF130:OXF131 PHB130:PHB131 PQX130:PQX131 QAT130:QAT131 QKP130:QKP131 QUL130:QUL131 REH130:REH131 ROD130:ROD131 RXZ130:RXZ131 SHV130:SHV131 SRR130:SRR131 TBN130:TBN131 TLJ130:TLJ131 TVF130:TVF131 UFB130:UFB131 UOX130:UOX131 UYT130:UYT131 VIP130:VIP131 VSL130:VSL131 WCH130:WCH131 WMD130:WMD131 WVZ130:WVZ131 T130:T131 JP130:JP131 TL130:TL131 ADH130:ADH131 AND130:AND131 AWZ130:AWZ131 BGV130:BGV131 BQR130:BQR131 CAN130:CAN131 CKJ130:CKJ131 CUF130:CUF131 DEB130:DEB131 DNX130:DNX131 DXT130:DXT131 EHP130:EHP131 ERL130:ERL131 FBH130:FBH131 FLD130:FLD131 FUZ130:FUZ131 GEV130:GEV131 GOR130:GOR131 GYN130:GYN131 HIJ130:HIJ131 HSF130:HSF131 ICB130:ICB131 ILX130:ILX131 IVT130:IVT131 JFP130:JFP131 JPL130:JPL131 JZH130:JZH131 KJD130:KJD131 KSZ130:KSZ131 LCV130:LCV131 LMR130:LMR131 LWN130:LWN131 MGJ130:MGJ131 MQF130:MQF131 NAB130:NAB131 NJX130:NJX131 NTT130:NTT131 ODP130:ODP131 ONL130:ONL131 OXH130:OXH131 PHD130:PHD131 PQZ130:PQZ131 QAV130:QAV131 QKR130:QKR131 QUN130:QUN131 REJ130:REJ131 ROF130:ROF131 RYB130:RYB131 SHX130:SHX131 SRT130:SRT131 TBP130:TBP131 TLL130:TLL131 TVH130:TVH131 UFD130:UFD131 UOZ130:UOZ131 UYV130:UYV131 VIR130:VIR131 VSN130:VSN131 WCJ130:WCJ131 R148:R149 JN148:JN149 TJ148:TJ149 ADF148:ADF149 ANB148:ANB149 AWX148:AWX149 BGT148:BGT149 BQP148:BQP149 CAL148:CAL149 CKH148:CKH149 CUD148:CUD149 DDZ148:DDZ149 DNV148:DNV149 DXR148:DXR149 EHN148:EHN149 ERJ148:ERJ149 FBF148:FBF149 FLB148:FLB149 FUX148:FUX149 GET148:GET149 GOP148:GOP149 GYL148:GYL149 HIH148:HIH149 HSD148:HSD149 IBZ148:IBZ149 ILV148:ILV149 IVR148:IVR149 JFN148:JFN149 JPJ148:JPJ149 JZF148:JZF149 KJB148:KJB149 KSX148:KSX149 LCT148:LCT149 LMP148:LMP149 LWL148:LWL149 MGH148:MGH149 MQD148:MQD149 MZZ148:MZZ149 NJV148:NJV149 NTR148:NTR149 ODN148:ODN149 ONJ148:ONJ149 OXF148:OXF149 PHB148:PHB149 PQX148:PQX149 QAT148:QAT149 QKP148:QKP149 QUL148:QUL149 REH148:REH149 ROD148:ROD149 RXZ148:RXZ149 SHV148:SHV149 SRR148:SRR149 TBN148:TBN149 TLJ148:TLJ149 TVF148:TVF149 UFB148:UFB149 UOX148:UOX149 UYT148:UYT149 VIP148:VIP149 VSL148:VSL149 WCH148:WCH149 WMD148:WMD149 WVZ148:WVZ149 T148:T149 JP148:JP149 TL148:TL149 ADH148:ADH149 AND148:AND149 AWZ148:AWZ149 BGV148:BGV149 BQR148:BQR149 CAN148:CAN149 CKJ148:CKJ149 CUF148:CUF149 DEB148:DEB149 DNX148:DNX149 DXT148:DXT149 EHP148:EHP149 ERL148:ERL149 FBH148:FBH149 FLD148:FLD149 FUZ148:FUZ149 GEV148:GEV149 GOR148:GOR149 GYN148:GYN149 HIJ148:HIJ149 HSF148:HSF149 ICB148:ICB149 ILX148:ILX149 IVT148:IVT149 JFP148:JFP149 JPL148:JPL149 JZH148:JZH149 KJD148:KJD149 KSZ148:KSZ149 LCV148:LCV149 LMR148:LMR149 LWN148:LWN149 MGJ148:MGJ149 MQF148:MQF149 NAB148:NAB149 NJX148:NJX149 NTT148:NTT149 ODP148:ODP149 ONL148:ONL149 OXH148:OXH149 PHD148:PHD149 PQZ148:PQZ149 QAV148:QAV149 QKR148:QKR149 QUN148:QUN149 REJ148:REJ149 ROF148:ROF149 RYB148:RYB149 SHX148:SHX149 SRT148:SRT149 TBP148:TBP149 TLL148:TLL149 TVH148:TVH149 UFD148:UFD149 UOZ148:UOZ149 UYV148:UYV149 VIR148:VIR149 VSN148:VSN149 WCJ148:WCJ149 W109 JS109 TO109 ADK109 ANG109 AXC109 BGY109 BQU109 CAQ109 CKM109 CUI109 DEE109 DOA109 DXW109 EHS109 ERO109 FBK109 FLG109 FVC109 GEY109 GOU109 GYQ109 HIM109 HSI109 ICE109 IMA109 IVW109 JFS109 JPO109 JZK109 KJG109 KTC109 LCY109 LMU109 LWQ109 MGM109 MQI109 NAE109 NKA109 NTW109 ODS109 ONO109 OXK109 PHG109 PRC109 QAY109 QKU109 QUQ109 REM109 ROI109 RYE109 SIA109 SRW109 TBS109 TLO109 TVK109 UFG109 UPC109 UYY109 VIU109 VSQ109 WCM109 WMI109 WWE109 Y109 JU109 TQ109 ADM109 ANI109 AXE109 BHA109 BQW109 CAS109 CKO109 CUK109 DEG109 DOC109 DXY109 EHU109 ERQ109 FBM109 FLI109 FVE109 GFA109 GOW109 GYS109 HIO109 HSK109 ICG109 IMC109 IVY109 JFU109 JPQ109 JZM109 KJI109 KTE109 LDA109 LMW109 LWS109 MGO109 MQK109 NAG109 NKC109 NTY109 ODU109 ONQ109 OXM109 PHI109 PRE109 QBA109 QKW109 QUS109 REO109 ROK109 RYG109 SIC109 SRY109 TBU109 TLQ109 TVM109 UFI109 UPE109 UZA109 VIW109 VSS109 WCO109 TM182 ADI182 ANE182 AXA182 BGW182 BQS182 CAO182 CKK182 CUG182 DEC182 DNY182 DXU182 EHQ182 ERM182 FBI182 FLE182 FVA182 GEW182 GOS182 GYO182 HIK182 HSG182 ICC182 ILY182 IVU182 JFQ182 JPM182 JZI182 KJE182 KTA182 LCW182 LMS182 LWO182 MGK182 MQG182 NAC182 NJY182 NTU182 ODQ182 ONM182 OXI182 PHE182 PRA182 QAW182 QKS182 QUO182 REK182 ROG182 RYC182 SHY182 SRU182 TBQ182 TLM182 TVI182 UFE182 UPA182 UYW182 VIS182 VSO182 WCK182 WMG182 WWC182 S182 JO182 TK182 ADG182 ANC182 AWY182 BGU182 BQQ182 CAM182 CKI182 CUE182 DEA182 DNW182 DXS182 EHO182 ERK182 FBG182 FLC182 FUY182 GEU182 GOQ182 GYM182 HII182 HSE182 ICA182 ILW182 IVS182 JFO182 JPK182 JZG182 KJC182 KSY182 LCU182 LMQ182 LWM182 MGI182 MQE182 NAA182 NJW182 NTS182 ODO182 ONK182 OXG182 PHC182 PQY182 QAU182 QKQ182 QUM182 REI182 ROE182 RYA182 SHW182 SRS182 TBO182 TLK182 TVG182 UFC182 UOY182 UYU182 VIQ182 VSM182 WCI182 WME182 WWA182 W119 JS119 TO119 ADK119 ANG119 AXC119 BGY119 BQU119 CAQ119 CKM119 CUI119 DEE119 DOA119 DXW119 EHS119 ERO119 FBK119 FLG119 FVC119 GEY119 GOU119 GYQ119 HIM119 HSI119 ICE119 IMA119 IVW119 JFS119 JPO119 JZK119 KJG119 KTC119 LCY119 LMU119 LWQ119 MGM119 MQI119 NAE119 NKA119 NTW119 ODS119 ONO119 OXK119 PHG119 PRC119 QAY119 QKU119 QUQ119 REM119 ROI119 RYE119 SIA119 SRW119 TBS119 TLO119 TVK119 UFG119 UPC119 UYY119 VIU119 VSQ119 WCM119 WMI119 WWE119 Y119 JU119 TQ119 ADM119 ANI119 AXE119 BHA119 BQW119 CAS119 CKO119 CUK119 DEG119 DOC119 DXY119 EHU119 ERQ119 FBM119 FLI119 FVE119 GFA119 GOW119 GYS119 HIO119 HSK119 ICG119 IMC119 IVY119 JFU119 JPQ119 JZM119 KJI119 KTE119 LDA119 LMW119 LWS119 MGO119 MQK119 NAG119 NKC119 NTY119 ODU119 ONQ119 OXM119 PHI119 PRE119 QBA119 QKW119 QUS119 REO119 ROK119 RYG119 SIC119 SRY119 TBU119 TLQ119 TVM119 UFI119 UPE119 UZA119 VIW119 VSS119 WCO119 AD196:AD197 JZ196:JZ197 TV196:TV197 ADR196:ADR197 ANN196:ANN197 AXJ196:AXJ197 BHF196:BHF197 BRB196:BRB197 CAX196:CAX197 CKT196:CKT197 CUP196:CUP197 DEL196:DEL197 DOH196:DOH197 DYD196:DYD197 EHZ196:EHZ197 ERV196:ERV197 FBR196:FBR197 FLN196:FLN197 FVJ196:FVJ197 GFF196:GFF197 GPB196:GPB197 GYX196:GYX197 HIT196:HIT197 HSP196:HSP197 ICL196:ICL197 IMH196:IMH197 IWD196:IWD197 JFZ196:JFZ197 JPV196:JPV197 JZR196:JZR197 KJN196:KJN197 KTJ196:KTJ197 LDF196:LDF197 LNB196:LNB197 LWX196:LWX197 MGT196:MGT197 MQP196:MQP197 NAL196:NAL197 NKH196:NKH197 NUD196:NUD197 ODZ196:ODZ197 ONV196:ONV197 OXR196:OXR197 PHN196:PHN197 PRJ196:PRJ197 QBF196:QBF197 QLB196:QLB197 QUX196:QUX197 RET196:RET197 ROP196:ROP197 RYL196:RYL197 SIH196:SIH197 SSD196:SSD197 TBZ196:TBZ197 TLV196:TLV197 TVR196:TVR197 UFN196:UFN197 UPJ196:UPJ197 UZF196:UZF197 VJB196:VJB197 VSX196:VSX197 WCT196:WCT197 WMP196:WMP197 WWL196:WWL197 AB196:AB197 JX196:JX197 TT196:TT197 ADP196:ADP197 ANL196:ANL197 AXH196:AXH197 BHD196:BHD197 BQZ196:BQZ197 CAV196:CAV197 CKR196:CKR197 CUN196:CUN197 DEJ196:DEJ197 DOF196:DOF197 DYB196:DYB197 EHX196:EHX197 ERT196:ERT197 FBP196:FBP197 FLL196:FLL197 FVH196:FVH197 GFD196:GFD197 GOZ196:GOZ197 GYV196:GYV197 HIR196:HIR197 HSN196:HSN197 ICJ196:ICJ197 IMF196:IMF197 IWB196:IWB197 JFX196:JFX197 JPT196:JPT197 JZP196:JZP197 KJL196:KJL197 KTH196:KTH197 LDD196:LDD197 LMZ196:LMZ197 LWV196:LWV197 MGR196:MGR197 MQN196:MQN197 NAJ196:NAJ197 NKF196:NKF197 NUB196:NUB197 ODX196:ODX197 ONT196:ONT197 OXP196:OXP197 PHL196:PHL197 PRH196:PRH197 QBD196:QBD197 QKZ196:QKZ197 QUV196:QUV197 RER196:RER197 RON196:RON197 RYJ196:RYJ197 SIF196:SIF197 SSB196:SSB197 TBX196:TBX197 TLT196:TLT197 TVP196:TVP197 UFL196:UFL197 UPH196:UPH197 UZD196:UZD197 VIZ196:VIZ197 VSV196:VSV197 WCR196:WCR197 WMN196:WMN197 WWJ196:WWJ197 T215:V215 WMF225 WWB225 R225 JN225 TJ225 ADF225 ANB225 AWX225 BGT225 BQP225 CAL225 CKH225 CUD225 DDZ225 DNV225 DXR225 EHN225 ERJ225 FBF225 FLB225 FUX225 GET225 GOP225 GYL225 HIH225 HSD225 IBZ225 ILV225 IVR225 JFN225 JPJ225 JZF225 KJB225 KSX225 LCT225 LMP225 LWL225 MGH225 MQD225 MZZ225 NJV225 NTR225 ODN225 ONJ225 OXF225 PHB225 PQX225 QAT225 QKP225 QUL225 REH225 ROD225 RXZ225 SHV225 SRR225 TBN225 TLJ225 TVF225 UFB225 UOX225 UYT225 VIP225 VSL225 WCH225 WMD225 WVZ225 T225 JP225 TL225 ADH225 AND225 AWZ225 BGV225 BQR225 CAN225 CKJ225 CUF225 DEB225 DNX225 DXT225 EHP225 ERL225 FBH225 FLD225 FUZ225 GEV225 GOR225 GYN225 HIJ225 HSF225 ICB225 ILX225 IVT225 JFP225 JPL225 JZH225 KJD225 KSZ225 LCV225 LMR225 LWN225 MGJ225 MQF225 NAB225 NJX225 NTT225 ODP225 ONL225 OXH225 PHD225 PQZ225 QAV225 QKR225 QUN225 REJ225 ROF225 RYB225 SHX225 SRT225 TBP225 TLL225 TVH225 UFD225 UOZ225 UYV225 VIR225 VSN225 WCJ225 R243 WWB243 WMF243 WCJ243 VSN243 VIR243 UYV243 UOZ243 UFD243 TVH243 TLL243 TBP243 SRT243 SHX243 RYB243 ROF243 REJ243 QUN243 QKR243 QAV243 PQZ243 PHD243 OXH243 ONL243 ODP243 NTT243 NJX243 NAB243 MQF243 MGJ243 LWN243 LMR243 LCV243 KSZ243 KJD243 JZH243 JPL243 JFP243 IVT243 ILX243 ICB243 HSF243 HIJ243 GYN243 GOR243 GEV243 FUZ243 FLD243 FBH243 ERL243 EHP243 DXT243 DNX243 DEB243 CUF243 CKJ243 CAN243 BQR243 BGV243 AWZ243 AND243 ADH243 TL243 JP243 T243 WVZ243 WMD243 WCH243 VSL243 VIP243 UYT243 UOX243 UFB243 TVF243 TLJ243 TBN243 SRR243 SHV243 RXZ243 ROD243 REH243 QUL243 QKP243 QAT243 PQX243 PHB243 OXF243 ONJ243 ODN243 NTR243 NJV243 MZZ243 MQD243 MGH243 LWL243 LMP243 LCT243 KSX243 KJB243 JZF243 JPJ243 JFN243 IVR243 ILV243 IBZ243 HSD243 HIH243 GYL243 GOP243 GET243 FUX243 FLB243 FBF243 ERJ243 EHN243 DXR243 DNV243 DDZ243 CUD243 CKH243 CAL243 BQP243 BGT243 AWX243 ANB243 ADF243 TJ243 JN243"/>
    <dataValidation allowBlank="1" promptTitle="checkPeriodRange" sqref="WWD109 WVY38 WVY74 WVY131 WVY92 R183 WVY149 WVY56 WVY167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7 JM167 TI167 ADE167 ANA167 AWW167 BGS167 BQO167 CAK167 CKG167 CUC167 DDY167 DNU167 DXQ167 EHM167 ERI167 FBE167 FLA167 FUW167 GES167 GOO167 GYK167 HIG167 HSC167 IBY167 ILU167 IVQ167 JFM167 JPI167 JZE167 KJA167 KSW167 LCS167 LMO167 LWK167 MGG167 MQC167 MZY167 NJU167 NTQ167 ODM167 ONI167 OXE167 PHA167 PQW167 QAS167 QKO167 QUK167 REG167 ROC167 RXY167 SHU167 SRQ167 TBM167 TLI167 TVE167 UFA167 UOW167 UYS167 VIO167 VSK167 WCG167 WMC167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1 JM131 TI131 ADE131 ANA131 AWW131 BGS131 BQO131 CAK131 CKG131 CUC131 DDY131 DNU131 DXQ131 EHM131 ERI131 FBE131 FLA131 FUW131 GES131 GOO131 GYK131 HIG131 HSC131 IBY131 ILU131 IVQ131 JFM131 JPI131 JZE131 KJA131 KSW131 LCS131 LMO131 LWK131 MGG131 MQC131 MZY131 NJU131 NTQ131 ODM131 ONI131 OXE131 PHA131 PQW131 QAS131 QKO131 QUK131 REG131 ROC131 RXY131 SHU131 SRQ131 TBM131 TLI131 TVE131 UFA131 UOW131 UYS131 VIO131 VSK131 WCG131 WMC131 Q149 JM149 TI149 ADE149 ANA149 AWW149 BGS149 BQO149 CAK149 CKG149 CUC149 DDY149 DNU149 DXQ149 EHM149 ERI149 FBE149 FLA149 FUW149 GES149 GOO149 GYK149 HIG149 HSC149 IBY149 ILU149 IVQ149 JFM149 JPI149 JZE149 KJA149 KSW149 LCS149 LMO149 LWK149 MGG149 MQC149 MZY149 NJU149 NTQ149 ODM149 ONI149 OXE149 PHA149 PQW149 QAS149 QKO149 QUK149 REG149 ROC149 RXY149 SHU149 SRQ149 TBM149 TLI149 TVE149 UFA149 UOW149 UYS149 VIO149 VSK149 WCG149 WMC149 V109 JR109 TN109 ADJ109 ANF109 AXB109 BGX109 BQT109 CAP109 CKL109 CUH109 DED109 DNZ109 DXV109 EHR109 ERN109 FBJ109 FLF109 FVB109 GEX109 GOT109 GYP109 HIL109 HSH109 ICD109 ILZ109 IVV109 JFR109 JPN109 JZJ109 KJF109 KTB109 LCX109 LMT109 LWP109 MGL109 MQH109 NAD109 NJZ109 NTV109 ODR109 ONN109 OXJ109 PHF109 PRB109 QAX109 QKT109 QUP109 REL109 ROH109 RYD109 SHZ109 SRV109 TBR109 TLN109 TVJ109 UFF109 UPB109 UYX109 VIT109 VSP109 WCL109 WMH109 JN183 TJ183 ADF183 ANB183 AWX183 BGT183 BQP183 CAL183 CKH183 CUD183 DDZ183 DNV183 DXR183 EHN183 ERJ183 FBF183 FLB183 FUX183 GET183 GOP183 GYL183 HIH183 HSD183 IBZ183 ILV183 IVR183 JFN183 JPJ183 JZF183 KJB183 KSX183 LCT183 LMP183 LWL183 MGH183 MQD183 MZZ183 NJV183 NTR183 ODN183 ONJ183 OXF183 PHB183 PQX183 QAT183 QKP183 QUL183 REH183 ROD183 RXZ183 SHV183 SRR183 TBN183 TLJ183 TVF183 UFB183 UOX183 UYT183 VIP183 VSL183 WCH183 WMD183 WVZ183 WWD11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JW197 TS197 ADO197 ANK197 AXG197 BHC197 BQY197 CAU197 CKQ197 CUM197 DEI197 DOE197 DYA197 EHW197 ERS197 FBO197 FLK197 FVG197 GFC197 GOY197 GYU197 HIQ197 HSM197 ICI197 IME197 IWA197 JFW197 JPS197 JZO197 KJK197 KTG197 LDC197 LMY197 LWU197 MGQ197 MQM197 NAI197 NKE197 NUA197 ODW197 ONS197 OXO197 PHK197 PRG197 QBC197 QKY197 QUU197 REQ197 ROM197 RYI197 SIE197 SSA197 TBW197 TLS197 TVO197 UFK197 UPG197 UZC197 VIY197 VSU197 WCQ197 WMM197 WWI197 WVY226 Q226 JM226 TI226 ADE226 ANA226 AWW226 BGS226 BQO226 CAK226 CKG226 CUC226 DDY226 DNU226 DXQ226 EHM226 ERI226 FBE226 FLA226 FUW226 GES226 GOO226 GYK226 HIG226 HSC226 IBY226 ILU226 IVQ226 JFM226 JPI226 JZE226 KJA226 KSW226 LCS226 LMO226 LWK226 MGG226 MQC226 MZY226 NJU226 NTQ226 ODM226 ONI226 OXE226 PHA226 PQW226 QAS226 QKO226 QUK226 REG226 ROC226 RXY226 SHU226 SRQ226 TBM226 TLI226 TVE226 UFA226 UOW226 UYS226 VIO226 VSK226 WCG226 WMC226 Q244 JM244 TI244 ADE244 ANA244 AWW244 BGS244 BQO244 CAK244 CKG244 CUC244 DDY244 DNU244 DXQ244 EHM244 ERI244 FBE244 FLA244 FUW244 GES244 GOO244 GYK244 HIG244 HSC244 IBY244 ILU244 IVQ244 JFM244 JPI244 JZE244 KJA244 KSW244 LCS244 LMO244 LWK244 MGG244 MQC244 MZY244 NJU244 NTQ244 ODM244 ONI244 OXE244 PHA244 PQW244 QAS244 QKO244 QUK244 REG244 ROC244 RXY244 SHU244 SRQ244 TBM244 TLI244 TVE244 UFA244 UOW244 UYS244 VIO244 VSK244 WCG244 WMC244 WVY244"/>
    <dataValidation type="decimal" allowBlank="1" showErrorMessage="1" errorTitle="Ошибка" error="Допускается ввод только неотрицательных чисел!" sqref="WVX182 F267:I267 F263:I263 F259:Q259 O166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P182 JL182 TH182 ADD182 AMZ182 AWV182 BGR182 BQN182 CAJ182 CKF182 CUB182 DDX182 DNT182 DXP182 EHL182 ERH182 FBD182 FKZ182 FUV182 GER182 GON182 GYJ182 HIF182 HSB182 IBX182 ILT182 IVP182 JFL182 JPH182 JZD182 KIZ182 KSV182 LCR182 LMN182 LWJ182 MGF182 MQB182 MZX182 NJT182 NTP182 ODL182 ONH182 OXD182 PGZ182 PQV182 QAR182 QKN182 QUJ182 REF182 ROB182 RXX182 SHT182 SRP182 TBL182 TLH182 TVD182 UEZ182 UOV182 UYR182 VIN182 VSJ182 WCF182 WMB182 H215:S215">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5 M109 M166">
      <formula1>kind_of_heat_transfer</formula1>
    </dataValidation>
    <dataValidation type="list" allowBlank="1" showInputMessage="1" showErrorMessage="1" errorTitle="Ошибка" error="Выберите значение из списка" prompt="Выберите значение из списка" sqref="F215">
      <formula1>kind_of_tariff_unit</formula1>
    </dataValidation>
    <dataValidation type="list" allowBlank="1" showInputMessage="1" errorTitle="Ошибка" error="Выберите значение из списка" prompt="Выберите значение из списка" sqref="WVW129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2:WCL242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2:VSP242 JK129 TG129 ADC129 AMY129 AWU129 BGQ129 BQM129 CAI129 CKE129 CUA129 DDW129 DNS129 DXO129 EHK129 ERG129 FBC129 FKY129 FUU129 GEQ129 GOM129 GYI129 HIE129 HSA129 IBW129 ILS129 IVO129 JFK129 JPG129 JZC129 KIY129 KSU129 LCQ129 LMM129 LWI129 MGE129 MQA129 MZW129 NJS129 NTO129 ODK129 ONG129 OXC129 PGY129 PQU129 QAQ129 QKM129 QUI129 REE129 ROA129 RXW129 SHS129 SRO129 TBK129 TLG129 TVC129 UEY129 UOU129 UYQ129 VIM129 VSI129 WCE129 WMA129 UYQ242:UYX242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VIM242:VIT242 JK147 TG147 ADC147 AMY147 AWU147 BGQ147 BQM147 CAI147 CKE147 CUA147 DDW147 DNS147 DXO147 EHK147 ERG147 FBC147 FKY147 FUU147 GEQ147 GOM147 GYI147 HIE147 HSA147 IBW147 ILS147 IVO147 JFK147 JPG147 JZC147 KIY147 KSU147 LCQ147 LMM147 LWI147 MGE147 MQA147 MZW147 NJS147 NTO147 ODK147 ONG147 OXC147 PGY147 PQU147 QAQ147 QKM147 QUI147 REE147 ROA147 RXW147 SHS147 SRO147 TBK147 TLG147 TVC147 UEY147 UOU147 UYQ147 VIM147 VSI147 WCE147 WMA147 WVW147 UEY242:UFF242 WVW242:WWD242 WMA242:WMH242 WVW224:WWD224 JK224:JR224 TG224:TN224 ADC224:ADJ224 AMY224:ANF224 AWU224:AXB224 BGQ224:BGX224 BQM224:BQT224 CAI224:CAP224 CKE224:CKL224 CUA224:CUH224 DDW224:DED224 DNS224:DNZ224 DXO224:DXV224 EHK224:EHR224 ERG224:ERN224 FBC224:FBJ224 FKY224:FLF224 FUU224:FVB224 GEQ224:GEX224 GOM224:GOT224 GYI224:GYP224 HIE224:HIL224 HSA224:HSH224 IBW224:ICD224 ILS224:ILZ224 IVO224:IVV224 JFK224:JFR224 JPG224:JPN224 JZC224:JZJ224 KIY224:KJF224 KSU224:KTB224 LCQ224:LCX224 LMM224:LMT224 LWI224:LWP224 MGE224:MGL224 MQA224:MQH224 MZW224:NAD224 NJS224:NJZ224 NTO224:NTV224 ODK224:ODR224 ONG224:ONN224 OXC224:OXJ224 PGY224:PHF224 PQU224:PRB224 QAQ224:QAX224 QKM224:QKT224 QUI224:QUP224 REE224:REL224 ROA224:ROH224 RXW224:RYD224 SHS224:SHZ224 SRO224:SRV224 TBK224:TBR224 TLG224:TLN224 TVC224:TVJ224 UEY224:UFF224 UOU224:UPB224 UYQ224:UYX224 VIM224:VIT224 VSI224:VSP224 WCE224:WCL224 WMA224:WMH224 UOU242:UPB242 JK242:JR242 TG242:TN242 ADC242:ADJ242 AMY242:ANF242 AWU242:AXB242 BGQ242:BGX242 BQM242:BQT242 CAI242:CAP242 CKE242:CKL242 CUA242:CUH242 DDW242:DED242 DNS242:DNZ242 DXO242:DXV242 EHK242:EHR242 ERG242:ERN242 FBC242:FBJ242 FKY242:FLF242 FUU242:FVB242 GEQ242:GEX242 GOM242:GOT242 GYI242:GYP242 HIE242:HIL242 HSA242:HSH242 IBW242:ICD242 ILS242:ILZ242 IVO242:IVV242 JFK242:JFR242 JPG242:JPN242 JZC242:JZJ242 KIY242:KJF242 KSU242:KTB242 LCQ242:LCX242 LMM242:LMT242 LWI242:LWP242 MGE242:MGL242 MQA242:MQH242 MZW242:NAD242 NJS242:NJZ242 NTO242:NTV242 ODK242:ODR242 ONG242:ONN242 OXC242:OXJ242 PGY242:PHF242 PQU242:PRB242 QAQ242:QAX242 QKM242:QKT242 QUI242:QUP242 REE242:REL242 ROA242:ROH242 RXW242:RYD242 SHS242:SHZ242 SRO242:SRV242 TBK242:TBR242 TLG242:TLN242 TVC242:TVJ242">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4 JK164 TG164 ADC164 AMY164 AWU164 BGQ164 BQM164 CAI164 CKE164 CUA164 DDW164 DNS164 DXO164 EHK164 ERG164 FBC164 FKY164 FUU164 GEQ164 GOM164 GYI164 HIE164 HSA164 IBW164 ILS164 IVO164 JFK164 JPG164 JZC164 KIY164 KSU164 LCQ164 LMM164 LWI164 MGE164 MQA164 MZW164 NJS164 NTO164 ODK164 ONG164 OXC164 PGY164 PQU164 QAQ164 QKM164 QUI164 REE164 ROA164 RXW164 SHS164 SRO164 TBK164 TLG164 TVC164 UEY164 UOU164 UYQ164 VIM164 VSI164 WCE164 WMA164 WVW164 WVW223 O223 JK223 TG223 ADC223 AMY223 AWU223 BGQ223 BQM223 CAI223 CKE223 CUA223 DDW223 DNS223 DXO223 EHK223 ERG223 FBC223 FKY223 FUU223 GEQ223 GOM223 GYI223 HIE223 HSA223 IBW223 ILS223 IVO223 JFK223 JPG223 JZC223 KIY223 KSU223 LCQ223 LMM223 LWI223 MGE223 MQA223 MZW223 NJS223 NTO223 ODK223 ONG223 OXC223 PGY223 PQU223 QAQ223 QKM223 QUI223 REE223 ROA223 RXW223 SHS223 SRO223 TBK223 TLG223 TVC223 UEY223 UOU223 UYQ223 VIM223 VSI223 WCE223 WMA223 O241 JK241 TG241 ADC241 AMY241 AWU241 BGQ241 BQM241 CAI241 CKE241 CUA241 DDW241 DNS241 DXO241 EHK241 ERG241 FBC241 FKY241 FUU241 GEQ241 GOM241 GYI241 HIE241 HSA241 IBW241 ILS241 IVO241 JFK241 JPG241 JZC241 KIY241 KSU241 LCQ241 LMM241 LWI241 MGE241 MQA241 MZW241 NJS241 NTO241 ODK241 ONG241 OXC241 PGY241 PQU241 QAQ241 QKM241 QUI241 REE241 ROA241 RXW241 SHS241 SRO241 TBK241 TLG241 TVC241 UEY241 UOU241 UYQ241 VIM241 VSI241 WCE241 WMA241 WVW241">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0 JI243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3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3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3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43 WVU243 WLY243 WCC243 VSG243 VIK243 UYO243 UOS243 UEW243 TVA243 TLE243 TBI243 SRM243 SHQ243 RXU243 RNY243 REC243 QUG243 QKK243 QAO243 PQS243 PGW243 OXA243 ONE243 ODI243 NTM243 NJQ243 MZU243 MPY243 MGC243 LWG243 LMK243 LCO243 KSS243 KIW243 JZA243 JPE243 JFI243 IVM243 ILQ243 IBU243 HRY243 HIC243 GYG243 GOK243 GEO243 FUS243 FKW243 FBA243 ERE243 EHI243 DXM243 DNQ243 DDU243 CTY243 CKC243 CAG243 BQK243 BGO243 M37 M55 M73 M91 M130">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6 J291 F31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1">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4:JX114 TD114:TT114 ACZ114:ADP114 AMV114:ANL114 AWR114:AXH114 BGN114:BHD114 BQJ114:BQZ114 CAF114:CAV114 CKB114:CKR114 CTX114:CUN114 DDT114:DEJ114 DNP114:DOF114 DXL114:DYB114 EHH114:EHX114 ERD114:ERT114 FAZ114:FBP114 FKV114:FLL114 FUR114:FVH114 GEN114:GFD114 GOJ114:GOZ114 GYF114:GYV114 HIB114:HIR114 HRX114:HSN114 IBT114:ICJ114 ILP114:IMF114 IVL114:IWB114 JFH114:JFX114 JPD114:JPT114 JYZ114:JZP114 KIV114:KJL114 KSR114:KTH114 LCN114:LDD114 LMJ114:LMZ114 LWF114:LWV114 MGB114:MGR114 MPX114:MQN114 MZT114:NAJ114 NJP114:NKF114 NTL114:NUB114 ODH114:ODX114 OND114:ONT114 OWZ114:OXP114 PGV114:PHL114 PQR114:PRH114 QAN114:QBD114 QKJ114:QKZ114 QUF114:QUV114 REB114:RER114 RNX114:RON114 RXT114:RYJ114 SHP114:SIF114 SRL114:SSB114 TBH114:TBX114 TLD114:TLT114 TUZ114:TVP114 UEV114:UFL114 UOR114:UPH114 UYN114:UZD114 VIJ114:VIZ114 VSF114:VSV114 WCB114:WCR114 WLX114:WMN114 WVT114:WWJ114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7:ADK233 JH227:JS233 TD227:TO233 WVT227:WWE233 WLX227:WMI233 WCB227:WCM233 VSF227:VSQ233 VIJ227:VIU233 UYN227:UYY233 UOR227:UPC233 UEV227:UFG233 TUZ227:TVK233 TLD227:TLO233 TBH227:TBS233 SRL227:SRW233 SHP227:SIA233 RXT227:RYE233 RNX227:ROI233 REB227:REM233 QUF227:QUQ233 QKJ227:QKU233 QAN227:QAY233 PQR227:PRC233 PGV227:PHG233 OWZ227:OXK233 OND227:ONO233 ODH227:ODS233 NTL227:NTW233 NJP227:NKA233 MZT227:NAE233 MPX227:MQI233 MGB227:MGM233 LWF227:LWQ233 LMJ227:LMU233 LCN227:LCY233 KSR227:KTC233 KIV227:KJG233 JYZ227:JZK233 JPD227:JPO233 JFH227:JFS233 IVL227:IVW233 ILP227:IMA233 IBT227:ICE233 HRX227:HSI233 HIB227:HIM233 GYF227:GYQ233 GOJ227:GOU233 GEN227:GEY233 FUR227:FVC233 FKV227:FLG233 FAZ227:FBK233 ERD227:ERO233 EHH227:EHS233 DXL227:DXW233 DNP227:DOA233 DDT227:DEE233 CTX227:CUI233 CKB227:CKM233 CAF227:CAQ233 BQJ227:BQU233 BGN227:BGY233 AWR227:AXC233 AMV227:ANG233 L233:U233 L252:U252 AMV245:ANG252 MPX245:MQI252 GOJ245:GOU252 MZT245:NAE252 DNP245:DOA252 NJP245:NKA252 GYF245:GYQ252 NTL245:NTW252 CAF245:CAQ252 ODH245:ODS252 HIB245:HIM252 OND245:ONO252 DXL245:DXW252 OWZ245:OXK252 HRX245:HSI252 PGV245:PHG252 BGN245:BGY252 PQR245:PRC252 IBT245:ICE252 QAN245:QAY252 EHH245:EHS252 QKJ245:QKU252 ILP245:IMA252 QUF245:QUQ252 CKB245:CKM252 REB245:REM252 IVL245:IVW252 RNX245:ROI252 ERD245:ERO252 RXT245:RYE252 JFH245:JFS252 SHP245:SIA252 AWR245:AXC252 SRL245:SRW252 JPD245:JPO252 TBH245:TBS252 FAZ245:FBK252 TLD245:TLO252 JYZ245:JZK252 TUZ245:TVK252 CTX245:CUI252 UEV245:UFG252 KIV245:KJG252 UOR245:UPC252 FKV245:FLG252 UYN245:UYY252 KSR245:KTC252 VIJ245:VIU252 BQJ245:BQU252 VSF245:VSQ252 LCN245:LCY252 WCB245:WCM252 FUR245:FVC252 WLX245:WMI252 LMJ245:LMU252 WVT245:WWE252 DDT245:DEE252 TD245:TO252 LWF245:LWQ252 JH245:JS252 GEN245:GEY252 ACZ245:ADK252 MGB245:MGM252 L245:V245 L246:W251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1">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9 M11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formula1>900</formula1>
    </dataValidation>
    <dataValidation type="list" allowBlank="1" showInputMessage="1" errorTitle="Ошибка" error="Выберите значение из списка" prompt="Выберите значение из списка" sqref="WLY109 JI166 TE166 ADA166 AMW166 AWS166 BGO166 BQK166 CAG166 CKC166 CTY166 DDU166 DNQ166 DXM166 EHI166 ERE166 FBA166 FKW166 FUS166 GEO166 GOK166 GYG166 HIC166 HRY166 IBU166 ILQ166 IVM166 JFI166 JPE166 JZA166 KIW166 KSS166 LCO166 LMK166 LWG166 MGC166 MPY166 MZU166 NJQ166 NTM166 ODI166 ONE166 OXA166 PGW166 PQS166 QAO166 QKK166 QUG166 REC166 RNY166 RXU166 SHQ166 SRM166 TBI166 TLE166 TVA166 UEW166 UOS166 UYO166 VIK166 VSG166 WCC166 WLY166 WVU166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2:JS138 TD132:TO138 ACZ132:ADK138 AMV132:ANG138 AWR132:AXC138 BGN132:BGY138 BQJ132:BQU138 CAF132:CAQ138 CKB132:CKM138 CTX132:CUI138 DDT132:DEE138 DNP132:DOA138 DXL132:DXW138 EHH132:EHS138 ERD132:ERO138 FAZ132:FBK138 FKV132:FLG138 FUR132:FVC138 GEN132:GEY138 GOJ132:GOU138 GYF132:GYQ138 HIB132:HIM138 HRX132:HSI138 IBT132:ICE138 ILP132:IMA138 IVL132:IVW138 JFH132:JFS138 JPD132:JPO138 JYZ132:JZK138 KIV132:KJG138 KSR132:KTC138 LCN132:LCY138 LMJ132:LMU138 LWF132:LWQ138 MGB132:MGM138 MPX132:MQI138 MZT132:NAE138 NJP132:NKA138 NTL132:NTW138 ODH132:ODS138 OND132:ONO138 OWZ132:OXK138 PGV132:PHG138 PQR132:PRC138 QAN132:QAY138 QKJ132:QKU138 QUF132:QUQ138 REB132:REM138 RNX132:ROI138 RXT132:RYE138 SHP132:SIA138 SRL132:SRW138 TBH132:TBS138 TLD132:TLO138 TUZ132:TVK138 UEV132:UFG138 UOR132:UPC138 UYN132:UYY138 VIJ132:VIU138 VSF132:VSQ138 WCB132:WCM138 WLX132:WMI138 WVT132:WWE138 JH150:JS156 TD150:TO156 ACZ150:ADK156 AMV150:ANG156 AWR150:AXC156 BGN150:BGY156 BQJ150:BQU156 CAF150:CAQ156 CKB150:CKM156 CTX150:CUI156 DDT150:DEE156 DNP150:DOA156 DXL150:DXW156 EHH150:EHS156 ERD150:ERO156 FAZ150:FBK156 FKV150:FLG156 FUR150:FVC156 GEN150:GEY156 GOJ150:GOU156 GYF150:GYQ156 HIB150:HIM156 HRX150:HSI156 IBT150:ICE156 ILP150:IMA156 IVL150:IVW156 JFH150:JFS156 JPD150:JPO156 JYZ150:JZK156 KIV150:KJG156 KSR150:KTC156 LCN150:LCY156 LMJ150:LMU156 LWF150:LWQ156 MGB150:MGM156 MPX150:MQI156 MZT150:NAE156 NJP150:NKA156 NTL150:NTW156 ODH150:ODS156 OND150:ONO156 OWZ150:OXK156 PGV150:PHG156 PQR150:PRC156 QAN150:QAY156 QKJ150:QKU156 QUF150:QUQ156 REB150:REM156 RNX150:ROI156 RXT150:RYE156 SHP150:SIA156 SRL150:SRW156 TBH150:TBS156 TLD150:TLO156 TUZ150:TVK156 UEV150:UFG156 UOR150:UPC156 UYN150:UYY156 VIJ150:VIU156 VSF150:VSQ156 WCB150:WCM156 WLX150:WMI156 WVT150:WWE156 L174:U174 JH115:JX118 TD115:TT118 ACZ115:ADP118 AMV115:ANL118 AWR115:AXH118 BGN115:BHD118 BQJ115:BQZ118 CAF115:CAV118 CKB115:CKR118 CTX115:CUN118 DDT115:DEJ118 DNP115:DOF118 DXL115:DYB118 EHH115:EHX118 ERD115:ERT118 FAZ115:FBP118 FKV115:FLL118 FUR115:FVH118 GEN115:GFD118 GOJ115:GOZ118 GYF115:GYV118 HIB115:HIR118 HRX115:HSN118 IBT115:ICJ118 ILP115:IMF118 IVL115:IWB118 JFH115:JFX118 JPD115:JPT118 JYZ115:JZP118 KIV115:KJL118 KSR115:KTH118 LCN115:LDD118 LMJ115:LMZ118 LWF115:LWV118 MGB115:MGR118 MPX115:MQN118 MZT115:NAJ118 NJP115:NKF118 NTL115:NUB118 ODH115:ODX118 OND115:ONT118 OWZ115:OXP118 PGV115:PHL118 PQR115:PRH118 QAN115:QBD118 QKJ115:QKZ118 QUF115:QUV118 REB115:RER118 RNX115:RON118 RXT115:RYJ118 SHP115:SIF118 SRL115:SSB118 TBH115:TBX118 TLD115:TLT118 TUZ115:TVP118 UEV115:UFL118 UOR115:UPH118 UYN115:UZD118 VIJ115:VIZ118 VSF115:VSV118 WCB115:WCR118 WLX115:WMN118 WVT115:WWJ118 JH111:JX113 TD111:TT113 ACZ111:ADP113 AMV111:ANL113 AWR111:AXH113 BGN111:BHD113 BQJ111:BQZ113 CAF111:CAV113 CKB111:CKR113 CTX111:CUN113 DDT111:DEJ113 DNP111:DOF113 DXL111:DYB113 EHH111:EHX113 ERD111:ERT113 FAZ111:FBP113 FKV111:FLL113 FUR111:FVH113 GEN111:GFD113 GOJ111:GOZ113 GYF111:GYV113 HIB111:HIR113 HRX111:HSN113 IBT111:ICJ113 ILP111:IMF113 IVL111:IWB113 JFH111:JFX113 JPD111:JPT113 JYZ111:JZP113 KIV111:KJL113 KSR111:KTH113 LCN111:LDD113 LMJ111:LMZ113 LWF111:LWV113 MGB111:MGR113 MPX111:MQN113 MZT111:NAJ113 NJP111:NKF113 NTL111:NUB113 ODH111:ODX113 OND111:ONT113 OWZ111:OXP113 PGV111:PHL113 PQR111:PRH113 QAN111:QBD113 QKJ111:QKZ113 QUF111:QUV113 REB111:RER113 RNX111:RON113 RXT111:RYJ113 SHP111:SIF113 SRL111:SSB113 TBH111:TBX113 TLD111:TLT113 TUZ111:TVP113 UEV111:UFL113 UOR111:UPH113 UYN111:UZD113 VIJ111:VIZ113 VSF111:VSV113 WCB111:WCR113 WLX111:WMN113 WVT111:WWJ113 WVT184:WWF188 JH184:JT188 TD184:TP188 ACZ184:ADL188 AMV184:ANH188 AWR184:AXD188 BGN184:BGZ188 BQJ184:BQV188 CAF184:CAR188 CKB184:CKN188 CTX184:CUJ188 DDT184:DEF188 DNP184:DOB188 DXL184:DXX188 EHH184:EHT188 ERD184:ERP188 FAZ184:FBL188 FKV184:FLH188 FUR184:FVD188 GEN184:GEZ188 GOJ184:GOV188 GYF184:GYR188 HIB184:HIN188 HRX184:HSJ188 IBT184:ICF188 ILP184:IMB188 IVL184:IVX188 JFH184:JFT188 JPD184:JPP188 JYZ184:JZL188 KIV184:KJH188 KSR184:KTD188 LCN184:LCZ188 LMJ184:LMV188 LWF184:LWR188 MGB184:MGN188 MPX184:MQJ188 MZT184:NAF188 NJP184:NKB188 NTL184:NTX188 ODH184:ODT188 OND184:ONP188 OWZ184:OXL188 PGV184:PHH188 PQR184:PRD188 QAN184:QAZ188 QKJ184:QKV188 QUF184:QUR188 REB184:REN188 RNX184:ROJ188 RXT184:RYF188 SHP184:SIB188 SRL184:SRX188 TBH184:TBT188 TLD184:TLP188 TUZ184:TVL188 UEV184:UFH188 UOR184:UPD188 UYN184:UYZ188 VIJ184:VIV188 VSF184:VSR188 WCB184:WCN188 WLX184:WMJ188 L100:W100 TD200:TY204 ACZ200:ADU204 JH200:KC204 AWR200:AXM204 AMV200:ANQ204 BGN200:BHI204 WVT200:WWO204 BQJ200:BRE204 WLX200:WMS204 WCB200:WCW204 VSF200:VTA204 VIJ200:VJE204 UYN200:UZI204 UOR200:UPM204 UEV200:UFQ204 TUZ200:TVU204 TLD200:TLY204 TBH200:TCC204 SRL200:SSG204 SHP200:SIK204 RXT200:RYO204 RNX200:ROS204 REB200:REW204 QUF200:QVA204 QKJ200:QLE204 QAN200:QBI204 PQR200:PRM204 PGV200:PHQ204 OWZ200:OXU204 OND200:ONY204 ODH200:OEC204 NTL200:NUG204 NJP200:NKK204 MZT200:NAO204 MPX200:MQS204 MGB200:MGW204 LWF200:LXA204 LMJ200:LNE204 LCN200:LDI204 KSR200:KTM204 KIV200:KJQ204 JYZ200:JZU204 JPD200:JPY204 JFH200:JGC204 IVL200:IWG204 ILP200:IMK204 IBT200:ICO204 HRX200:HSS204 HIB200:HIW204 GYF200:GZA204 GOJ200:GPE204 GEN200:GFI204 FUR200:FVM204 FKV200:FLQ204 FAZ200:FBU204 ERD200:ERY204 EHH200:EIC204 DXL200:DYG204 DNP200:DOK204 DDT200:DEO204 CTX200:CUS204 CKB200:CKW204 CAF200:CBA204 WVT168:WWE174 WLX168:WMI174 WCB168:WCM174 VSF168:VSQ174 VIJ168:VIU174 UYN168:UYY174 UOR168:UPC174 UEV168:UFG174 TUZ168:TVK174 TLD168:TLO174 TBH168:TBS174 SRL168:SRW174 SHP168:SIA174 RXT168:RYE174 RNX168:ROI174 REB168:REM174 QUF168:QUQ174 QKJ168:QKU174 QAN168:QAY174 PQR168:PRC174 PGV168:PHG174 OWZ168:OXK174 OND168:ONO174 ODH168:ODS174 NTL168:NTW174 NJP168:NKA174 MZT168:NAE174 MPX168:MQI174 MGB168:MGM174 LWF168:LWQ174 LMJ168:LMU174 LCN168:LCY174 KSR168:KTC174 KIV168:KJG174 JYZ168:JZK174 JPD168:JPO174 JFH168:JFS174 IVL168:IVW174 ILP168:IMA174 IBT168:ICE174 HRX168:HSI174 HIB168:HIM174 GYF168:GYQ174 GOJ168:GOU174 GEN168:GEY174 FUR168:FVC174 FKV168:FLG174 FAZ168:FBK174 ERD168:ERO174 EHH168:EHS174 DXL168:DXW174 DNP168:DOA174 DDT168:DEE174 CTX168:CUI174 CKB168:CKM174 CAF168:CAQ174 BQJ168:BQU174 BGN168:BGY174 AWR168:AXC174 AMV168:ANG174 ACZ168:ADK174 TD168:TO174 JH168:JS174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formula1>900</formula1>
    </dataValidation>
    <dataValidation type="list" allowBlank="1" showInputMessage="1" showErrorMessage="1" errorTitle="Ошибка" error="Выберите значение из списка" prompt="Выберите значение из списка" sqref="Q206:Q208">
      <formula1>kind_of_load4</formula1>
    </dataValidation>
    <dataValidation type="list" allowBlank="1" showInputMessage="1" showErrorMessage="1" errorTitle="Ошибка" error="Выберите значение из списка" prompt="Выберите значение из списка" sqref="U206:U207 U210:U211">
      <formula1>kind_of_nets</formula1>
    </dataValidation>
    <dataValidation type="list" allowBlank="1" showInputMessage="1" showErrorMessage="1" errorTitle="Ошибка" error="Выберите значение из списка" prompt="Выберите значение из списка" sqref="Y206 Y21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29:V129 O147:V147 O224:V224 O242:V242 O165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6"/>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66</v>
      </c>
      <c r="B1" s="148" t="s">
        <v>361</v>
      </c>
      <c r="C1" s="148" t="s">
        <v>85</v>
      </c>
      <c r="D1" s="148" t="s">
        <v>82</v>
      </c>
      <c r="E1" s="148" t="s">
        <v>184</v>
      </c>
      <c r="F1" s="148" t="s">
        <v>224</v>
      </c>
      <c r="G1" s="148" t="s">
        <v>201</v>
      </c>
      <c r="H1" s="148" t="s">
        <v>205</v>
      </c>
      <c r="I1" s="148" t="s">
        <v>223</v>
      </c>
      <c r="J1" s="148" t="s">
        <v>240</v>
      </c>
      <c r="K1" s="148" t="s">
        <v>244</v>
      </c>
      <c r="L1" s="148"/>
      <c r="M1" s="148"/>
      <c r="N1" s="99" t="s">
        <v>280</v>
      </c>
      <c r="O1" s="148" t="s">
        <v>271</v>
      </c>
      <c r="P1" s="148" t="s">
        <v>295</v>
      </c>
      <c r="Q1" s="148" t="s">
        <v>339</v>
      </c>
      <c r="R1" s="148" t="s">
        <v>21</v>
      </c>
      <c r="S1" s="148" t="s">
        <v>29</v>
      </c>
      <c r="T1" s="161" t="s">
        <v>35</v>
      </c>
      <c r="U1" s="161" t="s">
        <v>40</v>
      </c>
      <c r="V1" s="456"/>
      <c r="W1" s="457" t="s">
        <v>324</v>
      </c>
      <c r="X1" s="405" t="s">
        <v>293</v>
      </c>
      <c r="Y1" s="405" t="s">
        <v>307</v>
      </c>
      <c r="Z1" s="148"/>
      <c r="AA1" s="207" t="s">
        <v>362</v>
      </c>
      <c r="AB1" s="207"/>
      <c r="AC1" s="207" t="s">
        <v>363</v>
      </c>
      <c r="AD1" s="207"/>
      <c r="AF1" s="161" t="s">
        <v>336</v>
      </c>
      <c r="AH1" s="148" t="s">
        <v>337</v>
      </c>
      <c r="AI1" s="148" t="s">
        <v>338</v>
      </c>
      <c r="AK1" s="148" t="s">
        <v>353</v>
      </c>
      <c r="AM1" s="148" t="s">
        <v>354</v>
      </c>
      <c r="AP1" s="148" t="s">
        <v>370</v>
      </c>
      <c r="AQ1" s="148" t="s">
        <v>369</v>
      </c>
      <c r="AS1" s="405" t="s">
        <v>375</v>
      </c>
      <c r="AU1" s="161" t="s">
        <v>383</v>
      </c>
      <c r="AW1" s="407" t="s">
        <v>545</v>
      </c>
      <c r="AX1" s="407" t="s">
        <v>546</v>
      </c>
      <c r="AZ1" s="1328" t="s">
        <v>579</v>
      </c>
      <c r="BA1" s="1328"/>
      <c r="BC1" s="824" t="s">
        <v>721</v>
      </c>
    </row>
    <row r="2" spans="1:55" ht="90">
      <c r="A2" s="6" t="s">
        <v>100</v>
      </c>
      <c r="B2" s="44">
        <v>2000</v>
      </c>
      <c r="C2" s="44">
        <v>2013</v>
      </c>
      <c r="D2" s="44" t="s">
        <v>83</v>
      </c>
      <c r="E2" s="143" t="s">
        <v>185</v>
      </c>
      <c r="F2" s="143" t="s">
        <v>225</v>
      </c>
      <c r="G2" s="143" t="s">
        <v>199</v>
      </c>
      <c r="H2" s="143" t="s">
        <v>203</v>
      </c>
      <c r="I2" s="143" t="s">
        <v>92</v>
      </c>
      <c r="J2" s="143" t="s">
        <v>241</v>
      </c>
      <c r="K2" s="144" t="s">
        <v>245</v>
      </c>
      <c r="L2" s="178" t="s">
        <v>245</v>
      </c>
      <c r="M2" s="144">
        <v>1</v>
      </c>
      <c r="N2" s="655" t="s">
        <v>284</v>
      </c>
      <c r="O2" s="525" t="s">
        <v>640</v>
      </c>
      <c r="P2" s="659" t="s">
        <v>41</v>
      </c>
      <c r="Q2" s="180" t="s">
        <v>3</v>
      </c>
      <c r="R2" s="183" t="s">
        <v>24</v>
      </c>
      <c r="S2" s="181" t="s">
        <v>26</v>
      </c>
      <c r="T2" s="182" t="s">
        <v>30</v>
      </c>
      <c r="U2" s="178" t="s">
        <v>36</v>
      </c>
      <c r="V2" s="1036">
        <v>1</v>
      </c>
      <c r="W2" s="458"/>
      <c r="X2" s="459" t="s">
        <v>610</v>
      </c>
      <c r="Y2" s="44" t="s">
        <v>635</v>
      </c>
      <c r="Z2" s="160"/>
      <c r="AA2" s="750" t="s">
        <v>714</v>
      </c>
      <c r="AB2" s="752" t="s">
        <v>714</v>
      </c>
      <c r="AC2" s="44" t="s">
        <v>309</v>
      </c>
      <c r="AD2" s="209" t="s">
        <v>309</v>
      </c>
      <c r="AF2" s="45" t="s">
        <v>36</v>
      </c>
      <c r="AH2" s="143" t="s">
        <v>341</v>
      </c>
      <c r="AI2" s="143" t="s">
        <v>341</v>
      </c>
      <c r="AK2" s="143" t="s">
        <v>345</v>
      </c>
      <c r="AM2" s="143" t="s">
        <v>355</v>
      </c>
      <c r="AP2" s="1120" t="s">
        <v>610</v>
      </c>
      <c r="AQ2" s="1032" t="s">
        <v>758</v>
      </c>
      <c r="AS2" s="44" t="s">
        <v>373</v>
      </c>
      <c r="AU2" s="45" t="s">
        <v>376</v>
      </c>
      <c r="AW2" s="408" t="s">
        <v>547</v>
      </c>
      <c r="AX2" s="409" t="s">
        <v>547</v>
      </c>
      <c r="AZ2" s="444" t="s">
        <v>580</v>
      </c>
      <c r="BA2" s="445" t="s">
        <v>581</v>
      </c>
      <c r="BC2" s="801" t="s">
        <v>722</v>
      </c>
    </row>
    <row r="3" spans="1:55" ht="101.25">
      <c r="A3" s="6" t="s">
        <v>101</v>
      </c>
      <c r="B3" s="44">
        <v>2001</v>
      </c>
      <c r="C3" s="44">
        <v>2014</v>
      </c>
      <c r="D3" s="44" t="s">
        <v>84</v>
      </c>
      <c r="E3" s="143" t="s">
        <v>186</v>
      </c>
      <c r="F3" s="143" t="s">
        <v>226</v>
      </c>
      <c r="G3" s="143" t="s">
        <v>200</v>
      </c>
      <c r="H3" s="143" t="s">
        <v>204</v>
      </c>
      <c r="I3" s="143" t="s">
        <v>48</v>
      </c>
      <c r="J3" s="143" t="s">
        <v>281</v>
      </c>
      <c r="K3" s="144" t="s">
        <v>247</v>
      </c>
      <c r="L3" s="144" t="s">
        <v>247</v>
      </c>
      <c r="M3" s="144">
        <v>2</v>
      </c>
      <c r="N3" s="655" t="s">
        <v>258</v>
      </c>
      <c r="O3" s="525" t="s">
        <v>641</v>
      </c>
      <c r="P3" s="659" t="s">
        <v>42</v>
      </c>
      <c r="Q3" s="180" t="s">
        <v>300</v>
      </c>
      <c r="R3" s="179" t="s">
        <v>302</v>
      </c>
      <c r="S3" s="181" t="s">
        <v>27</v>
      </c>
      <c r="T3" s="182" t="s">
        <v>31</v>
      </c>
      <c r="U3" s="178" t="s">
        <v>37</v>
      </c>
      <c r="V3" s="1036">
        <v>2</v>
      </c>
      <c r="W3" s="458"/>
      <c r="X3" s="459" t="s">
        <v>767</v>
      </c>
      <c r="Y3" s="44" t="s">
        <v>635</v>
      </c>
      <c r="Z3" s="160"/>
      <c r="AA3" s="750" t="s">
        <v>715</v>
      </c>
      <c r="AB3" s="752"/>
      <c r="AC3" s="44" t="s">
        <v>310</v>
      </c>
      <c r="AD3" s="209" t="s">
        <v>310</v>
      </c>
      <c r="AF3" s="45" t="s">
        <v>37</v>
      </c>
      <c r="AH3" s="143" t="s">
        <v>364</v>
      </c>
      <c r="AI3" s="143" t="s">
        <v>343</v>
      </c>
      <c r="AK3" s="143" t="s">
        <v>346</v>
      </c>
      <c r="AM3" s="143" t="s">
        <v>356</v>
      </c>
      <c r="AP3" s="1120" t="s">
        <v>768</v>
      </c>
      <c r="AQ3" s="1032" t="s">
        <v>613</v>
      </c>
      <c r="AS3" s="44" t="s">
        <v>374</v>
      </c>
      <c r="AU3" s="45" t="s">
        <v>377</v>
      </c>
      <c r="AW3" s="408" t="s">
        <v>548</v>
      </c>
      <c r="AX3" s="409" t="s">
        <v>548</v>
      </c>
      <c r="AZ3" s="146" t="s">
        <v>651</v>
      </c>
      <c r="BA3" s="179" t="s">
        <v>650</v>
      </c>
      <c r="BC3" s="801" t="s">
        <v>723</v>
      </c>
    </row>
    <row r="4" spans="1:55" ht="101.25">
      <c r="A4" s="6" t="s">
        <v>102</v>
      </c>
      <c r="B4" s="44">
        <v>2002</v>
      </c>
      <c r="C4" s="44">
        <v>2015</v>
      </c>
      <c r="E4" s="143" t="s">
        <v>187</v>
      </c>
      <c r="F4" s="143" t="s">
        <v>227</v>
      </c>
      <c r="H4" s="143" t="s">
        <v>2</v>
      </c>
      <c r="I4" s="143" t="s">
        <v>49</v>
      </c>
      <c r="J4" s="143" t="s">
        <v>282</v>
      </c>
      <c r="K4" s="144" t="s">
        <v>248</v>
      </c>
      <c r="L4" s="144" t="s">
        <v>248</v>
      </c>
      <c r="M4" s="144">
        <v>3</v>
      </c>
      <c r="N4" s="655" t="s">
        <v>285</v>
      </c>
      <c r="O4" s="542" t="s">
        <v>642</v>
      </c>
      <c r="Q4" s="180" t="s">
        <v>23</v>
      </c>
      <c r="R4" s="179" t="s">
        <v>770</v>
      </c>
      <c r="S4" s="181" t="s">
        <v>28</v>
      </c>
      <c r="T4" s="182" t="s">
        <v>32</v>
      </c>
      <c r="U4" s="178" t="s">
        <v>38</v>
      </c>
      <c r="V4" s="1036">
        <v>3</v>
      </c>
      <c r="W4" s="458"/>
      <c r="X4" s="459" t="s">
        <v>758</v>
      </c>
      <c r="Y4" s="750" t="s">
        <v>635</v>
      </c>
      <c r="Z4" s="208"/>
      <c r="AC4" s="44" t="s">
        <v>311</v>
      </c>
      <c r="AD4" s="209" t="s">
        <v>311</v>
      </c>
      <c r="AF4" s="45" t="s">
        <v>38</v>
      </c>
      <c r="AH4" s="45" t="s">
        <v>367</v>
      </c>
      <c r="AK4" s="143" t="s">
        <v>347</v>
      </c>
      <c r="AM4" s="143" t="s">
        <v>357</v>
      </c>
      <c r="AP4" s="1120" t="s">
        <v>767</v>
      </c>
      <c r="AQ4" s="1032" t="s">
        <v>614</v>
      </c>
      <c r="AS4" s="44" t="s">
        <v>344</v>
      </c>
      <c r="AU4" s="45" t="s">
        <v>378</v>
      </c>
      <c r="AW4" s="408" t="s">
        <v>549</v>
      </c>
      <c r="AX4" s="409" t="s">
        <v>549</v>
      </c>
      <c r="AZ4" s="146" t="s">
        <v>661</v>
      </c>
      <c r="BA4" s="179" t="s">
        <v>660</v>
      </c>
      <c r="BC4" s="801" t="s">
        <v>724</v>
      </c>
    </row>
    <row r="5" spans="1:55" ht="33.75">
      <c r="A5" s="6" t="s">
        <v>103</v>
      </c>
      <c r="B5" s="44">
        <v>2003</v>
      </c>
      <c r="C5" s="44">
        <v>2016</v>
      </c>
      <c r="E5" s="143" t="s">
        <v>188</v>
      </c>
      <c r="F5" s="143" t="s">
        <v>228</v>
      </c>
      <c r="I5" s="143" t="s">
        <v>50</v>
      </c>
      <c r="K5" s="144" t="s">
        <v>246</v>
      </c>
      <c r="L5" s="144" t="s">
        <v>246</v>
      </c>
      <c r="M5" s="144">
        <v>4</v>
      </c>
      <c r="N5" s="656" t="s">
        <v>286</v>
      </c>
      <c r="O5" s="542" t="s">
        <v>643</v>
      </c>
      <c r="Q5" s="180" t="s">
        <v>301</v>
      </c>
      <c r="R5" s="179" t="s">
        <v>303</v>
      </c>
      <c r="T5" s="45" t="s">
        <v>33</v>
      </c>
      <c r="U5" s="178" t="s">
        <v>39</v>
      </c>
      <c r="V5" s="1036">
        <v>4</v>
      </c>
      <c r="W5" s="458"/>
      <c r="X5" s="459" t="s">
        <v>611</v>
      </c>
      <c r="Y5" s="750" t="s">
        <v>659</v>
      </c>
      <c r="Z5" s="208">
        <v>1</v>
      </c>
      <c r="AF5" s="45" t="s">
        <v>326</v>
      </c>
      <c r="AH5" s="143" t="s">
        <v>365</v>
      </c>
      <c r="AK5" s="143" t="s">
        <v>348</v>
      </c>
      <c r="AM5" s="143" t="s">
        <v>358</v>
      </c>
      <c r="AP5" s="1120" t="s">
        <v>611</v>
      </c>
      <c r="AQ5" s="1032" t="s">
        <v>617</v>
      </c>
      <c r="AU5" s="45" t="s">
        <v>379</v>
      </c>
      <c r="AW5" s="408" t="s">
        <v>550</v>
      </c>
      <c r="AX5" s="409" t="s">
        <v>550</v>
      </c>
      <c r="AZ5" s="543" t="s">
        <v>662</v>
      </c>
      <c r="BA5" s="567" t="s">
        <v>667</v>
      </c>
      <c r="BC5" s="801" t="s">
        <v>725</v>
      </c>
    </row>
    <row r="6" spans="1:55" ht="45">
      <c r="A6" s="6" t="s">
        <v>104</v>
      </c>
      <c r="B6" s="44">
        <v>2004</v>
      </c>
      <c r="C6" s="44">
        <v>2017</v>
      </c>
      <c r="E6" s="143" t="s">
        <v>189</v>
      </c>
      <c r="F6" s="147"/>
      <c r="G6" s="148" t="s">
        <v>290</v>
      </c>
      <c r="H6" s="148" t="s">
        <v>257</v>
      </c>
      <c r="I6" s="143" t="s">
        <v>67</v>
      </c>
      <c r="J6" s="148" t="s">
        <v>263</v>
      </c>
      <c r="N6" s="656" t="s">
        <v>287</v>
      </c>
      <c r="O6" s="542" t="s">
        <v>644</v>
      </c>
      <c r="R6" s="179" t="s">
        <v>3</v>
      </c>
      <c r="T6" s="45" t="s">
        <v>34</v>
      </c>
      <c r="U6" s="178" t="s">
        <v>326</v>
      </c>
      <c r="V6" s="1036">
        <v>5</v>
      </c>
      <c r="W6" s="458"/>
      <c r="X6" s="750" t="s">
        <v>612</v>
      </c>
      <c r="Y6" s="750" t="s">
        <v>668</v>
      </c>
      <c r="Z6" s="208"/>
      <c r="AA6" s="219"/>
      <c r="AH6" s="143" t="s">
        <v>366</v>
      </c>
      <c r="AK6" s="143" t="s">
        <v>349</v>
      </c>
      <c r="AM6" s="143" t="s">
        <v>359</v>
      </c>
      <c r="AP6" s="1120" t="s">
        <v>612</v>
      </c>
      <c r="AQ6" s="1032" t="s">
        <v>616</v>
      </c>
      <c r="AU6" s="220" t="s">
        <v>380</v>
      </c>
      <c r="AW6" s="408" t="s">
        <v>551</v>
      </c>
      <c r="AX6" s="409" t="s">
        <v>551</v>
      </c>
      <c r="AZ6" s="543" t="s">
        <v>663</v>
      </c>
      <c r="BA6" s="567" t="s">
        <v>672</v>
      </c>
    </row>
    <row r="7" spans="1:55" ht="33.75">
      <c r="A7" s="6" t="s">
        <v>105</v>
      </c>
      <c r="B7" s="44">
        <v>2005</v>
      </c>
      <c r="E7" s="143" t="s">
        <v>190</v>
      </c>
      <c r="F7" s="147"/>
      <c r="G7" s="143" t="s">
        <v>254</v>
      </c>
      <c r="H7" s="143" t="s">
        <v>256</v>
      </c>
      <c r="I7" s="143" t="s">
        <v>68</v>
      </c>
      <c r="J7" s="143" t="s">
        <v>283</v>
      </c>
      <c r="N7" s="657" t="s">
        <v>288</v>
      </c>
      <c r="O7" s="542" t="s">
        <v>645</v>
      </c>
      <c r="U7" s="178" t="s">
        <v>84</v>
      </c>
      <c r="V7" s="1037" t="s">
        <v>68</v>
      </c>
      <c r="W7" s="458"/>
      <c r="X7" s="750" t="s">
        <v>613</v>
      </c>
      <c r="Y7" s="750" t="s">
        <v>659</v>
      </c>
      <c r="Z7" s="208"/>
      <c r="AA7" s="219"/>
      <c r="AH7" s="143" t="s">
        <v>342</v>
      </c>
      <c r="AK7" s="143" t="s">
        <v>350</v>
      </c>
      <c r="AM7" s="143" t="s">
        <v>360</v>
      </c>
      <c r="AP7" s="1120" t="s">
        <v>758</v>
      </c>
      <c r="AQ7" s="1032" t="s">
        <v>615</v>
      </c>
      <c r="AU7" s="220" t="s">
        <v>381</v>
      </c>
      <c r="AW7" s="408" t="s">
        <v>552</v>
      </c>
      <c r="AX7" s="409" t="s">
        <v>552</v>
      </c>
      <c r="AZ7" s="543" t="s">
        <v>680</v>
      </c>
      <c r="BA7" s="567" t="s">
        <v>681</v>
      </c>
    </row>
    <row r="8" spans="1:55" ht="33.75">
      <c r="A8" s="6" t="s">
        <v>106</v>
      </c>
      <c r="B8" s="44">
        <v>2006</v>
      </c>
      <c r="E8" s="143" t="s">
        <v>191</v>
      </c>
      <c r="F8" s="147"/>
      <c r="G8" s="143" t="s">
        <v>255</v>
      </c>
      <c r="H8" s="143" t="s">
        <v>262</v>
      </c>
      <c r="I8" s="143" t="s">
        <v>182</v>
      </c>
      <c r="J8" s="143" t="s">
        <v>279</v>
      </c>
      <c r="N8" s="658" t="s">
        <v>289</v>
      </c>
      <c r="O8" s="542" t="s">
        <v>646</v>
      </c>
      <c r="V8" s="1037" t="s">
        <v>182</v>
      </c>
      <c r="W8" s="458"/>
      <c r="X8" s="750" t="s">
        <v>614</v>
      </c>
      <c r="Y8" s="750" t="s">
        <v>659</v>
      </c>
      <c r="Z8" s="208"/>
      <c r="AA8" s="219"/>
      <c r="AK8" s="143" t="s">
        <v>351</v>
      </c>
      <c r="AP8" s="1120" t="s">
        <v>613</v>
      </c>
      <c r="AQ8" s="1032" t="s">
        <v>767</v>
      </c>
      <c r="AU8" s="220" t="s">
        <v>382</v>
      </c>
      <c r="AW8" s="408" t="s">
        <v>553</v>
      </c>
      <c r="AX8" s="409" t="s">
        <v>553</v>
      </c>
      <c r="AZ8" s="146" t="s">
        <v>688</v>
      </c>
      <c r="BA8" s="179" t="s">
        <v>687</v>
      </c>
    </row>
    <row r="9" spans="1:55" ht="112.5">
      <c r="A9" s="6" t="s">
        <v>107</v>
      </c>
      <c r="B9" s="44">
        <v>2007</v>
      </c>
      <c r="E9" s="143" t="s">
        <v>192</v>
      </c>
      <c r="F9" s="147"/>
      <c r="G9" s="143" t="s">
        <v>262</v>
      </c>
      <c r="I9" s="143" t="s">
        <v>183</v>
      </c>
      <c r="O9" s="542" t="s">
        <v>647</v>
      </c>
      <c r="V9" s="1037" t="s">
        <v>183</v>
      </c>
      <c r="W9" s="458"/>
      <c r="X9" s="750" t="s">
        <v>615</v>
      </c>
      <c r="Y9" s="750" t="s">
        <v>635</v>
      </c>
      <c r="Z9" s="208">
        <v>1</v>
      </c>
      <c r="AA9" s="219"/>
      <c r="AK9" s="143" t="s">
        <v>352</v>
      </c>
      <c r="AP9" s="1120" t="s">
        <v>614</v>
      </c>
      <c r="AQ9" s="1032" t="s">
        <v>610</v>
      </c>
      <c r="AW9" s="408" t="s">
        <v>554</v>
      </c>
      <c r="AX9" s="409" t="s">
        <v>554</v>
      </c>
      <c r="AZ9" s="146" t="s">
        <v>765</v>
      </c>
      <c r="BA9" s="179" t="s">
        <v>600</v>
      </c>
    </row>
    <row r="10" spans="1:55" ht="45">
      <c r="A10" s="6" t="s">
        <v>108</v>
      </c>
      <c r="B10" s="44">
        <v>2008</v>
      </c>
      <c r="E10" s="143" t="s">
        <v>193</v>
      </c>
      <c r="F10" s="147"/>
      <c r="I10" s="143" t="s">
        <v>207</v>
      </c>
      <c r="O10" s="542" t="s">
        <v>648</v>
      </c>
      <c r="V10" s="1038" t="s">
        <v>207</v>
      </c>
      <c r="W10" s="1035"/>
      <c r="X10" s="1033" t="s">
        <v>616</v>
      </c>
      <c r="Y10" s="1034" t="s">
        <v>682</v>
      </c>
      <c r="Z10" s="208"/>
      <c r="AP10" s="1120" t="s">
        <v>617</v>
      </c>
      <c r="AQ10" s="1032"/>
      <c r="AW10" s="408" t="s">
        <v>555</v>
      </c>
      <c r="AX10" s="409" t="s">
        <v>555</v>
      </c>
    </row>
    <row r="11" spans="1:55" ht="22.5">
      <c r="A11" s="6" t="s">
        <v>109</v>
      </c>
      <c r="B11" s="44">
        <v>2009</v>
      </c>
      <c r="E11" s="143" t="s">
        <v>194</v>
      </c>
      <c r="F11" s="147"/>
      <c r="I11" s="143" t="s">
        <v>208</v>
      </c>
      <c r="O11" s="525" t="s">
        <v>649</v>
      </c>
      <c r="V11" s="1037" t="s">
        <v>208</v>
      </c>
      <c r="W11" s="460"/>
      <c r="X11" s="459" t="s">
        <v>617</v>
      </c>
      <c r="Y11" s="750" t="s">
        <v>670</v>
      </c>
      <c r="Z11" s="208"/>
      <c r="AP11" s="1120" t="s">
        <v>616</v>
      </c>
      <c r="AQ11" s="739"/>
      <c r="AW11" s="408" t="s">
        <v>556</v>
      </c>
      <c r="AX11" s="409" t="s">
        <v>556</v>
      </c>
    </row>
    <row r="12" spans="1:55" ht="33.75">
      <c r="A12" s="6" t="s">
        <v>64</v>
      </c>
      <c r="B12" s="44">
        <v>2010</v>
      </c>
      <c r="E12" s="143" t="s">
        <v>195</v>
      </c>
      <c r="F12" s="147"/>
      <c r="G12" s="148" t="s">
        <v>291</v>
      </c>
      <c r="H12" s="148" t="s">
        <v>259</v>
      </c>
      <c r="I12" s="143" t="s">
        <v>209</v>
      </c>
      <c r="O12" s="525" t="s">
        <v>3</v>
      </c>
      <c r="V12" s="1037" t="s">
        <v>209</v>
      </c>
      <c r="W12" s="543"/>
      <c r="X12" s="459" t="s">
        <v>761</v>
      </c>
      <c r="Y12" s="750" t="s">
        <v>635</v>
      </c>
      <c r="AP12" s="1120" t="s">
        <v>615</v>
      </c>
      <c r="AW12" s="408" t="s">
        <v>208</v>
      </c>
      <c r="AX12" s="409" t="s">
        <v>208</v>
      </c>
    </row>
    <row r="13" spans="1:55" ht="22.5">
      <c r="A13" s="6" t="s">
        <v>110</v>
      </c>
      <c r="B13" s="44">
        <v>2011</v>
      </c>
      <c r="E13" s="143" t="s">
        <v>196</v>
      </c>
      <c r="F13" s="147"/>
      <c r="G13" s="143" t="s">
        <v>260</v>
      </c>
      <c r="H13" s="143" t="s">
        <v>261</v>
      </c>
      <c r="I13" s="143" t="s">
        <v>210</v>
      </c>
      <c r="V13" s="1037" t="s">
        <v>210</v>
      </c>
      <c r="W13" s="543"/>
      <c r="X13" s="543"/>
      <c r="Y13" s="543"/>
      <c r="AW13" s="408" t="s">
        <v>209</v>
      </c>
      <c r="AX13" s="409" t="s">
        <v>209</v>
      </c>
    </row>
    <row r="14" spans="1:55" ht="45">
      <c r="A14" s="6" t="s">
        <v>65</v>
      </c>
      <c r="B14" s="44">
        <v>2012</v>
      </c>
      <c r="G14" s="143" t="s">
        <v>262</v>
      </c>
      <c r="H14" s="143" t="s">
        <v>262</v>
      </c>
      <c r="I14" s="143" t="s">
        <v>211</v>
      </c>
      <c r="N14" s="99" t="s">
        <v>315</v>
      </c>
      <c r="V14" s="1036">
        <v>13</v>
      </c>
      <c r="W14" s="458"/>
      <c r="X14" s="459" t="s">
        <v>768</v>
      </c>
      <c r="Y14" s="750" t="s">
        <v>635</v>
      </c>
      <c r="AW14" s="408" t="s">
        <v>210</v>
      </c>
      <c r="AX14" s="409" t="s">
        <v>210</v>
      </c>
    </row>
    <row r="15" spans="1:55" ht="63.75">
      <c r="A15" s="6" t="s">
        <v>440</v>
      </c>
      <c r="B15" s="44">
        <v>2013</v>
      </c>
      <c r="I15" s="143" t="s">
        <v>212</v>
      </c>
      <c r="N15" s="177" t="s">
        <v>323</v>
      </c>
      <c r="V15" s="526"/>
      <c r="W15" s="526"/>
      <c r="X15" s="218"/>
      <c r="Y15" s="526"/>
      <c r="AW15" s="408" t="s">
        <v>211</v>
      </c>
      <c r="AX15" s="409" t="s">
        <v>211</v>
      </c>
    </row>
    <row r="16" spans="1:55" ht="21" customHeight="1">
      <c r="A16" s="6" t="s">
        <v>111</v>
      </c>
      <c r="B16" s="44">
        <v>2014</v>
      </c>
      <c r="I16" s="143" t="s">
        <v>213</v>
      </c>
      <c r="N16" s="177" t="s">
        <v>322</v>
      </c>
      <c r="AW16" s="408" t="s">
        <v>212</v>
      </c>
      <c r="AX16" s="409" t="s">
        <v>212</v>
      </c>
    </row>
    <row r="17" spans="1:50" ht="21" customHeight="1">
      <c r="A17" s="6" t="s">
        <v>112</v>
      </c>
      <c r="B17" s="44">
        <v>2015</v>
      </c>
      <c r="I17" s="143" t="s">
        <v>214</v>
      </c>
      <c r="N17" s="177" t="s">
        <v>321</v>
      </c>
      <c r="X17" s="218"/>
      <c r="AW17" s="408" t="s">
        <v>213</v>
      </c>
      <c r="AX17" s="409" t="s">
        <v>213</v>
      </c>
    </row>
    <row r="18" spans="1:50" ht="21" customHeight="1">
      <c r="A18" s="6" t="s">
        <v>113</v>
      </c>
      <c r="B18" s="44">
        <v>2016</v>
      </c>
      <c r="I18" s="143" t="s">
        <v>215</v>
      </c>
      <c r="N18" s="177" t="s">
        <v>320</v>
      </c>
      <c r="X18" s="218"/>
      <c r="AW18" s="408" t="s">
        <v>214</v>
      </c>
      <c r="AX18" s="409" t="s">
        <v>214</v>
      </c>
    </row>
    <row r="19" spans="1:50" ht="21" customHeight="1">
      <c r="A19" s="6" t="s">
        <v>114</v>
      </c>
      <c r="B19" s="44">
        <v>2017</v>
      </c>
      <c r="I19" s="143" t="s">
        <v>216</v>
      </c>
      <c r="N19" s="177" t="s">
        <v>319</v>
      </c>
      <c r="X19" s="218"/>
      <c r="AW19" s="408" t="s">
        <v>215</v>
      </c>
      <c r="AX19" s="409" t="s">
        <v>215</v>
      </c>
    </row>
    <row r="20" spans="1:50" ht="21" customHeight="1">
      <c r="A20" s="6" t="s">
        <v>115</v>
      </c>
      <c r="B20" s="44">
        <v>2018</v>
      </c>
      <c r="I20" s="143" t="s">
        <v>217</v>
      </c>
      <c r="N20" s="177" t="s">
        <v>318</v>
      </c>
      <c r="AW20" s="408" t="s">
        <v>216</v>
      </c>
      <c r="AX20" s="409" t="s">
        <v>216</v>
      </c>
    </row>
    <row r="21" spans="1:50" ht="21" customHeight="1">
      <c r="A21" s="6" t="s">
        <v>116</v>
      </c>
      <c r="B21" s="44">
        <v>2019</v>
      </c>
      <c r="I21" s="143" t="s">
        <v>218</v>
      </c>
      <c r="N21" s="177" t="s">
        <v>317</v>
      </c>
      <c r="AW21" s="408" t="s">
        <v>217</v>
      </c>
      <c r="AX21" s="409" t="s">
        <v>217</v>
      </c>
    </row>
    <row r="22" spans="1:50" ht="21" customHeight="1">
      <c r="A22" s="6" t="s">
        <v>117</v>
      </c>
      <c r="B22" s="44">
        <v>2020</v>
      </c>
      <c r="N22" s="177" t="s">
        <v>316</v>
      </c>
      <c r="AW22" s="408" t="s">
        <v>218</v>
      </c>
      <c r="AX22" s="409" t="s">
        <v>218</v>
      </c>
    </row>
    <row r="23" spans="1:50" ht="21" customHeight="1">
      <c r="A23" s="6" t="s">
        <v>118</v>
      </c>
      <c r="B23" s="44">
        <v>2021</v>
      </c>
      <c r="AW23" s="408" t="s">
        <v>557</v>
      </c>
      <c r="AX23" s="409" t="s">
        <v>557</v>
      </c>
    </row>
    <row r="24" spans="1:50" ht="21" customHeight="1">
      <c r="A24" s="6" t="s">
        <v>119</v>
      </c>
      <c r="B24" s="44">
        <v>2022</v>
      </c>
      <c r="AW24" s="408" t="s">
        <v>558</v>
      </c>
      <c r="AX24" s="409" t="s">
        <v>558</v>
      </c>
    </row>
    <row r="25" spans="1:50">
      <c r="A25" s="6" t="s">
        <v>120</v>
      </c>
      <c r="B25" s="44">
        <v>2023</v>
      </c>
      <c r="AW25" s="408" t="s">
        <v>559</v>
      </c>
      <c r="AX25" s="409" t="s">
        <v>559</v>
      </c>
    </row>
    <row r="26" spans="1:50">
      <c r="A26" s="6" t="s">
        <v>121</v>
      </c>
      <c r="B26" s="44">
        <v>2024</v>
      </c>
      <c r="AX26" s="409" t="s">
        <v>560</v>
      </c>
    </row>
    <row r="27" spans="1:50">
      <c r="A27" s="6" t="s">
        <v>122</v>
      </c>
      <c r="B27" s="44">
        <v>2025</v>
      </c>
      <c r="AX27" s="409" t="s">
        <v>561</v>
      </c>
    </row>
    <row r="28" spans="1:50">
      <c r="A28" s="6" t="s">
        <v>123</v>
      </c>
      <c r="D28" s="270"/>
      <c r="E28" s="271"/>
      <c r="F28" s="271"/>
      <c r="H28" s="272" t="s">
        <v>407</v>
      </c>
      <c r="AX28" s="409" t="s">
        <v>562</v>
      </c>
    </row>
    <row r="29" spans="1:50">
      <c r="A29" s="6" t="s">
        <v>124</v>
      </c>
      <c r="D29" s="273" t="s">
        <v>408</v>
      </c>
      <c r="E29" s="274" t="str">
        <f>IF(periodStart = "","", periodStart)</f>
        <v>01.01.2019</v>
      </c>
      <c r="F29" s="274" t="str">
        <f>IF(periodEnd = "","", periodEnd)</f>
        <v>31.12.2023</v>
      </c>
      <c r="H29" s="275" t="s">
        <v>1584</v>
      </c>
      <c r="AX29" s="409" t="s">
        <v>563</v>
      </c>
    </row>
    <row r="30" spans="1:50">
      <c r="A30" s="6" t="s">
        <v>125</v>
      </c>
      <c r="D30" s="276"/>
      <c r="E30" s="277"/>
      <c r="F30" s="277"/>
      <c r="AX30" s="409" t="s">
        <v>564</v>
      </c>
    </row>
    <row r="31" spans="1:50" ht="12.75">
      <c r="A31" s="6" t="s">
        <v>126</v>
      </c>
      <c r="D31" s="270"/>
      <c r="E31" s="271"/>
      <c r="F31" s="271"/>
      <c r="H31" s="278"/>
      <c r="AX31" s="409" t="s">
        <v>565</v>
      </c>
    </row>
    <row r="32" spans="1:50">
      <c r="A32" s="6" t="s">
        <v>127</v>
      </c>
      <c r="D32" s="273" t="s">
        <v>409</v>
      </c>
      <c r="E32" s="279"/>
      <c r="F32" s="279"/>
      <c r="H32" s="280" t="s">
        <v>410</v>
      </c>
      <c r="O32" s="526" t="s">
        <v>640</v>
      </c>
      <c r="AX32" s="409" t="s">
        <v>566</v>
      </c>
    </row>
    <row r="33" spans="1:50">
      <c r="A33" s="6" t="s">
        <v>128</v>
      </c>
      <c r="O33" s="526" t="s">
        <v>641</v>
      </c>
      <c r="AX33" s="409" t="s">
        <v>567</v>
      </c>
    </row>
    <row r="34" spans="1:50">
      <c r="A34" s="6" t="s">
        <v>129</v>
      </c>
      <c r="O34" s="526" t="s">
        <v>642</v>
      </c>
      <c r="AX34" s="409" t="s">
        <v>568</v>
      </c>
    </row>
    <row r="35" spans="1:50">
      <c r="A35" s="6" t="s">
        <v>130</v>
      </c>
      <c r="O35" s="526" t="s">
        <v>643</v>
      </c>
      <c r="X35" s="526"/>
      <c r="Y35" s="526"/>
      <c r="AX35" s="409" t="s">
        <v>569</v>
      </c>
    </row>
    <row r="36" spans="1:50">
      <c r="A36" s="6" t="s">
        <v>94</v>
      </c>
      <c r="O36" s="526" t="s">
        <v>644</v>
      </c>
      <c r="AX36" s="409" t="s">
        <v>570</v>
      </c>
    </row>
    <row r="37" spans="1:50">
      <c r="A37" s="6" t="s">
        <v>95</v>
      </c>
      <c r="O37" s="526" t="s">
        <v>645</v>
      </c>
      <c r="AX37" s="409" t="s">
        <v>571</v>
      </c>
    </row>
    <row r="38" spans="1:50">
      <c r="A38" s="6" t="s">
        <v>96</v>
      </c>
      <c r="O38" s="526" t="s">
        <v>646</v>
      </c>
      <c r="AX38" s="409" t="s">
        <v>572</v>
      </c>
    </row>
    <row r="39" spans="1:50">
      <c r="A39" s="6" t="s">
        <v>97</v>
      </c>
      <c r="O39" s="526" t="s">
        <v>647</v>
      </c>
      <c r="AX39" s="409" t="s">
        <v>520</v>
      </c>
    </row>
    <row r="40" spans="1:50">
      <c r="A40" s="6" t="s">
        <v>98</v>
      </c>
      <c r="O40" s="526" t="s">
        <v>648</v>
      </c>
      <c r="AX40" s="409" t="s">
        <v>521</v>
      </c>
    </row>
    <row r="41" spans="1:50">
      <c r="A41" s="6" t="s">
        <v>99</v>
      </c>
      <c r="O41" s="526" t="s">
        <v>649</v>
      </c>
      <c r="AX41" s="409" t="s">
        <v>522</v>
      </c>
    </row>
    <row r="42" spans="1:50">
      <c r="A42" s="6" t="s">
        <v>131</v>
      </c>
      <c r="AX42" s="409" t="s">
        <v>523</v>
      </c>
    </row>
    <row r="43" spans="1:50">
      <c r="A43" s="6" t="s">
        <v>132</v>
      </c>
      <c r="AX43" s="409" t="s">
        <v>524</v>
      </c>
    </row>
    <row r="44" spans="1:50">
      <c r="A44" s="6" t="s">
        <v>133</v>
      </c>
      <c r="AX44" s="409" t="s">
        <v>525</v>
      </c>
    </row>
    <row r="45" spans="1:50">
      <c r="A45" s="6" t="s">
        <v>134</v>
      </c>
      <c r="AX45" s="409" t="s">
        <v>526</v>
      </c>
    </row>
    <row r="46" spans="1:50">
      <c r="A46" s="6" t="s">
        <v>135</v>
      </c>
      <c r="AX46" s="409" t="s">
        <v>527</v>
      </c>
    </row>
    <row r="47" spans="1:50">
      <c r="A47" s="6" t="s">
        <v>156</v>
      </c>
      <c r="AX47" s="409" t="s">
        <v>528</v>
      </c>
    </row>
    <row r="48" spans="1:50">
      <c r="A48" s="6" t="s">
        <v>157</v>
      </c>
      <c r="AX48" s="409" t="s">
        <v>529</v>
      </c>
    </row>
    <row r="49" spans="1:50">
      <c r="A49" s="6" t="s">
        <v>158</v>
      </c>
      <c r="AX49" s="409" t="s">
        <v>530</v>
      </c>
    </row>
    <row r="50" spans="1:50">
      <c r="A50" s="6" t="s">
        <v>136</v>
      </c>
      <c r="AX50" s="409" t="s">
        <v>531</v>
      </c>
    </row>
    <row r="51" spans="1:50">
      <c r="A51" s="6" t="s">
        <v>137</v>
      </c>
      <c r="AX51" s="409" t="s">
        <v>532</v>
      </c>
    </row>
    <row r="52" spans="1:50">
      <c r="A52" s="6" t="s">
        <v>138</v>
      </c>
      <c r="AX52" s="409" t="s">
        <v>533</v>
      </c>
    </row>
    <row r="53" spans="1:50">
      <c r="A53" s="6" t="s">
        <v>139</v>
      </c>
      <c r="X53" s="479"/>
      <c r="AX53" s="409" t="s">
        <v>534</v>
      </c>
    </row>
    <row r="54" spans="1:50">
      <c r="A54" s="6" t="s">
        <v>140</v>
      </c>
      <c r="X54" s="479"/>
      <c r="AX54" s="409" t="s">
        <v>535</v>
      </c>
    </row>
    <row r="55" spans="1:50">
      <c r="A55" s="6" t="s">
        <v>141</v>
      </c>
      <c r="X55" s="479"/>
      <c r="AX55" s="409" t="s">
        <v>536</v>
      </c>
    </row>
    <row r="56" spans="1:50">
      <c r="A56" s="6" t="s">
        <v>142</v>
      </c>
      <c r="X56" s="479"/>
      <c r="AX56" s="409" t="s">
        <v>537</v>
      </c>
    </row>
    <row r="57" spans="1:50">
      <c r="A57" s="6" t="s">
        <v>387</v>
      </c>
      <c r="X57" s="479"/>
      <c r="AX57" s="409" t="s">
        <v>538</v>
      </c>
    </row>
    <row r="58" spans="1:50">
      <c r="A58" s="6" t="s">
        <v>143</v>
      </c>
      <c r="X58" s="479"/>
      <c r="AX58" s="409" t="s">
        <v>539</v>
      </c>
    </row>
    <row r="59" spans="1:50">
      <c r="A59" s="6" t="s">
        <v>144</v>
      </c>
      <c r="X59" s="479"/>
      <c r="AX59" s="409" t="s">
        <v>540</v>
      </c>
    </row>
    <row r="60" spans="1:50">
      <c r="A60" s="6" t="s">
        <v>145</v>
      </c>
      <c r="X60" s="479"/>
      <c r="AX60" s="409" t="s">
        <v>541</v>
      </c>
    </row>
    <row r="61" spans="1:50">
      <c r="A61" s="6" t="s">
        <v>146</v>
      </c>
      <c r="X61" s="479"/>
      <c r="AX61" s="409" t="s">
        <v>542</v>
      </c>
    </row>
    <row r="62" spans="1:50">
      <c r="A62" s="6" t="s">
        <v>89</v>
      </c>
      <c r="X62" s="47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66"/>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0</v>
      </c>
    </row>
    <row r="16" spans="1:1">
      <c r="A16" s="1031">
        <f>IF('Форма 4.2.1 | Т-ТЭ | потр'!$O$23="",1,0)</f>
        <v>0</v>
      </c>
    </row>
    <row r="17" spans="1:1">
      <c r="A17" s="1031">
        <f>IF('Форма 4.2.1 | Т-ТЭ | потр'!$M$24="",1,0)</f>
        <v>0</v>
      </c>
    </row>
    <row r="18" spans="1:1">
      <c r="A18" s="1031">
        <f>IF('Форма 4.2.1 | Т-ТЭ | потр'!$R$24="",1,0)</f>
        <v>0</v>
      </c>
    </row>
    <row r="19" spans="1:1">
      <c r="A19" s="1031">
        <f>IF('Форма 4.2.1 | Т-ТЭ | потр'!$T$24="",1,0)</f>
        <v>0</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0</v>
      </c>
    </row>
    <row r="47" spans="1:1">
      <c r="A47" s="1031">
        <f>IF('Форма 4.2.2 | Т-ТН'!$M$24="",1,0)</f>
        <v>0</v>
      </c>
    </row>
    <row r="48" spans="1:1">
      <c r="A48" s="1031">
        <f>IF('Форма 4.2.2 | Т-ТН'!$R$24="",1,0)</f>
        <v>0</v>
      </c>
    </row>
    <row r="49" spans="1:1">
      <c r="A49" s="1031">
        <f>IF('Форма 4.2.2 | Т-ТН'!$T$24="",1,0)</f>
        <v>0</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0</v>
      </c>
    </row>
    <row r="65" spans="1:1">
      <c r="A65" s="1031">
        <f>IF('Форма 4.2.3 | Т-гор.вода'!$M$24="",1,0)</f>
        <v>0</v>
      </c>
    </row>
    <row r="66" spans="1:1">
      <c r="A66" s="1031">
        <f>IF('Форма 4.2.3 | Т-гор.вода'!$W$24="",1,0)</f>
        <v>0</v>
      </c>
    </row>
    <row r="67" spans="1:1">
      <c r="A67" s="1031">
        <f>IF('Форма 4.2.3 | Т-гор.вода'!$Y$24="",1,0)</f>
        <v>0</v>
      </c>
    </row>
    <row r="68" spans="1:1">
      <c r="A68" s="1031">
        <f>IF('Форма 4.2.3 | Т-гор.вода'!$X$24="",1,0)</f>
        <v>0</v>
      </c>
    </row>
    <row r="69" spans="1:1">
      <c r="A69" s="1031">
        <f>IF('Форма 4.2.3 | Т-гор.вода'!$Z$24="",1,0)</f>
        <v>0</v>
      </c>
    </row>
    <row r="70" spans="1:1">
      <c r="A70" s="1031">
        <f>IF('Форма 4.2.4 | Т-подкл'!$AB$23="",1,0)</f>
        <v>1</v>
      </c>
    </row>
    <row r="71" spans="1:1">
      <c r="A71" s="1031">
        <f>IF('Форма 4.2.4 | Т-подкл'!$AD$23="",1,0)</f>
        <v>1</v>
      </c>
    </row>
    <row r="72" spans="1:1">
      <c r="A72" s="1031">
        <f>IF('Форма 4.2.4 | Т-подкл'!$N$23="",1,0)</f>
        <v>0</v>
      </c>
    </row>
    <row r="73" spans="1:1">
      <c r="A73" s="1031">
        <f>IF('Форма 4.2.4 | Т-подкл'!$R$23="",1,0)</f>
        <v>0</v>
      </c>
    </row>
    <row r="74" spans="1:1">
      <c r="A74" s="1031">
        <f>IF('Форма 4.2.4 | Т-подкл'!$V$23="",1,0)</f>
        <v>0</v>
      </c>
    </row>
    <row r="75" spans="1:1">
      <c r="A75" s="1031">
        <f>IF('Форма 4.2.4 | Т-подкл'!$AC$23="",1,0)</f>
        <v>0</v>
      </c>
    </row>
    <row r="76" spans="1:1">
      <c r="A76" s="1031">
        <f>IF('Форма 4.2.4 | Т-подкл'!$AE$23="",1,0)</f>
        <v>0</v>
      </c>
    </row>
    <row r="77" spans="1:1">
      <c r="A77" s="1031">
        <f>IF('Форма 4.2.5 | Т-подкл(инд)'!$M$23="",1,0)</f>
        <v>1</v>
      </c>
    </row>
    <row r="78" spans="1:1">
      <c r="A78" s="1031">
        <f>IF('Форма 4.2.5 | Т-подкл(инд)'!$P$23="",1,0)</f>
        <v>1</v>
      </c>
    </row>
    <row r="79" spans="1:1">
      <c r="A79" s="1031">
        <f>IF('Форма 4.2.5 | Т-подкл(инд)'!$Q$23="",1,0)</f>
        <v>1</v>
      </c>
    </row>
    <row r="80" spans="1:1">
      <c r="A80" s="1031">
        <f>IF('Форма 4.2.5 | Т-подкл(инд)'!$R$23="",1,0)</f>
        <v>1</v>
      </c>
    </row>
    <row r="81" spans="1:1">
      <c r="A81" s="1031">
        <f>IF('Форма 4.2.5 | Т-подкл(инд)'!$S$23="",1,0)</f>
        <v>1</v>
      </c>
    </row>
    <row r="82" spans="1:1">
      <c r="A82" s="1031">
        <f>IF('Форма 4.2.5 | Т-подкл(инд)'!$T$23="",1,0)</f>
        <v>0</v>
      </c>
    </row>
    <row r="83" spans="1:1">
      <c r="A83" s="1031">
        <f>IF('Форма 4.2.5 | Т-подкл(инд)'!$V$23="",1,0)</f>
        <v>0</v>
      </c>
    </row>
    <row r="84" spans="1:1">
      <c r="A84" s="1031">
        <f>IF('Форма 4.7'!$E$12="",1,0)</f>
        <v>0</v>
      </c>
    </row>
    <row r="85" spans="1:1">
      <c r="A85" s="1031">
        <f>IF('Форма 4.7'!$F$12="",1,0)</f>
        <v>0</v>
      </c>
    </row>
    <row r="86" spans="1:1">
      <c r="A86" s="1031">
        <f>IF('Форма 4.8'!$G$11="",1,0)</f>
        <v>1</v>
      </c>
    </row>
    <row r="87" spans="1:1">
      <c r="A87" s="1031">
        <f>IF('Форма 4.8'!$G$12="",1,0)</f>
        <v>1</v>
      </c>
    </row>
    <row r="88" spans="1:1">
      <c r="A88" s="1031">
        <f>IF('Форма 4.8'!$H$12="",1,0)</f>
        <v>1</v>
      </c>
    </row>
    <row r="89" spans="1:1">
      <c r="A89" s="1031">
        <f>IF('Форма 4.8'!$H$13="",1,0)</f>
        <v>1</v>
      </c>
    </row>
    <row r="90" spans="1:1">
      <c r="A90" s="1031">
        <f>IF('Форма 4.8'!$E$15="",1,0)</f>
        <v>1</v>
      </c>
    </row>
    <row r="91" spans="1:1">
      <c r="A91" s="1031">
        <f>IF('Форма 4.8'!$H$15="",1,0)</f>
        <v>1</v>
      </c>
    </row>
    <row r="92" spans="1:1">
      <c r="A92" s="1031">
        <f>IF('Форма 4.8'!$G$18="",1,0)</f>
        <v>1</v>
      </c>
    </row>
    <row r="93" spans="1:1">
      <c r="A93" s="1031">
        <f>IF('Форма 4.8'!$G$22="",1,0)</f>
        <v>1</v>
      </c>
    </row>
    <row r="94" spans="1:1">
      <c r="A94" s="1031">
        <f>IF('Форма 4.8'!$G$25="",1,0)</f>
        <v>1</v>
      </c>
    </row>
    <row r="95" spans="1:1">
      <c r="A95" s="1031">
        <f>IF('Форма 4.8'!$E$31="",1,0)</f>
        <v>1</v>
      </c>
    </row>
    <row r="96" spans="1:1">
      <c r="A96" s="1031">
        <f>IF('Форма 4.8'!$H$31="",1,0)</f>
        <v>1</v>
      </c>
    </row>
    <row r="97" spans="1:1">
      <c r="A97" s="1031">
        <f>IF('Форма 4.8'!$G$28="",1,0)</f>
        <v>1</v>
      </c>
    </row>
    <row r="98" spans="1:1">
      <c r="A98" s="1031">
        <f>IF('Форма 1.0.2'!$E$12="",1,0)</f>
        <v>1</v>
      </c>
    </row>
    <row r="99" spans="1:1">
      <c r="A99" s="1031">
        <f>IF('Форма 1.0.2'!$F$12="",1,0)</f>
        <v>1</v>
      </c>
    </row>
    <row r="100" spans="1:1">
      <c r="A100" s="1031">
        <f>IF('Форма 1.0.2'!$G$12="",1,0)</f>
        <v>1</v>
      </c>
    </row>
    <row r="101" spans="1:1">
      <c r="A101" s="1031">
        <f>IF('Форма 1.0.2'!$H$12="",1,0)</f>
        <v>1</v>
      </c>
    </row>
    <row r="102" spans="1:1">
      <c r="A102" s="1031">
        <f>IF('Форма 1.0.2'!$I$12="",1,0)</f>
        <v>1</v>
      </c>
    </row>
    <row r="103" spans="1:1">
      <c r="A103" s="1031">
        <f>IF('Форма 1.0.2'!$J$12="",1,0)</f>
        <v>1</v>
      </c>
    </row>
    <row r="104" spans="1:1">
      <c r="A104" s="1031">
        <f>IF('Сведения об изменении'!$E$12="",1,0)</f>
        <v>0</v>
      </c>
    </row>
    <row r="105" spans="1:1">
      <c r="A105" s="1086">
        <f>IF('Форма 4.2.4 | Т-подкл'!$AA$23="",1,0)</f>
        <v>1</v>
      </c>
    </row>
    <row r="106" spans="1:1">
      <c r="A106" s="1086">
        <f>IF('Форма 4.2.4 | Т-подкл'!$Z$23="",1,0)</f>
        <v>1</v>
      </c>
    </row>
    <row r="107" spans="1:1">
      <c r="A107" s="1094">
        <f>IF(Территории!$E$12="",1,0)</f>
        <v>0</v>
      </c>
    </row>
    <row r="108" spans="1:1">
      <c r="A108" s="1094">
        <f>IF(Территории!$E$15="",1,0)</f>
        <v>0</v>
      </c>
    </row>
    <row r="109" spans="1:1">
      <c r="A109" s="1094">
        <f>IF(Территории!$E$18="",1,0)</f>
        <v>0</v>
      </c>
    </row>
    <row r="110" spans="1:1">
      <c r="A110" s="1094">
        <f>IF('Перечень тарифов'!$E$21="",1,0)</f>
        <v>0</v>
      </c>
    </row>
    <row r="111" spans="1:1">
      <c r="A111" s="1094">
        <f>IF('Перечень тарифов'!$F$21="",1,0)</f>
        <v>0</v>
      </c>
    </row>
    <row r="112" spans="1:1">
      <c r="A112" s="1094">
        <f>IF('Перечень тарифов'!$G$21="",1,0)</f>
        <v>0</v>
      </c>
    </row>
    <row r="113" spans="1:1">
      <c r="A113" s="1094">
        <f>IF('Перечень тарифов'!$K$21="",1,0)</f>
        <v>0</v>
      </c>
    </row>
    <row r="114" spans="1:1">
      <c r="A114" s="1094">
        <f>IF('Перечень тарифов'!$O$21="",1,0)</f>
        <v>0</v>
      </c>
    </row>
    <row r="115" spans="1:1">
      <c r="A115" s="1094">
        <f>IF('Перечень тарифов'!$S$21="",1,0)</f>
        <v>0</v>
      </c>
    </row>
    <row r="116" spans="1:1">
      <c r="A116" s="1094">
        <f>IF('Перечень тарифов'!$E$32="",1,0)</f>
        <v>0</v>
      </c>
    </row>
    <row r="117" spans="1:1">
      <c r="A117" s="1094">
        <f>IF('Перечень тарифов'!$F$32="",1,0)</f>
        <v>0</v>
      </c>
    </row>
    <row r="118" spans="1:1">
      <c r="A118" s="1094">
        <f>IF('Перечень тарифов'!$G$32="",1,0)</f>
        <v>0</v>
      </c>
    </row>
    <row r="119" spans="1:1">
      <c r="A119" s="1094">
        <f>IF('Перечень тарифов'!$K$32="",1,0)</f>
        <v>0</v>
      </c>
    </row>
    <row r="120" spans="1:1">
      <c r="A120" s="1094">
        <f>IF('Перечень тарифов'!$O$32="",1,0)</f>
        <v>0</v>
      </c>
    </row>
    <row r="121" spans="1:1">
      <c r="A121" s="1094">
        <f>IF('Перечень тарифов'!$S$32="",1,0)</f>
        <v>0</v>
      </c>
    </row>
    <row r="122" spans="1:1">
      <c r="A122" s="1094">
        <f>IF('Перечень тарифов'!$E$37="",1,0)</f>
        <v>0</v>
      </c>
    </row>
    <row r="123" spans="1:1">
      <c r="A123" s="1094">
        <f>IF('Перечень тарифов'!$F$37="",1,0)</f>
        <v>0</v>
      </c>
    </row>
    <row r="124" spans="1:1">
      <c r="A124" s="1094">
        <f>IF('Перечень тарифов'!$G$37="",1,0)</f>
        <v>0</v>
      </c>
    </row>
    <row r="125" spans="1:1">
      <c r="A125" s="1094">
        <f>IF('Перечень тарифов'!$K$37="",1,0)</f>
        <v>0</v>
      </c>
    </row>
    <row r="126" spans="1:1">
      <c r="A126" s="1094">
        <f>IF('Перечень тарифов'!$O$37="",1,0)</f>
        <v>0</v>
      </c>
    </row>
    <row r="127" spans="1:1">
      <c r="A127" s="1094">
        <f>IF('Перечень тарифов'!$S$37="",1,0)</f>
        <v>0</v>
      </c>
    </row>
    <row r="128" spans="1:1">
      <c r="A128" s="1094">
        <f>IF('Перечень тарифов'!$G$12="",1,0)</f>
        <v>0</v>
      </c>
    </row>
    <row r="129" spans="1:1">
      <c r="A129" s="1094">
        <f>IF('Перечень тарифов'!$G$11="",1,0)</f>
        <v>0</v>
      </c>
    </row>
    <row r="130" spans="1:1">
      <c r="A130" s="1094">
        <f>IF('Перечень тарифов'!$N$21="",1,0)</f>
        <v>0</v>
      </c>
    </row>
    <row r="131" spans="1:1">
      <c r="A131" s="1094">
        <f>IF('Перечень тарифов'!$N$32="",1,0)</f>
        <v>0</v>
      </c>
    </row>
    <row r="132" spans="1:1">
      <c r="A132" s="1094">
        <f>IF('Перечень тарифов'!$N$37="",1,0)</f>
        <v>0</v>
      </c>
    </row>
    <row r="133" spans="1:1">
      <c r="A133" s="1094">
        <f>IF('Перечень тарифов'!$N$24="",1,0)</f>
        <v>0</v>
      </c>
    </row>
    <row r="134" spans="1:1">
      <c r="A134" s="1094">
        <f>IF('Перечень тарифов'!$O$24="",1,0)</f>
        <v>0</v>
      </c>
    </row>
    <row r="135" spans="1:1">
      <c r="A135" s="1094">
        <f>IF('Перечень тарифов'!$S$24="",1,0)</f>
        <v>0</v>
      </c>
    </row>
    <row r="136" spans="1:1">
      <c r="A136" s="1094">
        <f>IF('Перечень тарифов'!$N$27="",1,0)</f>
        <v>0</v>
      </c>
    </row>
    <row r="137" spans="1:1">
      <c r="A137" s="1094">
        <f>IF('Перечень тарифов'!$O$27="",1,0)</f>
        <v>0</v>
      </c>
    </row>
    <row r="138" spans="1:1">
      <c r="A138" s="1094">
        <f>IF('Перечень тарифов'!$S$27="",1,0)</f>
        <v>0</v>
      </c>
    </row>
    <row r="139" spans="1:1">
      <c r="A139" s="1094">
        <f>IF('Форма 4.2.1 | Т-ТЭ | потр'!$O$24="",1,0)</f>
        <v>0</v>
      </c>
    </row>
    <row r="140" spans="1:1">
      <c r="A140" s="1094">
        <f>IF('Форма 4.2.1 | Т-ТЭ | потр'!$O$46="",1,0)</f>
        <v>0</v>
      </c>
    </row>
    <row r="141" spans="1:1">
      <c r="A141" s="1094">
        <f>IF('Форма 4.2.1 | Т-ТЭ | потр'!$O$47="",1,0)</f>
        <v>0</v>
      </c>
    </row>
    <row r="142" spans="1:1">
      <c r="A142" s="1094">
        <f>IF('Форма 4.2.1 | Т-ТЭ | потр'!$M$48="",1,0)</f>
        <v>0</v>
      </c>
    </row>
    <row r="143" spans="1:1">
      <c r="A143" s="1094">
        <f>IF('Форма 4.2.1 | Т-ТЭ | потр'!$O$48="",1,0)</f>
        <v>0</v>
      </c>
    </row>
    <row r="144" spans="1:1">
      <c r="A144" s="1094">
        <f>IF('Форма 4.2.1 | Т-ТЭ | потр'!$R$48="",1,0)</f>
        <v>0</v>
      </c>
    </row>
    <row r="145" spans="1:1">
      <c r="A145" s="1094">
        <f>IF('Форма 4.2.1 | Т-ТЭ | потр'!$T$48="",1,0)</f>
        <v>0</v>
      </c>
    </row>
    <row r="146" spans="1:1">
      <c r="A146" s="1094">
        <f>IF('Форма 4.2.1 | Т-ТЭ | потр'!$S$48="",1,0)</f>
        <v>0</v>
      </c>
    </row>
    <row r="147" spans="1:1">
      <c r="A147" s="1094">
        <f>IF('Форма 4.2.1 | Т-ТЭ | потр'!$U$48="",1,0)</f>
        <v>0</v>
      </c>
    </row>
    <row r="148" spans="1:1">
      <c r="A148" s="1094">
        <f>IF('Форма 4.2.1 | Т-ТЭ | потр'!$O$70="",1,0)</f>
        <v>0</v>
      </c>
    </row>
    <row r="149" spans="1:1">
      <c r="A149" s="1094">
        <f>IF('Форма 4.2.1 | Т-ТЭ | потр'!$O$71="",1,0)</f>
        <v>0</v>
      </c>
    </row>
    <row r="150" spans="1:1">
      <c r="A150" s="1094">
        <f>IF('Форма 4.2.1 | Т-ТЭ | потр'!$M$72="",1,0)</f>
        <v>0</v>
      </c>
    </row>
    <row r="151" spans="1:1">
      <c r="A151" s="1094">
        <f>IF('Форма 4.2.1 | Т-ТЭ | потр'!$O$72="",1,0)</f>
        <v>0</v>
      </c>
    </row>
    <row r="152" spans="1:1">
      <c r="A152" s="1094">
        <f>IF('Форма 4.2.1 | Т-ТЭ | потр'!$R$72="",1,0)</f>
        <v>0</v>
      </c>
    </row>
    <row r="153" spans="1:1">
      <c r="A153" s="1094">
        <f>IF('Форма 4.2.1 | Т-ТЭ | потр'!$T$72="",1,0)</f>
        <v>0</v>
      </c>
    </row>
    <row r="154" spans="1:1">
      <c r="A154" s="1094">
        <f>IF('Форма 4.2.1 | Т-ТЭ | потр'!$S$72="",1,0)</f>
        <v>0</v>
      </c>
    </row>
    <row r="155" spans="1:1">
      <c r="A155" s="1094">
        <f>IF('Форма 4.2.1 | Т-ТЭ | потр'!$U$72="",1,0)</f>
        <v>0</v>
      </c>
    </row>
    <row r="156" spans="1:1">
      <c r="A156" s="1094">
        <f>IF('Форма 4.2.2 | Т-ТН'!$O$24="",1,0)</f>
        <v>0</v>
      </c>
    </row>
    <row r="157" spans="1:1">
      <c r="A157" s="1094">
        <f>IF('Форма 4.2.3 | Т-гор.вода'!$O$24="",1,0)</f>
        <v>0</v>
      </c>
    </row>
    <row r="158" spans="1:1">
      <c r="A158" s="1094">
        <f>IF('Форма 4.2.3 | Т-гор.вода'!$P$24="",1,0)</f>
        <v>0</v>
      </c>
    </row>
    <row r="159" spans="1:1">
      <c r="A159" s="1094">
        <f>IF('Форма 4.2.1 | Т-ТЭ | потр'!$O$28="",1,0)</f>
        <v>0</v>
      </c>
    </row>
    <row r="160" spans="1:1">
      <c r="A160" s="1094">
        <f>IF('Форма 4.2.1 | Т-ТЭ | потр'!$O$29="",1,0)</f>
        <v>0</v>
      </c>
    </row>
    <row r="161" spans="1:1">
      <c r="A161" s="1094">
        <f>IF('Форма 4.2.1 | Т-ТЭ | потр'!$M$30="",1,0)</f>
        <v>0</v>
      </c>
    </row>
    <row r="162" spans="1:1">
      <c r="A162" s="1094">
        <f>IF('Форма 4.2.1 | Т-ТЭ | потр'!$O$30="",1,0)</f>
        <v>0</v>
      </c>
    </row>
    <row r="163" spans="1:1">
      <c r="A163" s="1094">
        <f>IF('Форма 4.2.1 | Т-ТЭ | потр'!$R$30="",1,0)</f>
        <v>0</v>
      </c>
    </row>
    <row r="164" spans="1:1">
      <c r="A164" s="1094">
        <f>IF('Форма 4.2.1 | Т-ТЭ | потр'!$T$30="",1,0)</f>
        <v>0</v>
      </c>
    </row>
    <row r="165" spans="1:1">
      <c r="A165" s="1094">
        <f>IF('Форма 4.2.1 | Т-ТЭ | потр'!$S$30="",1,0)</f>
        <v>0</v>
      </c>
    </row>
    <row r="166" spans="1:1">
      <c r="A166" s="1094">
        <f>IF('Форма 4.2.1 | Т-ТЭ | потр'!$U$30="",1,0)</f>
        <v>0</v>
      </c>
    </row>
    <row r="167" spans="1:1">
      <c r="A167" s="1094">
        <f>IF('Форма 4.2.1 | Т-ТЭ | потр'!$O$33="",1,0)</f>
        <v>0</v>
      </c>
    </row>
    <row r="168" spans="1:1">
      <c r="A168" s="1094">
        <f>IF('Форма 4.2.1 | Т-ТЭ | потр'!$M$34="",1,0)</f>
        <v>0</v>
      </c>
    </row>
    <row r="169" spans="1:1">
      <c r="A169" s="1094">
        <f>IF('Форма 4.2.1 | Т-ТЭ | потр'!$O$34="",1,0)</f>
        <v>0</v>
      </c>
    </row>
    <row r="170" spans="1:1">
      <c r="A170" s="1094">
        <f>IF('Форма 4.2.1 | Т-ТЭ | потр'!$R$34="",1,0)</f>
        <v>0</v>
      </c>
    </row>
    <row r="171" spans="1:1">
      <c r="A171" s="1094">
        <f>IF('Форма 4.2.1 | Т-ТЭ | потр'!$T$34="",1,0)</f>
        <v>0</v>
      </c>
    </row>
    <row r="172" spans="1:1">
      <c r="A172" s="1094">
        <f>IF('Форма 4.2.1 | Т-ТЭ | потр'!$S$34="",1,0)</f>
        <v>0</v>
      </c>
    </row>
    <row r="173" spans="1:1">
      <c r="A173" s="1094">
        <f>IF('Форма 4.2.1 | Т-ТЭ | потр'!$U$34="",1,0)</f>
        <v>0</v>
      </c>
    </row>
    <row r="174" spans="1:1">
      <c r="A174" s="1094">
        <f>IF('Форма 4.2.1 | Т-ТЭ | потр'!$O$37="",1,0)</f>
        <v>0</v>
      </c>
    </row>
    <row r="175" spans="1:1">
      <c r="A175" s="1094">
        <f>IF('Форма 4.2.1 | Т-ТЭ | потр'!$M$38="",1,0)</f>
        <v>0</v>
      </c>
    </row>
    <row r="176" spans="1:1">
      <c r="A176" s="1094">
        <f>IF('Форма 4.2.1 | Т-ТЭ | потр'!$O$38="",1,0)</f>
        <v>0</v>
      </c>
    </row>
    <row r="177" spans="1:1">
      <c r="A177" s="1094">
        <f>IF('Форма 4.2.1 | Т-ТЭ | потр'!$R$38="",1,0)</f>
        <v>0</v>
      </c>
    </row>
    <row r="178" spans="1:1">
      <c r="A178" s="1094">
        <f>IF('Форма 4.2.1 | Т-ТЭ | потр'!$T$38="",1,0)</f>
        <v>0</v>
      </c>
    </row>
    <row r="179" spans="1:1">
      <c r="A179" s="1094">
        <f>IF('Форма 4.2.1 | Т-ТЭ | потр'!$S$38="",1,0)</f>
        <v>0</v>
      </c>
    </row>
    <row r="180" spans="1:1">
      <c r="A180" s="1094">
        <f>IF('Форма 4.2.1 | Т-ТЭ | потр'!$U$38="",1,0)</f>
        <v>0</v>
      </c>
    </row>
    <row r="181" spans="1:1">
      <c r="A181" s="1094">
        <f>IF('Форма 4.2.1 | Т-ТЭ | потр'!$O$52="",1,0)</f>
        <v>0</v>
      </c>
    </row>
    <row r="182" spans="1:1">
      <c r="A182" s="1094">
        <f>IF('Форма 4.2.1 | Т-ТЭ | потр'!$O$53="",1,0)</f>
        <v>0</v>
      </c>
    </row>
    <row r="183" spans="1:1">
      <c r="A183" s="1094">
        <f>IF('Форма 4.2.1 | Т-ТЭ | потр'!$M$54="",1,0)</f>
        <v>0</v>
      </c>
    </row>
    <row r="184" spans="1:1">
      <c r="A184" s="1094">
        <f>IF('Форма 4.2.1 | Т-ТЭ | потр'!$O$54="",1,0)</f>
        <v>0</v>
      </c>
    </row>
    <row r="185" spans="1:1">
      <c r="A185" s="1094">
        <f>IF('Форма 4.2.1 | Т-ТЭ | потр'!$R$54="",1,0)</f>
        <v>0</v>
      </c>
    </row>
    <row r="186" spans="1:1">
      <c r="A186" s="1094">
        <f>IF('Форма 4.2.1 | Т-ТЭ | потр'!$T$54="",1,0)</f>
        <v>0</v>
      </c>
    </row>
    <row r="187" spans="1:1">
      <c r="A187" s="1094">
        <f>IF('Форма 4.2.1 | Т-ТЭ | потр'!$S$54="",1,0)</f>
        <v>0</v>
      </c>
    </row>
    <row r="188" spans="1:1">
      <c r="A188" s="1094">
        <f>IF('Форма 4.2.1 | Т-ТЭ | потр'!$U$54="",1,0)</f>
        <v>0</v>
      </c>
    </row>
    <row r="189" spans="1:1">
      <c r="A189" s="1094">
        <f>IF('Форма 4.2.1 | Т-ТЭ | потр'!$O$57="",1,0)</f>
        <v>0</v>
      </c>
    </row>
    <row r="190" spans="1:1">
      <c r="A190" s="1094">
        <f>IF('Форма 4.2.1 | Т-ТЭ | потр'!$M$58="",1,0)</f>
        <v>0</v>
      </c>
    </row>
    <row r="191" spans="1:1">
      <c r="A191" s="1094">
        <f>IF('Форма 4.2.1 | Т-ТЭ | потр'!$O$58="",1,0)</f>
        <v>0</v>
      </c>
    </row>
    <row r="192" spans="1:1">
      <c r="A192" s="1094">
        <f>IF('Форма 4.2.1 | Т-ТЭ | потр'!$R$58="",1,0)</f>
        <v>0</v>
      </c>
    </row>
    <row r="193" spans="1:1">
      <c r="A193" s="1094">
        <f>IF('Форма 4.2.1 | Т-ТЭ | потр'!$T$58="",1,0)</f>
        <v>0</v>
      </c>
    </row>
    <row r="194" spans="1:1">
      <c r="A194" s="1094">
        <f>IF('Форма 4.2.1 | Т-ТЭ | потр'!$S$58="",1,0)</f>
        <v>0</v>
      </c>
    </row>
    <row r="195" spans="1:1">
      <c r="A195" s="1094">
        <f>IF('Форма 4.2.1 | Т-ТЭ | потр'!$U$58="",1,0)</f>
        <v>0</v>
      </c>
    </row>
    <row r="196" spans="1:1">
      <c r="A196" s="1094">
        <f>IF('Форма 4.2.1 | Т-ТЭ | потр'!$O$61="",1,0)</f>
        <v>0</v>
      </c>
    </row>
    <row r="197" spans="1:1">
      <c r="A197" s="1094">
        <f>IF('Форма 4.2.1 | Т-ТЭ | потр'!$M$62="",1,0)</f>
        <v>0</v>
      </c>
    </row>
    <row r="198" spans="1:1">
      <c r="A198" s="1094">
        <f>IF('Форма 4.2.1 | Т-ТЭ | потр'!$O$62="",1,0)</f>
        <v>0</v>
      </c>
    </row>
    <row r="199" spans="1:1">
      <c r="A199" s="1094">
        <f>IF('Форма 4.2.1 | Т-ТЭ | потр'!$R$62="",1,0)</f>
        <v>0</v>
      </c>
    </row>
    <row r="200" spans="1:1">
      <c r="A200" s="1094">
        <f>IF('Форма 4.2.1 | Т-ТЭ | потр'!$T$62="",1,0)</f>
        <v>0</v>
      </c>
    </row>
    <row r="201" spans="1:1">
      <c r="A201" s="1094">
        <f>IF('Форма 4.2.1 | Т-ТЭ | потр'!$S$62="",1,0)</f>
        <v>0</v>
      </c>
    </row>
    <row r="202" spans="1:1">
      <c r="A202" s="1094">
        <f>IF('Форма 4.2.1 | Т-ТЭ | потр'!$U$62="",1,0)</f>
        <v>0</v>
      </c>
    </row>
    <row r="203" spans="1:1">
      <c r="A203" s="1094">
        <f>IF('Форма 4.2.1 | Т-ТЭ | потр'!$O$76="",1,0)</f>
        <v>0</v>
      </c>
    </row>
    <row r="204" spans="1:1">
      <c r="A204" s="1094">
        <f>IF('Форма 4.2.1 | Т-ТЭ | потр'!$O$77="",1,0)</f>
        <v>0</v>
      </c>
    </row>
    <row r="205" spans="1:1">
      <c r="A205" s="1094">
        <f>IF('Форма 4.2.1 | Т-ТЭ | потр'!$M$78="",1,0)</f>
        <v>0</v>
      </c>
    </row>
    <row r="206" spans="1:1">
      <c r="A206" s="1094">
        <f>IF('Форма 4.2.1 | Т-ТЭ | потр'!$O$78="",1,0)</f>
        <v>0</v>
      </c>
    </row>
    <row r="207" spans="1:1">
      <c r="A207" s="1094">
        <f>IF('Форма 4.2.1 | Т-ТЭ | потр'!$R$78="",1,0)</f>
        <v>0</v>
      </c>
    </row>
    <row r="208" spans="1:1">
      <c r="A208" s="1094">
        <f>IF('Форма 4.2.1 | Т-ТЭ | потр'!$T$78="",1,0)</f>
        <v>0</v>
      </c>
    </row>
    <row r="209" spans="1:1">
      <c r="A209" s="1094">
        <f>IF('Форма 4.2.1 | Т-ТЭ | потр'!$S$78="",1,0)</f>
        <v>0</v>
      </c>
    </row>
    <row r="210" spans="1:1">
      <c r="A210" s="1094">
        <f>IF('Форма 4.2.1 | Т-ТЭ | потр'!$U$78="",1,0)</f>
        <v>0</v>
      </c>
    </row>
    <row r="211" spans="1:1">
      <c r="A211" s="1094">
        <f>IF('Форма 4.2.1 | Т-ТЭ | потр'!$O$81="",1,0)</f>
        <v>0</v>
      </c>
    </row>
    <row r="212" spans="1:1">
      <c r="A212" s="1094">
        <f>IF('Форма 4.2.1 | Т-ТЭ | потр'!$M$82="",1,0)</f>
        <v>0</v>
      </c>
    </row>
    <row r="213" spans="1:1">
      <c r="A213" s="1094">
        <f>IF('Форма 4.2.1 | Т-ТЭ | потр'!$O$82="",1,0)</f>
        <v>0</v>
      </c>
    </row>
    <row r="214" spans="1:1">
      <c r="A214" s="1094">
        <f>IF('Форма 4.2.1 | Т-ТЭ | потр'!$R$82="",1,0)</f>
        <v>0</v>
      </c>
    </row>
    <row r="215" spans="1:1">
      <c r="A215" s="1094">
        <f>IF('Форма 4.2.1 | Т-ТЭ | потр'!$T$82="",1,0)</f>
        <v>0</v>
      </c>
    </row>
    <row r="216" spans="1:1">
      <c r="A216" s="1094">
        <f>IF('Форма 4.2.1 | Т-ТЭ | потр'!$S$82="",1,0)</f>
        <v>0</v>
      </c>
    </row>
    <row r="217" spans="1:1">
      <c r="A217" s="1094">
        <f>IF('Форма 4.2.1 | Т-ТЭ | потр'!$U$82="",1,0)</f>
        <v>0</v>
      </c>
    </row>
    <row r="218" spans="1:1">
      <c r="A218" s="1094">
        <f>IF('Форма 4.2.1 | Т-ТЭ | потр'!$O$85="",1,0)</f>
        <v>0</v>
      </c>
    </row>
    <row r="219" spans="1:1">
      <c r="A219" s="1094">
        <f>IF('Форма 4.2.1 | Т-ТЭ | потр'!$M$86="",1,0)</f>
        <v>0</v>
      </c>
    </row>
    <row r="220" spans="1:1">
      <c r="A220" s="1094">
        <f>IF('Форма 4.2.1 | Т-ТЭ | потр'!$O$86="",1,0)</f>
        <v>0</v>
      </c>
    </row>
    <row r="221" spans="1:1">
      <c r="A221" s="1094">
        <f>IF('Форма 4.2.1 | Т-ТЭ | потр'!$R$86="",1,0)</f>
        <v>0</v>
      </c>
    </row>
    <row r="222" spans="1:1">
      <c r="A222" s="1094">
        <f>IF('Форма 4.2.1 | Т-ТЭ | потр'!$T$86="",1,0)</f>
        <v>0</v>
      </c>
    </row>
    <row r="223" spans="1:1">
      <c r="A223" s="1094">
        <f>IF('Форма 4.2.1 | Т-ТЭ | потр'!$S$86="",1,0)</f>
        <v>0</v>
      </c>
    </row>
    <row r="224" spans="1:1">
      <c r="A224" s="1094">
        <f>IF('Форма 4.2.1 | Т-ТЭ | потр'!$U$86="",1,0)</f>
        <v>0</v>
      </c>
    </row>
    <row r="225" spans="1:1">
      <c r="A225" s="1094">
        <f>IF('Форма 4.2.1 | Т-ТЭ | потр'!$O$90="",1,0)</f>
        <v>0</v>
      </c>
    </row>
    <row r="226" spans="1:1">
      <c r="A226" s="1094">
        <f>IF('Форма 4.2.1 | Т-ТЭ | потр'!$O$91="",1,0)</f>
        <v>0</v>
      </c>
    </row>
    <row r="227" spans="1:1">
      <c r="A227" s="1094">
        <f>IF('Форма 4.2.1 | Т-ТЭ | потр'!$M$92="",1,0)</f>
        <v>0</v>
      </c>
    </row>
    <row r="228" spans="1:1">
      <c r="A228" s="1094">
        <f>IF('Форма 4.2.1 | Т-ТЭ | потр'!$O$92="",1,0)</f>
        <v>0</v>
      </c>
    </row>
    <row r="229" spans="1:1">
      <c r="A229" s="1094">
        <f>IF('Форма 4.2.1 | Т-ТЭ | потр'!$R$92="",1,0)</f>
        <v>0</v>
      </c>
    </row>
    <row r="230" spans="1:1">
      <c r="A230" s="1094">
        <f>IF('Форма 4.2.1 | Т-ТЭ | потр'!$T$92="",1,0)</f>
        <v>0</v>
      </c>
    </row>
    <row r="231" spans="1:1">
      <c r="A231" s="1094">
        <f>IF('Форма 4.2.1 | Т-ТЭ | потр'!$S$92="",1,0)</f>
        <v>0</v>
      </c>
    </row>
    <row r="232" spans="1:1">
      <c r="A232" s="1094">
        <f>IF('Форма 4.2.1 | Т-ТЭ | потр'!$U$92="",1,0)</f>
        <v>0</v>
      </c>
    </row>
    <row r="233" spans="1:1">
      <c r="A233" s="1094">
        <f>IF('Форма 4.7'!$E$13="",1,0)</f>
        <v>0</v>
      </c>
    </row>
    <row r="234" spans="1:1">
      <c r="A234" s="1094">
        <f>IF('Форма 4.7'!$F$13="",1,0)</f>
        <v>0</v>
      </c>
    </row>
    <row r="235" spans="1:1">
      <c r="A235" s="1094">
        <f>IF('Форма 4.7'!$E$14="",1,0)</f>
        <v>0</v>
      </c>
    </row>
    <row r="236" spans="1:1">
      <c r="A236" s="1094">
        <f>IF('Форма 4.7'!$F$14="",1,0)</f>
        <v>0</v>
      </c>
    </row>
    <row r="237" spans="1:1">
      <c r="A237" s="1094">
        <f>IF('Форма 4.7'!$E$15="",1,0)</f>
        <v>0</v>
      </c>
    </row>
    <row r="238" spans="1:1">
      <c r="A238" s="1094">
        <f>IF('Форма 4.7'!$F$15="",1,0)</f>
        <v>0</v>
      </c>
    </row>
    <row r="239" spans="1:1">
      <c r="A239" s="1094">
        <f>IF('Форма 4.7'!$E$16="",1,0)</f>
        <v>0</v>
      </c>
    </row>
    <row r="240" spans="1:1">
      <c r="A240" s="1094">
        <f>IF('Форма 4.7'!$F$16="",1,0)</f>
        <v>0</v>
      </c>
    </row>
    <row r="241" spans="1:1">
      <c r="A241" s="1094">
        <f>IF('Форма 4.7'!$E$17="",1,0)</f>
        <v>0</v>
      </c>
    </row>
    <row r="242" spans="1:1">
      <c r="A242" s="1094">
        <f>IF('Форма 4.7'!$F$17="",1,0)</f>
        <v>0</v>
      </c>
    </row>
    <row r="243" spans="1:1">
      <c r="A243" s="1094">
        <f>IF('Форма 4.7'!$E$18="",1,0)</f>
        <v>0</v>
      </c>
    </row>
    <row r="244" spans="1:1">
      <c r="A244" s="1094">
        <f>IF('Форма 4.7'!$F$18="",1,0)</f>
        <v>0</v>
      </c>
    </row>
    <row r="245" spans="1:1">
      <c r="A245" s="1094">
        <f>IF('Форма 4.7'!$E$19="",1,0)</f>
        <v>0</v>
      </c>
    </row>
    <row r="246" spans="1:1">
      <c r="A246" s="1094">
        <f>IF('Форма 4.7'!$F$19="",1,0)</f>
        <v>0</v>
      </c>
    </row>
    <row r="247" spans="1:1">
      <c r="A247" s="1094">
        <f>IF('Форма 4.7'!$E$20="",1,0)</f>
        <v>0</v>
      </c>
    </row>
    <row r="248" spans="1:1">
      <c r="A248" s="1094">
        <f>IF('Форма 4.7'!$F$20="",1,0)</f>
        <v>0</v>
      </c>
    </row>
    <row r="249" spans="1:1">
      <c r="A249" s="1094">
        <f>IF('Форма 4.7'!$E$21="",1,0)</f>
        <v>0</v>
      </c>
    </row>
    <row r="250" spans="1:1">
      <c r="A250" s="1094">
        <f>IF('Форма 4.7'!$F$21="",1,0)</f>
        <v>0</v>
      </c>
    </row>
    <row r="251" spans="1:1">
      <c r="A251" s="1094">
        <f>IF('Форма 4.2.3 | Т-гор.вода'!$O$28="",1,0)</f>
        <v>0</v>
      </c>
    </row>
    <row r="252" spans="1:1">
      <c r="A252" s="1094">
        <f>IF('Форма 4.2.3 | Т-гор.вода'!$M$29="",1,0)</f>
        <v>0</v>
      </c>
    </row>
    <row r="253" spans="1:1">
      <c r="A253" s="1094">
        <f>IF('Форма 4.2.3 | Т-гор.вода'!$O$29="",1,0)</f>
        <v>0</v>
      </c>
    </row>
    <row r="254" spans="1:1">
      <c r="A254" s="1094">
        <f>IF('Форма 4.2.3 | Т-гор.вода'!$P$29="",1,0)</f>
        <v>0</v>
      </c>
    </row>
    <row r="255" spans="1:1">
      <c r="A255" s="1094">
        <f>IF('Форма 4.2.3 | Т-гор.вода'!$W$29="",1,0)</f>
        <v>0</v>
      </c>
    </row>
    <row r="256" spans="1:1">
      <c r="A256" s="1094">
        <f>IF('Форма 4.2.3 | Т-гор.вода'!$Y$29="",1,0)</f>
        <v>0</v>
      </c>
    </row>
    <row r="257" spans="1:1">
      <c r="A257" s="1094">
        <f>IF('Форма 4.2.3 | Т-гор.вода'!$X$29="",1,0)</f>
        <v>0</v>
      </c>
    </row>
    <row r="258" spans="1:1">
      <c r="A258" s="1094">
        <f>IF('Форма 4.2.3 | Т-гор.вода'!$Z$29="",1,0)</f>
        <v>0</v>
      </c>
    </row>
    <row r="259" spans="1:1">
      <c r="A259" s="1094">
        <f>IF('Форма 4.2.3 | Т-гор.вода'!$O$33="",1,0)</f>
        <v>0</v>
      </c>
    </row>
    <row r="260" spans="1:1">
      <c r="A260" s="1094">
        <f>IF('Форма 4.2.3 | Т-гор.вода'!$M$34="",1,0)</f>
        <v>0</v>
      </c>
    </row>
    <row r="261" spans="1:1">
      <c r="A261" s="1094">
        <f>IF('Форма 4.2.3 | Т-гор.вода'!$O$34="",1,0)</f>
        <v>0</v>
      </c>
    </row>
    <row r="262" spans="1:1">
      <c r="A262" s="1094">
        <f>IF('Форма 4.2.3 | Т-гор.вода'!$P$34="",1,0)</f>
        <v>0</v>
      </c>
    </row>
    <row r="263" spans="1:1">
      <c r="A263" s="1094">
        <f>IF('Форма 4.2.3 | Т-гор.вода'!$W$34="",1,0)</f>
        <v>0</v>
      </c>
    </row>
    <row r="264" spans="1:1">
      <c r="A264" s="1094">
        <f>IF('Форма 4.2.3 | Т-гор.вода'!$Y$34="",1,0)</f>
        <v>0</v>
      </c>
    </row>
    <row r="265" spans="1:1">
      <c r="A265" s="1094">
        <f>IF('Форма 4.2.3 | Т-гор.вода'!$X$34="",1,0)</f>
        <v>0</v>
      </c>
    </row>
    <row r="266" spans="1:1">
      <c r="A266" s="1094">
        <f>IF('Форма 4.2.3 | Т-гор.вода'!$Z$34="",1,0)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0"/>
  </cols>
  <sheetData>
    <row r="1" spans="1:3">
      <c r="A1" s="1120" t="s">
        <v>511</v>
      </c>
      <c r="B1" s="1120" t="s">
        <v>512</v>
      </c>
      <c r="C1" s="1120" t="s">
        <v>66</v>
      </c>
    </row>
    <row r="2" spans="1:3">
      <c r="A2" s="1120">
        <v>4189678</v>
      </c>
      <c r="B2" s="1120" t="s">
        <v>981</v>
      </c>
      <c r="C2" s="1120" t="s">
        <v>982</v>
      </c>
    </row>
    <row r="3" spans="1:3">
      <c r="A3" s="1120">
        <v>4190415</v>
      </c>
      <c r="B3" s="1120" t="s">
        <v>983</v>
      </c>
      <c r="C3" s="1120" t="s">
        <v>982</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2" t="s">
        <v>1545</v>
      </c>
    </row>
    <row r="4" spans="2:2" ht="22.5">
      <c r="B4" s="352" t="s">
        <v>1546</v>
      </c>
    </row>
    <row r="5" spans="2:2" ht="22.5">
      <c r="B5" s="352" t="s">
        <v>1547</v>
      </c>
    </row>
    <row r="6" spans="2:2">
      <c r="B6" s="352" t="s">
        <v>515</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391</v>
      </c>
      <c r="B1" s="229" t="s">
        <v>392</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329</v>
      </c>
      <c r="B1" s="1120" t="s">
        <v>330</v>
      </c>
    </row>
    <row r="2" spans="1:2">
      <c r="A2" s="1120">
        <v>4213775</v>
      </c>
      <c r="B2" s="1120" t="s">
        <v>610</v>
      </c>
    </row>
    <row r="3" spans="1:2">
      <c r="A3" s="1120">
        <v>4213784</v>
      </c>
      <c r="B3" s="1120" t="s">
        <v>768</v>
      </c>
    </row>
    <row r="4" spans="1:2">
      <c r="A4" s="1120">
        <v>4213781</v>
      </c>
      <c r="B4" s="1120" t="s">
        <v>767</v>
      </c>
    </row>
    <row r="5" spans="1:2">
      <c r="A5" s="1120">
        <v>4213776</v>
      </c>
      <c r="B5" s="1120" t="s">
        <v>611</v>
      </c>
    </row>
    <row r="6" spans="1:2">
      <c r="A6" s="1120">
        <v>4213777</v>
      </c>
      <c r="B6" s="1120" t="s">
        <v>612</v>
      </c>
    </row>
    <row r="7" spans="1:2">
      <c r="A7" s="1120">
        <v>4238670</v>
      </c>
      <c r="B7" s="1120" t="s">
        <v>758</v>
      </c>
    </row>
    <row r="8" spans="1:2">
      <c r="A8" s="1120">
        <v>4213778</v>
      </c>
      <c r="B8" s="1120" t="s">
        <v>613</v>
      </c>
    </row>
    <row r="9" spans="1:2">
      <c r="A9" s="1120">
        <v>4213780</v>
      </c>
      <c r="B9" s="1120" t="s">
        <v>614</v>
      </c>
    </row>
    <row r="10" spans="1:2">
      <c r="A10" s="1120">
        <v>4213779</v>
      </c>
      <c r="B10" s="1120" t="s">
        <v>617</v>
      </c>
    </row>
    <row r="11" spans="1:2">
      <c r="A11" s="1120">
        <v>4213783</v>
      </c>
      <c r="B11" s="1120" t="s">
        <v>616</v>
      </c>
    </row>
    <row r="12" spans="1:2">
      <c r="A12" s="1120">
        <v>4213782</v>
      </c>
      <c r="B12" s="1120" t="s">
        <v>615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28"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5" customFormat="1" ht="3" customHeight="1">
      <c r="A1" s="383"/>
      <c r="B1" s="384"/>
      <c r="F1" s="385">
        <v>28932227</v>
      </c>
      <c r="G1" s="386"/>
      <c r="I1" s="386"/>
    </row>
    <row r="2" spans="1:12" s="18" customFormat="1" ht="14.25">
      <c r="A2" s="197"/>
      <c r="B2" s="90"/>
      <c r="E2" s="391" t="str">
        <f>"Код шаблона: " &amp; GetCode()</f>
        <v>Код шаблона: FAS.JKH.OPEN.INFO.PRICE.WARM</v>
      </c>
      <c r="F2" s="440"/>
      <c r="G2" s="390"/>
      <c r="H2" s="390"/>
      <c r="I2" s="390"/>
      <c r="J2" s="390"/>
      <c r="K2" s="390"/>
      <c r="L2" s="390"/>
    </row>
    <row r="3" spans="1:12" ht="14.25">
      <c r="E3" s="392" t="str">
        <f>"Версия " &amp; GetVersion()</f>
        <v>Версия 1.0.2</v>
      </c>
      <c r="F3" s="440"/>
      <c r="G3" s="43"/>
      <c r="H3" s="43"/>
      <c r="I3" s="43"/>
      <c r="J3" s="43"/>
      <c r="K3" s="43"/>
      <c r="L3" s="261"/>
    </row>
    <row r="4" spans="1:12" s="370" customFormat="1" ht="6">
      <c r="A4" s="364"/>
      <c r="B4" s="365"/>
      <c r="C4" s="366"/>
      <c r="D4" s="367"/>
      <c r="E4" s="387"/>
      <c r="F4" s="388"/>
      <c r="G4" s="389"/>
      <c r="I4" s="371"/>
    </row>
    <row r="5" spans="1:12" ht="22.5">
      <c r="D5" s="24"/>
      <c r="E5" s="1141" t="s">
        <v>766</v>
      </c>
      <c r="F5" s="1142"/>
      <c r="G5" s="433"/>
      <c r="J5" s="308"/>
    </row>
    <row r="6" spans="1:12" s="370" customFormat="1" ht="6">
      <c r="A6" s="364"/>
      <c r="B6" s="365"/>
      <c r="C6" s="366"/>
      <c r="D6" s="367"/>
      <c r="E6" s="372"/>
      <c r="F6" s="373"/>
      <c r="G6" s="374"/>
      <c r="I6" s="371"/>
    </row>
    <row r="7" spans="1:12" ht="27">
      <c r="D7" s="24"/>
      <c r="E7" s="25" t="s">
        <v>51</v>
      </c>
      <c r="F7" s="327" t="s">
        <v>47</v>
      </c>
      <c r="G7" s="382"/>
    </row>
    <row r="8" spans="1:12" s="370" customFormat="1" ht="6">
      <c r="A8" s="364"/>
      <c r="B8" s="365"/>
      <c r="C8" s="366"/>
      <c r="D8" s="367"/>
      <c r="E8" s="368"/>
      <c r="F8" s="369"/>
      <c r="G8" s="367"/>
      <c r="I8" s="371"/>
    </row>
    <row r="9" spans="1:12" ht="27">
      <c r="D9" s="24"/>
      <c r="E9" s="25" t="s">
        <v>473</v>
      </c>
      <c r="F9" s="347" t="s">
        <v>84</v>
      </c>
      <c r="G9" s="381"/>
    </row>
    <row r="10" spans="1:12" s="370" customFormat="1" ht="6">
      <c r="A10" s="375"/>
      <c r="B10" s="365"/>
      <c r="C10" s="366"/>
      <c r="D10" s="376"/>
      <c r="E10" s="372"/>
      <c r="F10" s="377"/>
      <c r="G10" s="378"/>
      <c r="I10" s="371"/>
    </row>
    <row r="11" spans="1:12" ht="27">
      <c r="A11" s="200"/>
      <c r="D11" s="24"/>
      <c r="E11" s="81" t="s">
        <v>471</v>
      </c>
      <c r="F11" s="1111" t="s">
        <v>984</v>
      </c>
      <c r="G11" s="379"/>
    </row>
    <row r="12" spans="1:12" ht="27">
      <c r="D12" s="24"/>
      <c r="E12" s="81" t="s">
        <v>472</v>
      </c>
      <c r="F12" s="1111" t="s">
        <v>985</v>
      </c>
      <c r="G12" s="381"/>
    </row>
    <row r="13" spans="1:12" s="370" customFormat="1" ht="6">
      <c r="A13" s="375"/>
      <c r="B13" s="365"/>
      <c r="C13" s="366"/>
      <c r="D13" s="376"/>
      <c r="E13" s="372"/>
      <c r="F13" s="377"/>
      <c r="G13" s="378"/>
      <c r="I13" s="371"/>
    </row>
    <row r="14" spans="1:12" ht="27">
      <c r="D14" s="24"/>
      <c r="E14" s="81" t="s">
        <v>368</v>
      </c>
      <c r="F14" s="328" t="s">
        <v>42</v>
      </c>
      <c r="G14" s="381"/>
    </row>
    <row r="15" spans="1:12" ht="27">
      <c r="D15" s="24"/>
      <c r="E15" s="81" t="s">
        <v>298</v>
      </c>
      <c r="F15" s="329" t="s">
        <v>773</v>
      </c>
      <c r="G15" s="381"/>
    </row>
    <row r="16" spans="1:12" ht="27">
      <c r="D16" s="24"/>
      <c r="E16" s="81" t="s">
        <v>597</v>
      </c>
      <c r="F16" s="329" t="s">
        <v>1530</v>
      </c>
      <c r="G16" s="381"/>
    </row>
    <row r="17" spans="1:9" ht="19.5">
      <c r="D17" s="24"/>
      <c r="E17" s="25"/>
      <c r="F17" s="443" t="s">
        <v>605</v>
      </c>
      <c r="G17" s="21"/>
    </row>
    <row r="18" spans="1:9" ht="33.75">
      <c r="D18" s="24"/>
      <c r="E18" s="81" t="s">
        <v>501</v>
      </c>
      <c r="F18" s="328" t="s">
        <v>1531</v>
      </c>
      <c r="G18" s="381"/>
    </row>
    <row r="19" spans="1:9" ht="27">
      <c r="D19" s="24"/>
      <c r="E19" s="81" t="s">
        <v>594</v>
      </c>
      <c r="F19" s="329" t="s">
        <v>1532</v>
      </c>
      <c r="G19" s="381"/>
    </row>
    <row r="20" spans="1:9" ht="27">
      <c r="D20" s="24"/>
      <c r="E20" s="81" t="s">
        <v>593</v>
      </c>
      <c r="F20" s="328" t="s">
        <v>1533</v>
      </c>
      <c r="G20" s="381"/>
    </row>
    <row r="21" spans="1:9" ht="27">
      <c r="D21" s="24"/>
      <c r="E21" s="81" t="s">
        <v>500</v>
      </c>
      <c r="F21" s="328" t="s">
        <v>1534</v>
      </c>
      <c r="G21" s="381"/>
    </row>
    <row r="22" spans="1:9" ht="19.5">
      <c r="D22" s="24"/>
      <c r="E22" s="25"/>
      <c r="F22" s="443" t="s">
        <v>606</v>
      </c>
      <c r="G22" s="21"/>
    </row>
    <row r="23" spans="1:9" ht="27">
      <c r="D23" s="24"/>
      <c r="E23" s="81" t="s">
        <v>609</v>
      </c>
      <c r="F23" s="328" t="s">
        <v>1535</v>
      </c>
      <c r="G23" s="381"/>
    </row>
    <row r="24" spans="1:9" ht="27">
      <c r="D24" s="24"/>
      <c r="E24" s="81" t="s">
        <v>608</v>
      </c>
      <c r="F24" s="329" t="s">
        <v>1536</v>
      </c>
      <c r="G24" s="381"/>
    </row>
    <row r="25" spans="1:9" ht="27">
      <c r="D25" s="24"/>
      <c r="E25" s="81" t="s">
        <v>607</v>
      </c>
      <c r="F25" s="328" t="s">
        <v>1537</v>
      </c>
      <c r="G25" s="381"/>
    </row>
    <row r="26" spans="1:9" ht="27">
      <c r="D26" s="24"/>
      <c r="E26" s="81" t="s">
        <v>500</v>
      </c>
      <c r="F26" s="328" t="s">
        <v>1534</v>
      </c>
      <c r="G26" s="381"/>
    </row>
    <row r="27" spans="1:9" s="370" customFormat="1" ht="35.1" customHeight="1">
      <c r="A27" s="375"/>
      <c r="B27" s="365"/>
      <c r="C27" s="366"/>
      <c r="D27" s="376"/>
      <c r="E27" s="372"/>
      <c r="F27" s="377"/>
      <c r="G27" s="378"/>
      <c r="I27" s="371"/>
    </row>
    <row r="28" spans="1:9" ht="27">
      <c r="D28" s="24"/>
      <c r="E28" s="81" t="s">
        <v>169</v>
      </c>
      <c r="F28" s="347" t="s">
        <v>84</v>
      </c>
      <c r="G28" s="381"/>
    </row>
    <row r="29" spans="1:9" ht="27">
      <c r="C29" s="28"/>
      <c r="D29" s="29"/>
      <c r="E29" s="30" t="s">
        <v>78</v>
      </c>
      <c r="F29" s="330" t="s">
        <v>1276</v>
      </c>
      <c r="G29" s="380"/>
    </row>
    <row r="30" spans="1:9" ht="27" hidden="1">
      <c r="C30" s="28"/>
      <c r="D30" s="29"/>
      <c r="E30" s="52" t="s">
        <v>202</v>
      </c>
      <c r="F30" s="331"/>
      <c r="G30" s="380"/>
    </row>
    <row r="31" spans="1:9" ht="27">
      <c r="C31" s="28"/>
      <c r="D31" s="29"/>
      <c r="E31" s="30" t="s">
        <v>52</v>
      </c>
      <c r="F31" s="330" t="s">
        <v>1277</v>
      </c>
      <c r="G31" s="380"/>
    </row>
    <row r="32" spans="1:9" ht="27">
      <c r="C32" s="28"/>
      <c r="D32" s="29"/>
      <c r="E32" s="30" t="s">
        <v>53</v>
      </c>
      <c r="F32" s="330" t="s">
        <v>1079</v>
      </c>
      <c r="G32" s="380"/>
      <c r="H32" s="31"/>
    </row>
    <row r="33" spans="1:9" s="370" customFormat="1" ht="6">
      <c r="A33" s="375"/>
      <c r="B33" s="365"/>
      <c r="C33" s="366"/>
      <c r="D33" s="376"/>
      <c r="E33" s="372"/>
      <c r="F33" s="377"/>
      <c r="G33" s="378"/>
      <c r="I33" s="371"/>
    </row>
    <row r="34" spans="1:9" ht="27">
      <c r="A34" s="199"/>
      <c r="D34" s="26"/>
      <c r="E34" s="796" t="s">
        <v>720</v>
      </c>
      <c r="F34" s="1112" t="s">
        <v>723</v>
      </c>
      <c r="G34" s="379"/>
    </row>
    <row r="35" spans="1:9" s="370" customFormat="1" ht="6">
      <c r="A35" s="375"/>
      <c r="B35" s="365"/>
      <c r="C35" s="366"/>
      <c r="D35" s="376"/>
      <c r="E35" s="372"/>
      <c r="F35" s="377"/>
      <c r="G35" s="378"/>
      <c r="I35" s="371"/>
    </row>
    <row r="36" spans="1:9" ht="27">
      <c r="A36" s="199"/>
      <c r="D36" s="26"/>
      <c r="E36" s="81" t="s">
        <v>242</v>
      </c>
      <c r="F36" s="825" t="s">
        <v>203</v>
      </c>
      <c r="G36" s="379"/>
    </row>
    <row r="37" spans="1:9" s="370" customFormat="1" ht="6">
      <c r="A37" s="364"/>
      <c r="B37" s="365"/>
      <c r="C37" s="366"/>
      <c r="D37" s="367"/>
      <c r="E37" s="368"/>
      <c r="F37" s="369"/>
      <c r="G37" s="367"/>
      <c r="I37" s="371"/>
    </row>
    <row r="38" spans="1:9" ht="27">
      <c r="B38" s="189"/>
      <c r="D38" s="24"/>
      <c r="E38" s="81" t="s">
        <v>726</v>
      </c>
      <c r="F38" s="347" t="s">
        <v>84</v>
      </c>
      <c r="G38" s="381"/>
      <c r="I38" s="19"/>
    </row>
    <row r="39" spans="1:9" s="370" customFormat="1" ht="6">
      <c r="A39" s="375"/>
      <c r="B39" s="365"/>
      <c r="C39" s="366"/>
      <c r="D39" s="376"/>
      <c r="E39" s="372"/>
      <c r="F39" s="377"/>
      <c r="G39" s="378"/>
      <c r="I39" s="371"/>
    </row>
    <row r="40" spans="1:9" ht="27">
      <c r="A40" s="201"/>
      <c r="B40" s="92"/>
      <c r="D40" s="33"/>
      <c r="E40" s="32" t="s">
        <v>543</v>
      </c>
      <c r="F40" s="328" t="s">
        <v>1538</v>
      </c>
      <c r="G40" s="379"/>
    </row>
    <row r="41" spans="1:9" ht="27">
      <c r="A41" s="201"/>
      <c r="B41" s="92"/>
      <c r="D41" s="33"/>
      <c r="E41" s="41" t="s">
        <v>544</v>
      </c>
      <c r="F41" s="328" t="s">
        <v>1539</v>
      </c>
      <c r="G41" s="379"/>
    </row>
    <row r="42" spans="1:9" ht="19.5">
      <c r="D42" s="24"/>
      <c r="E42" s="25"/>
      <c r="F42" s="443" t="s">
        <v>576</v>
      </c>
      <c r="G42" s="21"/>
    </row>
    <row r="43" spans="1:9" ht="27">
      <c r="A43" s="201"/>
      <c r="D43" s="21"/>
      <c r="E43" s="441" t="s">
        <v>86</v>
      </c>
      <c r="F43" s="447" t="s">
        <v>1543</v>
      </c>
      <c r="G43" s="379"/>
    </row>
    <row r="44" spans="1:9" ht="27">
      <c r="A44" s="201"/>
      <c r="B44" s="92"/>
      <c r="D44" s="33"/>
      <c r="E44" s="441" t="s">
        <v>87</v>
      </c>
      <c r="F44" s="447" t="s">
        <v>1540</v>
      </c>
      <c r="G44" s="379"/>
    </row>
    <row r="45" spans="1:9" ht="27">
      <c r="A45" s="201"/>
      <c r="B45" s="92"/>
      <c r="D45" s="33"/>
      <c r="E45" s="441" t="s">
        <v>577</v>
      </c>
      <c r="F45" s="447" t="s">
        <v>1541</v>
      </c>
      <c r="G45" s="379"/>
    </row>
    <row r="46" spans="1:9" ht="27">
      <c r="D46" s="24"/>
      <c r="E46" s="442" t="s">
        <v>578</v>
      </c>
      <c r="F46" s="447" t="s">
        <v>1542</v>
      </c>
      <c r="G46" s="381"/>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3"/>
      <c r="F54" s="1143"/>
      <c r="G54" s="1143"/>
      <c r="H54" s="1143"/>
      <c r="I54" s="1143"/>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0"/>
    <col min="2" max="2" width="65.28515625" style="1120" customWidth="1"/>
    <col min="3" max="3" width="41" style="1120" customWidth="1"/>
    <col min="4" max="16384" width="9.140625" style="1120"/>
  </cols>
  <sheetData>
    <row r="1" spans="1:2">
      <c r="A1" s="1120" t="s">
        <v>329</v>
      </c>
      <c r="B1" s="1120" t="s">
        <v>331</v>
      </c>
    </row>
    <row r="2" spans="1:2">
      <c r="A2" s="1120">
        <v>4190064</v>
      </c>
      <c r="B2" s="1120" t="s">
        <v>971</v>
      </c>
    </row>
    <row r="3" spans="1:2">
      <c r="A3" s="1120">
        <v>4190065</v>
      </c>
      <c r="B3" s="1120" t="s">
        <v>972</v>
      </c>
    </row>
    <row r="4" spans="1:2">
      <c r="A4" s="1120">
        <v>4190066</v>
      </c>
      <c r="B4" s="1120" t="s">
        <v>973</v>
      </c>
    </row>
    <row r="5" spans="1:2">
      <c r="A5" s="1120">
        <v>4190067</v>
      </c>
      <c r="B5" s="1120" t="s">
        <v>974</v>
      </c>
    </row>
    <row r="6" spans="1:2">
      <c r="A6" s="1120">
        <v>4190068</v>
      </c>
      <c r="B6" s="1120" t="s">
        <v>975</v>
      </c>
    </row>
    <row r="7" spans="1:2">
      <c r="A7" s="1120">
        <v>4190069</v>
      </c>
      <c r="B7" s="1120" t="s">
        <v>976</v>
      </c>
    </row>
    <row r="8" spans="1:2">
      <c r="A8" s="1120">
        <v>4190070</v>
      </c>
      <c r="B8" s="1120" t="s">
        <v>977</v>
      </c>
    </row>
    <row r="9" spans="1:2">
      <c r="A9" s="1120">
        <v>4190071</v>
      </c>
      <c r="B9" s="1120" t="s">
        <v>978</v>
      </c>
    </row>
    <row r="10" spans="1:2">
      <c r="A10" s="1120">
        <v>4190072</v>
      </c>
      <c r="B10" s="1120" t="s">
        <v>979</v>
      </c>
    </row>
    <row r="11" spans="1:2">
      <c r="A11" s="1120">
        <v>4190073</v>
      </c>
      <c r="B11" s="1120" t="s">
        <v>980</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412</v>
      </c>
      <c r="B2" t="s">
        <v>75</v>
      </c>
    </row>
    <row r="3" spans="1:2">
      <c r="A3" t="s">
        <v>413</v>
      </c>
      <c r="B3" t="s">
        <v>81</v>
      </c>
    </row>
    <row r="4" spans="1:2">
      <c r="A4" t="s">
        <v>414</v>
      </c>
      <c r="B4" t="s">
        <v>385</v>
      </c>
    </row>
    <row r="5" spans="1:2">
      <c r="A5" t="s">
        <v>416</v>
      </c>
      <c r="B5" t="s">
        <v>58</v>
      </c>
    </row>
    <row r="6" spans="1:2">
      <c r="A6" t="s">
        <v>415</v>
      </c>
      <c r="B6" t="s">
        <v>574</v>
      </c>
    </row>
    <row r="7" spans="1:2">
      <c r="A7" t="s">
        <v>744</v>
      </c>
      <c r="B7" t="s">
        <v>487</v>
      </c>
    </row>
    <row r="8" spans="1:2">
      <c r="A8" t="s">
        <v>745</v>
      </c>
      <c r="B8" t="s">
        <v>425</v>
      </c>
    </row>
    <row r="9" spans="1:2">
      <c r="A9" t="s">
        <v>507</v>
      </c>
      <c r="B9" t="s">
        <v>426</v>
      </c>
    </row>
    <row r="10" spans="1:2">
      <c r="A10" t="s">
        <v>417</v>
      </c>
      <c r="B10" t="s">
        <v>427</v>
      </c>
    </row>
    <row r="11" spans="1:2">
      <c r="A11" t="s">
        <v>759</v>
      </c>
      <c r="B11" t="s">
        <v>488</v>
      </c>
    </row>
    <row r="12" spans="1:2">
      <c r="A12" t="s">
        <v>760</v>
      </c>
      <c r="B12" t="s">
        <v>428</v>
      </c>
    </row>
    <row r="13" spans="1:2">
      <c r="A13" t="s">
        <v>746</v>
      </c>
      <c r="B13" t="s">
        <v>429</v>
      </c>
    </row>
    <row r="14" spans="1:2">
      <c r="A14" t="s">
        <v>747</v>
      </c>
      <c r="B14" t="s">
        <v>430</v>
      </c>
    </row>
    <row r="15" spans="1:2">
      <c r="A15" t="s">
        <v>748</v>
      </c>
      <c r="B15" t="s">
        <v>334</v>
      </c>
    </row>
    <row r="16" spans="1:2">
      <c r="A16" t="s">
        <v>749</v>
      </c>
      <c r="B16" t="s">
        <v>60</v>
      </c>
    </row>
    <row r="17" spans="1:2">
      <c r="A17" t="s">
        <v>750</v>
      </c>
      <c r="B17" t="s">
        <v>386</v>
      </c>
    </row>
    <row r="18" spans="1:2">
      <c r="A18" t="s">
        <v>751</v>
      </c>
      <c r="B18" t="s">
        <v>439</v>
      </c>
    </row>
    <row r="19" spans="1:2">
      <c r="A19" t="s">
        <v>752</v>
      </c>
      <c r="B19" t="s">
        <v>249</v>
      </c>
    </row>
    <row r="20" spans="1:2">
      <c r="A20" t="s">
        <v>753</v>
      </c>
      <c r="B20" t="s">
        <v>73</v>
      </c>
    </row>
    <row r="21" spans="1:2">
      <c r="A21" t="s">
        <v>754</v>
      </c>
      <c r="B21" t="s">
        <v>62</v>
      </c>
    </row>
    <row r="22" spans="1:2">
      <c r="A22" t="s">
        <v>755</v>
      </c>
      <c r="B22" t="s">
        <v>74</v>
      </c>
    </row>
    <row r="23" spans="1:2">
      <c r="A23" t="s">
        <v>756</v>
      </c>
      <c r="B23" t="s">
        <v>431</v>
      </c>
    </row>
    <row r="24" spans="1:2">
      <c r="A24" t="s">
        <v>757</v>
      </c>
      <c r="B24" t="s">
        <v>72</v>
      </c>
    </row>
    <row r="25" spans="1:2">
      <c r="A25" t="s">
        <v>598</v>
      </c>
      <c r="B25" t="s">
        <v>61</v>
      </c>
    </row>
    <row r="26" spans="1:2">
      <c r="A26" t="s">
        <v>599</v>
      </c>
      <c r="B26" t="s">
        <v>63</v>
      </c>
    </row>
    <row r="27" spans="1:2">
      <c r="A27" t="s">
        <v>509</v>
      </c>
      <c r="B27" t="s">
        <v>384</v>
      </c>
    </row>
    <row r="28" spans="1:2">
      <c r="A28" t="s">
        <v>419</v>
      </c>
      <c r="B28" t="s">
        <v>14</v>
      </c>
    </row>
    <row r="29" spans="1:2">
      <c r="A29" t="s">
        <v>508</v>
      </c>
      <c r="B29" t="s">
        <v>15</v>
      </c>
    </row>
    <row r="30" spans="1:2">
      <c r="A30" t="s">
        <v>418</v>
      </c>
      <c r="B30" t="s">
        <v>575</v>
      </c>
    </row>
    <row r="31" spans="1:2">
      <c r="A31" t="s">
        <v>583</v>
      </c>
      <c r="B31" t="s">
        <v>432</v>
      </c>
    </row>
    <row r="32" spans="1:2">
      <c r="A32" t="s">
        <v>486</v>
      </c>
      <c r="B32" t="s">
        <v>179</v>
      </c>
    </row>
    <row r="33" spans="1:2">
      <c r="A33" t="s">
        <v>420</v>
      </c>
      <c r="B33" t="s">
        <v>510</v>
      </c>
    </row>
    <row r="34" spans="1:2">
      <c r="A34" t="s">
        <v>421</v>
      </c>
      <c r="B34" t="s">
        <v>489</v>
      </c>
    </row>
    <row r="35" spans="1:2">
      <c r="A35" t="s">
        <v>422</v>
      </c>
      <c r="B35" t="s">
        <v>335</v>
      </c>
    </row>
    <row r="36" spans="1:2">
      <c r="A36" t="s">
        <v>423</v>
      </c>
      <c r="B36" t="s">
        <v>278</v>
      </c>
    </row>
    <row r="37" spans="1:2">
      <c r="A37" t="s">
        <v>424</v>
      </c>
      <c r="B37" t="s">
        <v>333</v>
      </c>
    </row>
    <row r="38" spans="1:2">
      <c r="A38"/>
      <c r="B38" t="s">
        <v>198</v>
      </c>
    </row>
    <row r="39" spans="1:2">
      <c r="A39"/>
      <c r="B39" t="s">
        <v>180</v>
      </c>
    </row>
    <row r="40" spans="1:2">
      <c r="A40"/>
      <c r="B40" t="s">
        <v>177</v>
      </c>
    </row>
    <row r="41" spans="1:2">
      <c r="A41"/>
      <c r="B41" t="s">
        <v>220</v>
      </c>
    </row>
    <row r="42" spans="1:2">
      <c r="A42"/>
      <c r="B42" t="s">
        <v>178</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14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970</v>
      </c>
      <c r="B1" s="5" t="s">
        <v>986</v>
      </c>
      <c r="C1" s="5" t="s">
        <v>987</v>
      </c>
      <c r="D1" s="5" t="s">
        <v>988</v>
      </c>
      <c r="E1" s="5" t="s">
        <v>989</v>
      </c>
      <c r="F1" s="5" t="s">
        <v>990</v>
      </c>
      <c r="G1" s="5" t="s">
        <v>991</v>
      </c>
      <c r="H1" s="5" t="s">
        <v>992</v>
      </c>
      <c r="I1" s="5" t="s">
        <v>993</v>
      </c>
    </row>
    <row r="2" spans="1:10">
      <c r="A2" s="5">
        <v>1</v>
      </c>
      <c r="B2" s="5" t="s">
        <v>994</v>
      </c>
      <c r="C2" s="5" t="s">
        <v>47</v>
      </c>
      <c r="D2" s="5" t="s">
        <v>995</v>
      </c>
      <c r="E2" s="5" t="s">
        <v>996</v>
      </c>
      <c r="F2" s="5" t="s">
        <v>997</v>
      </c>
      <c r="G2" s="5" t="s">
        <v>998</v>
      </c>
      <c r="J2" s="5" t="s">
        <v>1529</v>
      </c>
    </row>
    <row r="3" spans="1:10">
      <c r="A3" s="5">
        <v>2</v>
      </c>
      <c r="B3" s="5" t="s">
        <v>994</v>
      </c>
      <c r="C3" s="5" t="s">
        <v>47</v>
      </c>
      <c r="D3" s="5" t="s">
        <v>999</v>
      </c>
      <c r="E3" s="5" t="s">
        <v>1000</v>
      </c>
      <c r="F3" s="5" t="s">
        <v>1001</v>
      </c>
      <c r="G3" s="5" t="s">
        <v>1002</v>
      </c>
      <c r="H3" s="5" t="s">
        <v>1003</v>
      </c>
      <c r="J3" s="5" t="s">
        <v>1529</v>
      </c>
    </row>
    <row r="4" spans="1:10">
      <c r="A4" s="5">
        <v>3</v>
      </c>
      <c r="B4" s="5" t="s">
        <v>994</v>
      </c>
      <c r="C4" s="5" t="s">
        <v>47</v>
      </c>
      <c r="D4" s="5" t="s">
        <v>1004</v>
      </c>
      <c r="E4" s="5" t="s">
        <v>1005</v>
      </c>
      <c r="F4" s="5" t="s">
        <v>1006</v>
      </c>
      <c r="G4" s="5" t="s">
        <v>1007</v>
      </c>
      <c r="H4" s="5" t="s">
        <v>1008</v>
      </c>
      <c r="J4" s="5" t="s">
        <v>1529</v>
      </c>
    </row>
    <row r="5" spans="1:10">
      <c r="A5" s="5">
        <v>4</v>
      </c>
      <c r="B5" s="5" t="s">
        <v>994</v>
      </c>
      <c r="C5" s="5" t="s">
        <v>47</v>
      </c>
      <c r="D5" s="5" t="s">
        <v>1009</v>
      </c>
      <c r="E5" s="5" t="s">
        <v>1010</v>
      </c>
      <c r="F5" s="5" t="s">
        <v>1011</v>
      </c>
      <c r="G5" s="5" t="s">
        <v>1012</v>
      </c>
      <c r="J5" s="5" t="s">
        <v>1529</v>
      </c>
    </row>
    <row r="6" spans="1:10">
      <c r="A6" s="5">
        <v>5</v>
      </c>
      <c r="B6" s="5" t="s">
        <v>994</v>
      </c>
      <c r="C6" s="5" t="s">
        <v>47</v>
      </c>
      <c r="D6" s="5" t="s">
        <v>1013</v>
      </c>
      <c r="E6" s="5" t="s">
        <v>1014</v>
      </c>
      <c r="F6" s="5" t="s">
        <v>1015</v>
      </c>
      <c r="G6" s="5" t="s">
        <v>1016</v>
      </c>
      <c r="H6" s="5" t="s">
        <v>1017</v>
      </c>
      <c r="I6" s="5" t="s">
        <v>1018</v>
      </c>
      <c r="J6" s="5" t="s">
        <v>1529</v>
      </c>
    </row>
    <row r="7" spans="1:10">
      <c r="A7" s="5">
        <v>6</v>
      </c>
      <c r="B7" s="5" t="s">
        <v>994</v>
      </c>
      <c r="C7" s="5" t="s">
        <v>47</v>
      </c>
      <c r="D7" s="5" t="s">
        <v>1019</v>
      </c>
      <c r="E7" s="5" t="s">
        <v>1020</v>
      </c>
      <c r="F7" s="5" t="s">
        <v>1021</v>
      </c>
      <c r="G7" s="5" t="s">
        <v>1022</v>
      </c>
      <c r="J7" s="5" t="s">
        <v>1529</v>
      </c>
    </row>
    <row r="8" spans="1:10">
      <c r="A8" s="5">
        <v>7</v>
      </c>
      <c r="B8" s="5" t="s">
        <v>994</v>
      </c>
      <c r="C8" s="5" t="s">
        <v>47</v>
      </c>
      <c r="D8" s="5" t="s">
        <v>1023</v>
      </c>
      <c r="E8" s="5" t="s">
        <v>1024</v>
      </c>
      <c r="F8" s="5" t="s">
        <v>1025</v>
      </c>
      <c r="G8" s="5" t="s">
        <v>1026</v>
      </c>
      <c r="J8" s="5" t="s">
        <v>1529</v>
      </c>
    </row>
    <row r="9" spans="1:10">
      <c r="A9" s="5">
        <v>8</v>
      </c>
      <c r="B9" s="5" t="s">
        <v>994</v>
      </c>
      <c r="C9" s="5" t="s">
        <v>47</v>
      </c>
      <c r="D9" s="5" t="s">
        <v>1027</v>
      </c>
      <c r="E9" s="5" t="s">
        <v>1028</v>
      </c>
      <c r="F9" s="5" t="s">
        <v>1029</v>
      </c>
      <c r="G9" s="5" t="s">
        <v>1030</v>
      </c>
      <c r="J9" s="5" t="s">
        <v>1529</v>
      </c>
    </row>
    <row r="10" spans="1:10">
      <c r="A10" s="5">
        <v>9</v>
      </c>
      <c r="B10" s="5" t="s">
        <v>994</v>
      </c>
      <c r="C10" s="5" t="s">
        <v>47</v>
      </c>
      <c r="D10" s="5" t="s">
        <v>1031</v>
      </c>
      <c r="E10" s="5" t="s">
        <v>1032</v>
      </c>
      <c r="F10" s="5" t="s">
        <v>1033</v>
      </c>
      <c r="G10" s="5" t="s">
        <v>1034</v>
      </c>
      <c r="J10" s="5" t="s">
        <v>1529</v>
      </c>
    </row>
    <row r="11" spans="1:10">
      <c r="A11" s="5">
        <v>10</v>
      </c>
      <c r="B11" s="5" t="s">
        <v>994</v>
      </c>
      <c r="C11" s="5" t="s">
        <v>47</v>
      </c>
      <c r="D11" s="5" t="s">
        <v>1035</v>
      </c>
      <c r="E11" s="5" t="s">
        <v>1036</v>
      </c>
      <c r="F11" s="5" t="s">
        <v>1037</v>
      </c>
      <c r="G11" s="5" t="s">
        <v>1038</v>
      </c>
      <c r="J11" s="5" t="s">
        <v>1529</v>
      </c>
    </row>
    <row r="12" spans="1:10">
      <c r="A12" s="5">
        <v>11</v>
      </c>
      <c r="B12" s="5" t="s">
        <v>994</v>
      </c>
      <c r="C12" s="5" t="s">
        <v>47</v>
      </c>
      <c r="D12" s="5" t="s">
        <v>1039</v>
      </c>
      <c r="E12" s="5" t="s">
        <v>1040</v>
      </c>
      <c r="F12" s="5" t="s">
        <v>1041</v>
      </c>
      <c r="G12" s="5" t="s">
        <v>1042</v>
      </c>
      <c r="J12" s="5" t="s">
        <v>1529</v>
      </c>
    </row>
    <row r="13" spans="1:10">
      <c r="A13" s="5">
        <v>12</v>
      </c>
      <c r="B13" s="5" t="s">
        <v>994</v>
      </c>
      <c r="C13" s="5" t="s">
        <v>47</v>
      </c>
      <c r="D13" s="5" t="s">
        <v>1043</v>
      </c>
      <c r="E13" s="5" t="s">
        <v>1044</v>
      </c>
      <c r="F13" s="5" t="s">
        <v>1045</v>
      </c>
      <c r="G13" s="5" t="s">
        <v>1012</v>
      </c>
      <c r="J13" s="5" t="s">
        <v>1529</v>
      </c>
    </row>
    <row r="14" spans="1:10">
      <c r="A14" s="5">
        <v>13</v>
      </c>
      <c r="B14" s="5" t="s">
        <v>994</v>
      </c>
      <c r="C14" s="5" t="s">
        <v>47</v>
      </c>
      <c r="D14" s="5" t="s">
        <v>1046</v>
      </c>
      <c r="E14" s="5" t="s">
        <v>1047</v>
      </c>
      <c r="F14" s="5" t="s">
        <v>1048</v>
      </c>
      <c r="G14" s="5" t="s">
        <v>1049</v>
      </c>
      <c r="H14" s="5" t="s">
        <v>1050</v>
      </c>
      <c r="J14" s="5" t="s">
        <v>1529</v>
      </c>
    </row>
    <row r="15" spans="1:10">
      <c r="A15" s="5">
        <v>14</v>
      </c>
      <c r="B15" s="5" t="s">
        <v>994</v>
      </c>
      <c r="C15" s="5" t="s">
        <v>47</v>
      </c>
      <c r="D15" s="5" t="s">
        <v>1051</v>
      </c>
      <c r="E15" s="5" t="s">
        <v>1052</v>
      </c>
      <c r="F15" s="5" t="s">
        <v>1053</v>
      </c>
      <c r="G15" s="5" t="s">
        <v>1054</v>
      </c>
      <c r="J15" s="5" t="s">
        <v>1529</v>
      </c>
    </row>
    <row r="16" spans="1:10">
      <c r="A16" s="5">
        <v>15</v>
      </c>
      <c r="B16" s="5" t="s">
        <v>994</v>
      </c>
      <c r="C16" s="5" t="s">
        <v>47</v>
      </c>
      <c r="D16" s="5" t="s">
        <v>1055</v>
      </c>
      <c r="E16" s="5" t="s">
        <v>1056</v>
      </c>
      <c r="F16" s="5" t="s">
        <v>1057</v>
      </c>
      <c r="G16" s="5" t="s">
        <v>1058</v>
      </c>
      <c r="J16" s="5" t="s">
        <v>1529</v>
      </c>
    </row>
    <row r="17" spans="1:10">
      <c r="A17" s="5">
        <v>16</v>
      </c>
      <c r="B17" s="5" t="s">
        <v>994</v>
      </c>
      <c r="C17" s="5" t="s">
        <v>47</v>
      </c>
      <c r="D17" s="5" t="s">
        <v>1059</v>
      </c>
      <c r="E17" s="5" t="s">
        <v>1060</v>
      </c>
      <c r="F17" s="5" t="s">
        <v>1061</v>
      </c>
      <c r="G17" s="5" t="s">
        <v>1062</v>
      </c>
      <c r="J17" s="5" t="s">
        <v>1529</v>
      </c>
    </row>
    <row r="18" spans="1:10">
      <c r="A18" s="5">
        <v>17</v>
      </c>
      <c r="B18" s="5" t="s">
        <v>994</v>
      </c>
      <c r="C18" s="5" t="s">
        <v>47</v>
      </c>
      <c r="D18" s="5" t="s">
        <v>1063</v>
      </c>
      <c r="E18" s="5" t="s">
        <v>1064</v>
      </c>
      <c r="F18" s="5" t="s">
        <v>1065</v>
      </c>
      <c r="G18" s="5" t="s">
        <v>1058</v>
      </c>
      <c r="J18" s="5" t="s">
        <v>1529</v>
      </c>
    </row>
    <row r="19" spans="1:10">
      <c r="A19" s="5">
        <v>18</v>
      </c>
      <c r="B19" s="5" t="s">
        <v>994</v>
      </c>
      <c r="C19" s="5" t="s">
        <v>47</v>
      </c>
      <c r="D19" s="5" t="s">
        <v>1066</v>
      </c>
      <c r="E19" s="5" t="s">
        <v>1067</v>
      </c>
      <c r="F19" s="5" t="s">
        <v>1068</v>
      </c>
      <c r="G19" s="5" t="s">
        <v>1034</v>
      </c>
      <c r="H19" s="5" t="s">
        <v>1069</v>
      </c>
      <c r="J19" s="5" t="s">
        <v>1529</v>
      </c>
    </row>
    <row r="20" spans="1:10">
      <c r="A20" s="5">
        <v>19</v>
      </c>
      <c r="B20" s="5" t="s">
        <v>994</v>
      </c>
      <c r="C20" s="5" t="s">
        <v>47</v>
      </c>
      <c r="D20" s="5" t="s">
        <v>1070</v>
      </c>
      <c r="E20" s="5" t="s">
        <v>1071</v>
      </c>
      <c r="F20" s="5" t="s">
        <v>1072</v>
      </c>
      <c r="G20" s="5" t="s">
        <v>1026</v>
      </c>
      <c r="J20" s="5" t="s">
        <v>1529</v>
      </c>
    </row>
    <row r="21" spans="1:10">
      <c r="A21" s="5">
        <v>20</v>
      </c>
      <c r="B21" s="5" t="s">
        <v>994</v>
      </c>
      <c r="C21" s="5" t="s">
        <v>47</v>
      </c>
      <c r="D21" s="5" t="s">
        <v>1073</v>
      </c>
      <c r="E21" s="5" t="s">
        <v>1074</v>
      </c>
      <c r="F21" s="5" t="s">
        <v>1075</v>
      </c>
      <c r="G21" s="5" t="s">
        <v>1026</v>
      </c>
      <c r="J21" s="5" t="s">
        <v>1529</v>
      </c>
    </row>
    <row r="22" spans="1:10">
      <c r="A22" s="5">
        <v>21</v>
      </c>
      <c r="B22" s="5" t="s">
        <v>994</v>
      </c>
      <c r="C22" s="5" t="s">
        <v>47</v>
      </c>
      <c r="D22" s="5" t="s">
        <v>1076</v>
      </c>
      <c r="E22" s="5" t="s">
        <v>1077</v>
      </c>
      <c r="F22" s="5" t="s">
        <v>1078</v>
      </c>
      <c r="G22" s="5" t="s">
        <v>1079</v>
      </c>
      <c r="H22" s="5" t="s">
        <v>1080</v>
      </c>
      <c r="J22" s="5" t="s">
        <v>1529</v>
      </c>
    </row>
    <row r="23" spans="1:10">
      <c r="A23" s="5">
        <v>22</v>
      </c>
      <c r="B23" s="5" t="s">
        <v>994</v>
      </c>
      <c r="C23" s="5" t="s">
        <v>47</v>
      </c>
      <c r="D23" s="5" t="s">
        <v>1081</v>
      </c>
      <c r="E23" s="5" t="s">
        <v>1082</v>
      </c>
      <c r="F23" s="5" t="s">
        <v>1083</v>
      </c>
      <c r="G23" s="5" t="s">
        <v>1079</v>
      </c>
      <c r="J23" s="5" t="s">
        <v>1529</v>
      </c>
    </row>
    <row r="24" spans="1:10">
      <c r="A24" s="5">
        <v>23</v>
      </c>
      <c r="B24" s="5" t="s">
        <v>994</v>
      </c>
      <c r="C24" s="5" t="s">
        <v>47</v>
      </c>
      <c r="D24" s="5" t="s">
        <v>1084</v>
      </c>
      <c r="E24" s="5" t="s">
        <v>1085</v>
      </c>
      <c r="F24" s="5" t="s">
        <v>1086</v>
      </c>
      <c r="G24" s="5" t="s">
        <v>1087</v>
      </c>
      <c r="J24" s="5" t="s">
        <v>1529</v>
      </c>
    </row>
    <row r="25" spans="1:10">
      <c r="A25" s="5">
        <v>24</v>
      </c>
      <c r="B25" s="5" t="s">
        <v>994</v>
      </c>
      <c r="C25" s="5" t="s">
        <v>47</v>
      </c>
      <c r="D25" s="5" t="s">
        <v>1088</v>
      </c>
      <c r="E25" s="5" t="s">
        <v>1089</v>
      </c>
      <c r="F25" s="5" t="s">
        <v>1090</v>
      </c>
      <c r="G25" s="5" t="s">
        <v>1012</v>
      </c>
      <c r="J25" s="5" t="s">
        <v>1529</v>
      </c>
    </row>
    <row r="26" spans="1:10">
      <c r="A26" s="5">
        <v>25</v>
      </c>
      <c r="B26" s="5" t="s">
        <v>994</v>
      </c>
      <c r="C26" s="5" t="s">
        <v>47</v>
      </c>
      <c r="D26" s="5" t="s">
        <v>1091</v>
      </c>
      <c r="E26" s="5" t="s">
        <v>1092</v>
      </c>
      <c r="F26" s="5" t="s">
        <v>1093</v>
      </c>
      <c r="G26" s="5" t="s">
        <v>1054</v>
      </c>
      <c r="J26" s="5" t="s">
        <v>1529</v>
      </c>
    </row>
    <row r="27" spans="1:10">
      <c r="A27" s="5">
        <v>26</v>
      </c>
      <c r="B27" s="5" t="s">
        <v>994</v>
      </c>
      <c r="C27" s="5" t="s">
        <v>47</v>
      </c>
      <c r="D27" s="5" t="s">
        <v>1094</v>
      </c>
      <c r="E27" s="5" t="s">
        <v>1095</v>
      </c>
      <c r="F27" s="5" t="s">
        <v>1096</v>
      </c>
      <c r="G27" s="5" t="s">
        <v>1079</v>
      </c>
      <c r="J27" s="5" t="s">
        <v>1529</v>
      </c>
    </row>
    <row r="28" spans="1:10">
      <c r="A28" s="5">
        <v>27</v>
      </c>
      <c r="B28" s="5" t="s">
        <v>994</v>
      </c>
      <c r="C28" s="5" t="s">
        <v>47</v>
      </c>
      <c r="D28" s="5" t="s">
        <v>1097</v>
      </c>
      <c r="E28" s="5" t="s">
        <v>1098</v>
      </c>
      <c r="F28" s="5" t="s">
        <v>1099</v>
      </c>
      <c r="G28" s="5" t="s">
        <v>1100</v>
      </c>
      <c r="H28" s="5" t="s">
        <v>1101</v>
      </c>
      <c r="J28" s="5" t="s">
        <v>1529</v>
      </c>
    </row>
    <row r="29" spans="1:10">
      <c r="A29" s="5">
        <v>28</v>
      </c>
      <c r="B29" s="5" t="s">
        <v>994</v>
      </c>
      <c r="C29" s="5" t="s">
        <v>47</v>
      </c>
      <c r="D29" s="5" t="s">
        <v>1102</v>
      </c>
      <c r="E29" s="5" t="s">
        <v>1103</v>
      </c>
      <c r="F29" s="5" t="s">
        <v>1104</v>
      </c>
      <c r="G29" s="5" t="s">
        <v>1105</v>
      </c>
      <c r="J29" s="5" t="s">
        <v>1529</v>
      </c>
    </row>
    <row r="30" spans="1:10">
      <c r="A30" s="5">
        <v>29</v>
      </c>
      <c r="B30" s="5" t="s">
        <v>994</v>
      </c>
      <c r="C30" s="5" t="s">
        <v>47</v>
      </c>
      <c r="D30" s="5" t="s">
        <v>1106</v>
      </c>
      <c r="E30" s="5" t="s">
        <v>1107</v>
      </c>
      <c r="F30" s="5" t="s">
        <v>1108</v>
      </c>
      <c r="G30" s="5" t="s">
        <v>1034</v>
      </c>
      <c r="J30" s="5" t="s">
        <v>1529</v>
      </c>
    </row>
    <row r="31" spans="1:10">
      <c r="A31" s="5">
        <v>30</v>
      </c>
      <c r="B31" s="5" t="s">
        <v>994</v>
      </c>
      <c r="C31" s="5" t="s">
        <v>47</v>
      </c>
      <c r="D31" s="5" t="s">
        <v>1109</v>
      </c>
      <c r="E31" s="5" t="s">
        <v>1110</v>
      </c>
      <c r="F31" s="5" t="s">
        <v>1111</v>
      </c>
      <c r="G31" s="5" t="s">
        <v>1100</v>
      </c>
      <c r="J31" s="5" t="s">
        <v>1529</v>
      </c>
    </row>
    <row r="32" spans="1:10">
      <c r="A32" s="5">
        <v>31</v>
      </c>
      <c r="B32" s="5" t="s">
        <v>994</v>
      </c>
      <c r="C32" s="5" t="s">
        <v>47</v>
      </c>
      <c r="D32" s="5" t="s">
        <v>1112</v>
      </c>
      <c r="E32" s="5" t="s">
        <v>1113</v>
      </c>
      <c r="F32" s="5" t="s">
        <v>1114</v>
      </c>
      <c r="G32" s="5" t="s">
        <v>1115</v>
      </c>
      <c r="J32" s="5" t="s">
        <v>1529</v>
      </c>
    </row>
    <row r="33" spans="1:10">
      <c r="A33" s="5">
        <v>32</v>
      </c>
      <c r="B33" s="5" t="s">
        <v>994</v>
      </c>
      <c r="C33" s="5" t="s">
        <v>47</v>
      </c>
      <c r="D33" s="5" t="s">
        <v>1116</v>
      </c>
      <c r="E33" s="5" t="s">
        <v>1117</v>
      </c>
      <c r="F33" s="5" t="s">
        <v>1118</v>
      </c>
      <c r="G33" s="5" t="s">
        <v>1119</v>
      </c>
      <c r="J33" s="5" t="s">
        <v>1529</v>
      </c>
    </row>
    <row r="34" spans="1:10">
      <c r="A34" s="5">
        <v>33</v>
      </c>
      <c r="B34" s="5" t="s">
        <v>994</v>
      </c>
      <c r="C34" s="5" t="s">
        <v>47</v>
      </c>
      <c r="D34" s="5" t="s">
        <v>1120</v>
      </c>
      <c r="E34" s="5" t="s">
        <v>1121</v>
      </c>
      <c r="F34" s="5" t="s">
        <v>1122</v>
      </c>
      <c r="G34" s="5" t="s">
        <v>1054</v>
      </c>
      <c r="J34" s="5" t="s">
        <v>1529</v>
      </c>
    </row>
    <row r="35" spans="1:10">
      <c r="A35" s="5">
        <v>34</v>
      </c>
      <c r="B35" s="5" t="s">
        <v>994</v>
      </c>
      <c r="C35" s="5" t="s">
        <v>47</v>
      </c>
      <c r="D35" s="5" t="s">
        <v>1123</v>
      </c>
      <c r="E35" s="5" t="s">
        <v>1124</v>
      </c>
      <c r="F35" s="5" t="s">
        <v>1125</v>
      </c>
      <c r="G35" s="5" t="s">
        <v>1079</v>
      </c>
      <c r="I35" s="5" t="s">
        <v>1018</v>
      </c>
      <c r="J35" s="5" t="s">
        <v>1529</v>
      </c>
    </row>
    <row r="36" spans="1:10">
      <c r="A36" s="5">
        <v>35</v>
      </c>
      <c r="B36" s="5" t="s">
        <v>994</v>
      </c>
      <c r="C36" s="5" t="s">
        <v>47</v>
      </c>
      <c r="D36" s="5" t="s">
        <v>1126</v>
      </c>
      <c r="E36" s="5" t="s">
        <v>1127</v>
      </c>
      <c r="F36" s="5" t="s">
        <v>1128</v>
      </c>
      <c r="G36" s="5" t="s">
        <v>1079</v>
      </c>
      <c r="J36" s="5" t="s">
        <v>1529</v>
      </c>
    </row>
    <row r="37" spans="1:10">
      <c r="A37" s="5">
        <v>36</v>
      </c>
      <c r="B37" s="5" t="s">
        <v>994</v>
      </c>
      <c r="C37" s="5" t="s">
        <v>47</v>
      </c>
      <c r="D37" s="5" t="s">
        <v>1129</v>
      </c>
      <c r="E37" s="5" t="s">
        <v>1130</v>
      </c>
      <c r="F37" s="5" t="s">
        <v>1131</v>
      </c>
      <c r="G37" s="5" t="s">
        <v>1132</v>
      </c>
      <c r="J37" s="5" t="s">
        <v>1529</v>
      </c>
    </row>
    <row r="38" spans="1:10">
      <c r="A38" s="5">
        <v>37</v>
      </c>
      <c r="B38" s="5" t="s">
        <v>994</v>
      </c>
      <c r="C38" s="5" t="s">
        <v>47</v>
      </c>
      <c r="D38" s="5" t="s">
        <v>1133</v>
      </c>
      <c r="E38" s="5" t="s">
        <v>1134</v>
      </c>
      <c r="F38" s="5" t="s">
        <v>1135</v>
      </c>
      <c r="G38" s="5" t="s">
        <v>1022</v>
      </c>
      <c r="J38" s="5" t="s">
        <v>1529</v>
      </c>
    </row>
    <row r="39" spans="1:10">
      <c r="A39" s="5">
        <v>38</v>
      </c>
      <c r="B39" s="5" t="s">
        <v>994</v>
      </c>
      <c r="C39" s="5" t="s">
        <v>47</v>
      </c>
      <c r="D39" s="5" t="s">
        <v>1136</v>
      </c>
      <c r="E39" s="5" t="s">
        <v>1137</v>
      </c>
      <c r="F39" s="5" t="s">
        <v>1138</v>
      </c>
      <c r="G39" s="5" t="s">
        <v>1119</v>
      </c>
      <c r="H39" s="5" t="s">
        <v>1139</v>
      </c>
      <c r="J39" s="5" t="s">
        <v>1529</v>
      </c>
    </row>
    <row r="40" spans="1:10">
      <c r="A40" s="5">
        <v>39</v>
      </c>
      <c r="B40" s="5" t="s">
        <v>994</v>
      </c>
      <c r="C40" s="5" t="s">
        <v>47</v>
      </c>
      <c r="D40" s="5" t="s">
        <v>1140</v>
      </c>
      <c r="E40" s="5" t="s">
        <v>1141</v>
      </c>
      <c r="F40" s="5" t="s">
        <v>1142</v>
      </c>
      <c r="G40" s="5" t="s">
        <v>1143</v>
      </c>
      <c r="J40" s="5" t="s">
        <v>1529</v>
      </c>
    </row>
    <row r="41" spans="1:10">
      <c r="A41" s="5">
        <v>40</v>
      </c>
      <c r="B41" s="5" t="s">
        <v>994</v>
      </c>
      <c r="C41" s="5" t="s">
        <v>47</v>
      </c>
      <c r="D41" s="5" t="s">
        <v>1144</v>
      </c>
      <c r="E41" s="5" t="s">
        <v>1145</v>
      </c>
      <c r="F41" s="5" t="s">
        <v>1146</v>
      </c>
      <c r="G41" s="5" t="s">
        <v>1147</v>
      </c>
      <c r="J41" s="5" t="s">
        <v>1529</v>
      </c>
    </row>
    <row r="42" spans="1:10">
      <c r="A42" s="5">
        <v>41</v>
      </c>
      <c r="B42" s="5" t="s">
        <v>994</v>
      </c>
      <c r="C42" s="5" t="s">
        <v>47</v>
      </c>
      <c r="D42" s="5" t="s">
        <v>1148</v>
      </c>
      <c r="E42" s="5" t="s">
        <v>1149</v>
      </c>
      <c r="F42" s="5" t="s">
        <v>1150</v>
      </c>
      <c r="G42" s="5" t="s">
        <v>1132</v>
      </c>
      <c r="H42" s="5" t="s">
        <v>1151</v>
      </c>
      <c r="J42" s="5" t="s">
        <v>1529</v>
      </c>
    </row>
    <row r="43" spans="1:10">
      <c r="A43" s="5">
        <v>42</v>
      </c>
      <c r="B43" s="5" t="s">
        <v>994</v>
      </c>
      <c r="C43" s="5" t="s">
        <v>47</v>
      </c>
      <c r="D43" s="5" t="s">
        <v>1152</v>
      </c>
      <c r="E43" s="5" t="s">
        <v>1153</v>
      </c>
      <c r="F43" s="5" t="s">
        <v>1154</v>
      </c>
      <c r="G43" s="5" t="s">
        <v>1155</v>
      </c>
      <c r="J43" s="5" t="s">
        <v>1529</v>
      </c>
    </row>
    <row r="44" spans="1:10">
      <c r="A44" s="5">
        <v>43</v>
      </c>
      <c r="B44" s="5" t="s">
        <v>994</v>
      </c>
      <c r="C44" s="5" t="s">
        <v>47</v>
      </c>
      <c r="D44" s="5" t="s">
        <v>1156</v>
      </c>
      <c r="E44" s="5" t="s">
        <v>1157</v>
      </c>
      <c r="F44" s="5" t="s">
        <v>1158</v>
      </c>
      <c r="G44" s="5" t="s">
        <v>1159</v>
      </c>
      <c r="J44" s="5" t="s">
        <v>1529</v>
      </c>
    </row>
    <row r="45" spans="1:10">
      <c r="A45" s="5">
        <v>44</v>
      </c>
      <c r="B45" s="5" t="s">
        <v>994</v>
      </c>
      <c r="C45" s="5" t="s">
        <v>47</v>
      </c>
      <c r="D45" s="5" t="s">
        <v>1160</v>
      </c>
      <c r="E45" s="5" t="s">
        <v>1161</v>
      </c>
      <c r="F45" s="5" t="s">
        <v>1162</v>
      </c>
      <c r="G45" s="5" t="s">
        <v>1115</v>
      </c>
      <c r="J45" s="5" t="s">
        <v>1529</v>
      </c>
    </row>
    <row r="46" spans="1:10">
      <c r="A46" s="5">
        <v>45</v>
      </c>
      <c r="B46" s="5" t="s">
        <v>994</v>
      </c>
      <c r="C46" s="5" t="s">
        <v>47</v>
      </c>
      <c r="D46" s="5" t="s">
        <v>1163</v>
      </c>
      <c r="E46" s="5" t="s">
        <v>1164</v>
      </c>
      <c r="F46" s="5" t="s">
        <v>1165</v>
      </c>
      <c r="G46" s="5" t="s">
        <v>1100</v>
      </c>
      <c r="H46" s="5" t="s">
        <v>1166</v>
      </c>
      <c r="J46" s="5" t="s">
        <v>1529</v>
      </c>
    </row>
    <row r="47" spans="1:10">
      <c r="A47" s="5">
        <v>46</v>
      </c>
      <c r="B47" s="5" t="s">
        <v>994</v>
      </c>
      <c r="C47" s="5" t="s">
        <v>47</v>
      </c>
      <c r="D47" s="5" t="s">
        <v>1167</v>
      </c>
      <c r="E47" s="5" t="s">
        <v>1168</v>
      </c>
      <c r="F47" s="5" t="s">
        <v>1169</v>
      </c>
      <c r="G47" s="5" t="s">
        <v>1030</v>
      </c>
      <c r="J47" s="5" t="s">
        <v>1529</v>
      </c>
    </row>
    <row r="48" spans="1:10">
      <c r="A48" s="5">
        <v>47</v>
      </c>
      <c r="B48" s="5" t="s">
        <v>994</v>
      </c>
      <c r="C48" s="5" t="s">
        <v>47</v>
      </c>
      <c r="D48" s="5" t="s">
        <v>1170</v>
      </c>
      <c r="E48" s="5" t="s">
        <v>1171</v>
      </c>
      <c r="F48" s="5" t="s">
        <v>1172</v>
      </c>
      <c r="G48" s="5" t="s">
        <v>1159</v>
      </c>
      <c r="J48" s="5" t="s">
        <v>1529</v>
      </c>
    </row>
    <row r="49" spans="1:10">
      <c r="A49" s="5">
        <v>48</v>
      </c>
      <c r="B49" s="5" t="s">
        <v>994</v>
      </c>
      <c r="C49" s="5" t="s">
        <v>47</v>
      </c>
      <c r="D49" s="5" t="s">
        <v>1173</v>
      </c>
      <c r="E49" s="5" t="s">
        <v>1174</v>
      </c>
      <c r="F49" s="5" t="s">
        <v>1175</v>
      </c>
      <c r="G49" s="5" t="s">
        <v>1030</v>
      </c>
      <c r="H49" s="5" t="s">
        <v>1176</v>
      </c>
      <c r="J49" s="5" t="s">
        <v>1529</v>
      </c>
    </row>
    <row r="50" spans="1:10">
      <c r="A50" s="5">
        <v>49</v>
      </c>
      <c r="B50" s="5" t="s">
        <v>994</v>
      </c>
      <c r="C50" s="5" t="s">
        <v>47</v>
      </c>
      <c r="D50" s="5" t="s">
        <v>1177</v>
      </c>
      <c r="E50" s="5" t="s">
        <v>1178</v>
      </c>
      <c r="F50" s="5" t="s">
        <v>1179</v>
      </c>
      <c r="G50" s="5" t="s">
        <v>1180</v>
      </c>
      <c r="J50" s="5" t="s">
        <v>1529</v>
      </c>
    </row>
    <row r="51" spans="1:10">
      <c r="A51" s="5">
        <v>50</v>
      </c>
      <c r="B51" s="5" t="s">
        <v>994</v>
      </c>
      <c r="C51" s="5" t="s">
        <v>47</v>
      </c>
      <c r="D51" s="5" t="s">
        <v>1181</v>
      </c>
      <c r="E51" s="5" t="s">
        <v>1182</v>
      </c>
      <c r="F51" s="5" t="s">
        <v>1183</v>
      </c>
      <c r="G51" s="5" t="s">
        <v>1115</v>
      </c>
      <c r="J51" s="5" t="s">
        <v>1529</v>
      </c>
    </row>
    <row r="52" spans="1:10">
      <c r="A52" s="5">
        <v>51</v>
      </c>
      <c r="B52" s="5" t="s">
        <v>994</v>
      </c>
      <c r="C52" s="5" t="s">
        <v>47</v>
      </c>
      <c r="D52" s="5" t="s">
        <v>1184</v>
      </c>
      <c r="E52" s="5" t="s">
        <v>1185</v>
      </c>
      <c r="F52" s="5" t="s">
        <v>1186</v>
      </c>
      <c r="G52" s="5" t="s">
        <v>1159</v>
      </c>
      <c r="J52" s="5" t="s">
        <v>1529</v>
      </c>
    </row>
    <row r="53" spans="1:10">
      <c r="A53" s="5">
        <v>52</v>
      </c>
      <c r="B53" s="5" t="s">
        <v>994</v>
      </c>
      <c r="C53" s="5" t="s">
        <v>47</v>
      </c>
      <c r="D53" s="5" t="s">
        <v>1187</v>
      </c>
      <c r="E53" s="5" t="s">
        <v>1188</v>
      </c>
      <c r="F53" s="5" t="s">
        <v>1189</v>
      </c>
      <c r="G53" s="5" t="s">
        <v>1054</v>
      </c>
      <c r="H53" s="5" t="s">
        <v>1190</v>
      </c>
      <c r="J53" s="5" t="s">
        <v>1529</v>
      </c>
    </row>
    <row r="54" spans="1:10">
      <c r="A54" s="5">
        <v>53</v>
      </c>
      <c r="B54" s="5" t="s">
        <v>994</v>
      </c>
      <c r="C54" s="5" t="s">
        <v>47</v>
      </c>
      <c r="D54" s="5" t="s">
        <v>1191</v>
      </c>
      <c r="E54" s="5" t="s">
        <v>1192</v>
      </c>
      <c r="F54" s="5" t="s">
        <v>1193</v>
      </c>
      <c r="G54" s="5" t="s">
        <v>1194</v>
      </c>
      <c r="J54" s="5" t="s">
        <v>1529</v>
      </c>
    </row>
    <row r="55" spans="1:10">
      <c r="A55" s="5">
        <v>54</v>
      </c>
      <c r="B55" s="5" t="s">
        <v>994</v>
      </c>
      <c r="C55" s="5" t="s">
        <v>47</v>
      </c>
      <c r="D55" s="5" t="s">
        <v>1195</v>
      </c>
      <c r="E55" s="5" t="s">
        <v>1196</v>
      </c>
      <c r="F55" s="5" t="s">
        <v>1197</v>
      </c>
      <c r="G55" s="5" t="s">
        <v>1115</v>
      </c>
      <c r="J55" s="5" t="s">
        <v>1529</v>
      </c>
    </row>
    <row r="56" spans="1:10">
      <c r="A56" s="5">
        <v>55</v>
      </c>
      <c r="B56" s="5" t="s">
        <v>994</v>
      </c>
      <c r="C56" s="5" t="s">
        <v>47</v>
      </c>
      <c r="D56" s="5" t="s">
        <v>1198</v>
      </c>
      <c r="E56" s="5" t="s">
        <v>1199</v>
      </c>
      <c r="F56" s="5" t="s">
        <v>1200</v>
      </c>
      <c r="G56" s="5" t="s">
        <v>1115</v>
      </c>
      <c r="J56" s="5" t="s">
        <v>1529</v>
      </c>
    </row>
    <row r="57" spans="1:10">
      <c r="A57" s="5">
        <v>56</v>
      </c>
      <c r="B57" s="5" t="s">
        <v>994</v>
      </c>
      <c r="C57" s="5" t="s">
        <v>47</v>
      </c>
      <c r="D57" s="5" t="s">
        <v>1201</v>
      </c>
      <c r="E57" s="5" t="s">
        <v>1202</v>
      </c>
      <c r="F57" s="5" t="s">
        <v>1203</v>
      </c>
      <c r="G57" s="5" t="s">
        <v>1038</v>
      </c>
      <c r="J57" s="5" t="s">
        <v>1529</v>
      </c>
    </row>
    <row r="58" spans="1:10">
      <c r="A58" s="5">
        <v>57</v>
      </c>
      <c r="B58" s="5" t="s">
        <v>994</v>
      </c>
      <c r="C58" s="5" t="s">
        <v>47</v>
      </c>
      <c r="D58" s="5" t="s">
        <v>1204</v>
      </c>
      <c r="E58" s="5" t="s">
        <v>1205</v>
      </c>
      <c r="F58" s="5" t="s">
        <v>1206</v>
      </c>
      <c r="G58" s="5" t="s">
        <v>1054</v>
      </c>
      <c r="J58" s="5" t="s">
        <v>1529</v>
      </c>
    </row>
    <row r="59" spans="1:10">
      <c r="A59" s="5">
        <v>58</v>
      </c>
      <c r="B59" s="5" t="s">
        <v>994</v>
      </c>
      <c r="C59" s="5" t="s">
        <v>47</v>
      </c>
      <c r="D59" s="5" t="s">
        <v>1207</v>
      </c>
      <c r="E59" s="5" t="s">
        <v>1208</v>
      </c>
      <c r="F59" s="5" t="s">
        <v>1209</v>
      </c>
      <c r="G59" s="5" t="s">
        <v>1054</v>
      </c>
      <c r="J59" s="5" t="s">
        <v>1529</v>
      </c>
    </row>
    <row r="60" spans="1:10">
      <c r="A60" s="5">
        <v>59</v>
      </c>
      <c r="B60" s="5" t="s">
        <v>994</v>
      </c>
      <c r="C60" s="5" t="s">
        <v>47</v>
      </c>
      <c r="D60" s="5" t="s">
        <v>1210</v>
      </c>
      <c r="E60" s="5" t="s">
        <v>1211</v>
      </c>
      <c r="F60" s="5" t="s">
        <v>1212</v>
      </c>
      <c r="G60" s="5" t="s">
        <v>1062</v>
      </c>
      <c r="H60" s="5" t="s">
        <v>1213</v>
      </c>
      <c r="J60" s="5" t="s">
        <v>1529</v>
      </c>
    </row>
    <row r="61" spans="1:10">
      <c r="A61" s="5">
        <v>60</v>
      </c>
      <c r="B61" s="5" t="s">
        <v>994</v>
      </c>
      <c r="C61" s="5" t="s">
        <v>47</v>
      </c>
      <c r="D61" s="5" t="s">
        <v>1214</v>
      </c>
      <c r="E61" s="5" t="s">
        <v>1215</v>
      </c>
      <c r="F61" s="5" t="s">
        <v>1216</v>
      </c>
      <c r="G61" s="5" t="s">
        <v>1062</v>
      </c>
      <c r="J61" s="5" t="s">
        <v>1529</v>
      </c>
    </row>
    <row r="62" spans="1:10">
      <c r="A62" s="5">
        <v>61</v>
      </c>
      <c r="B62" s="5" t="s">
        <v>994</v>
      </c>
      <c r="C62" s="5" t="s">
        <v>47</v>
      </c>
      <c r="D62" s="5" t="s">
        <v>1217</v>
      </c>
      <c r="E62" s="5" t="s">
        <v>1218</v>
      </c>
      <c r="F62" s="5" t="s">
        <v>1219</v>
      </c>
      <c r="G62" s="5" t="s">
        <v>1022</v>
      </c>
      <c r="J62" s="5" t="s">
        <v>1529</v>
      </c>
    </row>
    <row r="63" spans="1:10">
      <c r="A63" s="5">
        <v>62</v>
      </c>
      <c r="B63" s="5" t="s">
        <v>994</v>
      </c>
      <c r="C63" s="5" t="s">
        <v>47</v>
      </c>
      <c r="D63" s="5" t="s">
        <v>1220</v>
      </c>
      <c r="E63" s="5" t="s">
        <v>1221</v>
      </c>
      <c r="F63" s="5" t="s">
        <v>1222</v>
      </c>
      <c r="G63" s="5" t="s">
        <v>1119</v>
      </c>
      <c r="J63" s="5" t="s">
        <v>1529</v>
      </c>
    </row>
    <row r="64" spans="1:10">
      <c r="A64" s="5">
        <v>63</v>
      </c>
      <c r="B64" s="5" t="s">
        <v>994</v>
      </c>
      <c r="C64" s="5" t="s">
        <v>47</v>
      </c>
      <c r="D64" s="5" t="s">
        <v>1223</v>
      </c>
      <c r="E64" s="5" t="s">
        <v>1224</v>
      </c>
      <c r="F64" s="5" t="s">
        <v>1225</v>
      </c>
      <c r="G64" s="5" t="s">
        <v>1058</v>
      </c>
      <c r="J64" s="5" t="s">
        <v>1529</v>
      </c>
    </row>
    <row r="65" spans="1:10">
      <c r="A65" s="5">
        <v>64</v>
      </c>
      <c r="B65" s="5" t="s">
        <v>994</v>
      </c>
      <c r="C65" s="5" t="s">
        <v>47</v>
      </c>
      <c r="D65" s="5" t="s">
        <v>1226</v>
      </c>
      <c r="E65" s="5" t="s">
        <v>1227</v>
      </c>
      <c r="F65" s="5" t="s">
        <v>1228</v>
      </c>
      <c r="G65" s="5" t="s">
        <v>1026</v>
      </c>
      <c r="J65" s="5" t="s">
        <v>1529</v>
      </c>
    </row>
    <row r="66" spans="1:10">
      <c r="A66" s="5">
        <v>65</v>
      </c>
      <c r="B66" s="5" t="s">
        <v>994</v>
      </c>
      <c r="C66" s="5" t="s">
        <v>47</v>
      </c>
      <c r="D66" s="5" t="s">
        <v>1229</v>
      </c>
      <c r="E66" s="5" t="s">
        <v>1230</v>
      </c>
      <c r="F66" s="5" t="s">
        <v>1231</v>
      </c>
      <c r="G66" s="5" t="s">
        <v>1100</v>
      </c>
      <c r="J66" s="5" t="s">
        <v>1529</v>
      </c>
    </row>
    <row r="67" spans="1:10">
      <c r="A67" s="5">
        <v>66</v>
      </c>
      <c r="B67" s="5" t="s">
        <v>994</v>
      </c>
      <c r="C67" s="5" t="s">
        <v>47</v>
      </c>
      <c r="D67" s="5" t="s">
        <v>1232</v>
      </c>
      <c r="E67" s="5" t="s">
        <v>1233</v>
      </c>
      <c r="F67" s="5" t="s">
        <v>1234</v>
      </c>
      <c r="G67" s="5" t="s">
        <v>1054</v>
      </c>
      <c r="I67" s="5" t="s">
        <v>1235</v>
      </c>
      <c r="J67" s="5" t="s">
        <v>1529</v>
      </c>
    </row>
    <row r="68" spans="1:10">
      <c r="A68" s="5">
        <v>67</v>
      </c>
      <c r="B68" s="5" t="s">
        <v>994</v>
      </c>
      <c r="C68" s="5" t="s">
        <v>47</v>
      </c>
      <c r="D68" s="5" t="s">
        <v>1236</v>
      </c>
      <c r="E68" s="5" t="s">
        <v>1237</v>
      </c>
      <c r="F68" s="5" t="s">
        <v>1238</v>
      </c>
      <c r="G68" s="5" t="s">
        <v>1054</v>
      </c>
      <c r="J68" s="5" t="s">
        <v>1529</v>
      </c>
    </row>
    <row r="69" spans="1:10">
      <c r="A69" s="5">
        <v>68</v>
      </c>
      <c r="B69" s="5" t="s">
        <v>994</v>
      </c>
      <c r="C69" s="5" t="s">
        <v>47</v>
      </c>
      <c r="D69" s="5" t="s">
        <v>1239</v>
      </c>
      <c r="E69" s="5" t="s">
        <v>1240</v>
      </c>
      <c r="F69" s="5" t="s">
        <v>1241</v>
      </c>
      <c r="G69" s="5" t="s">
        <v>1119</v>
      </c>
      <c r="J69" s="5" t="s">
        <v>1529</v>
      </c>
    </row>
    <row r="70" spans="1:10">
      <c r="A70" s="5">
        <v>69</v>
      </c>
      <c r="B70" s="5" t="s">
        <v>994</v>
      </c>
      <c r="C70" s="5" t="s">
        <v>47</v>
      </c>
      <c r="D70" s="5" t="s">
        <v>1242</v>
      </c>
      <c r="E70" s="5" t="s">
        <v>1243</v>
      </c>
      <c r="F70" s="5" t="s">
        <v>1244</v>
      </c>
      <c r="G70" s="5" t="s">
        <v>1026</v>
      </c>
      <c r="J70" s="5" t="s">
        <v>1529</v>
      </c>
    </row>
    <row r="71" spans="1:10">
      <c r="A71" s="5">
        <v>70</v>
      </c>
      <c r="B71" s="5" t="s">
        <v>994</v>
      </c>
      <c r="C71" s="5" t="s">
        <v>47</v>
      </c>
      <c r="D71" s="5" t="s">
        <v>1245</v>
      </c>
      <c r="E71" s="5" t="s">
        <v>1246</v>
      </c>
      <c r="F71" s="5" t="s">
        <v>1247</v>
      </c>
      <c r="G71" s="5" t="s">
        <v>1049</v>
      </c>
      <c r="J71" s="5" t="s">
        <v>1529</v>
      </c>
    </row>
    <row r="72" spans="1:10">
      <c r="A72" s="5">
        <v>71</v>
      </c>
      <c r="B72" s="5" t="s">
        <v>994</v>
      </c>
      <c r="C72" s="5" t="s">
        <v>47</v>
      </c>
      <c r="D72" s="5" t="s">
        <v>1248</v>
      </c>
      <c r="E72" s="5" t="s">
        <v>1249</v>
      </c>
      <c r="F72" s="5" t="s">
        <v>1250</v>
      </c>
      <c r="G72" s="5" t="s">
        <v>1062</v>
      </c>
      <c r="I72" s="5" t="s">
        <v>1251</v>
      </c>
      <c r="J72" s="5" t="s">
        <v>1529</v>
      </c>
    </row>
    <row r="73" spans="1:10">
      <c r="A73" s="5">
        <v>72</v>
      </c>
      <c r="B73" s="5" t="s">
        <v>994</v>
      </c>
      <c r="C73" s="5" t="s">
        <v>47</v>
      </c>
      <c r="D73" s="5" t="s">
        <v>1252</v>
      </c>
      <c r="E73" s="5" t="s">
        <v>1253</v>
      </c>
      <c r="F73" s="5" t="s">
        <v>1254</v>
      </c>
      <c r="G73" s="5" t="s">
        <v>1058</v>
      </c>
      <c r="J73" s="5" t="s">
        <v>1529</v>
      </c>
    </row>
    <row r="74" spans="1:10">
      <c r="A74" s="5">
        <v>73</v>
      </c>
      <c r="B74" s="5" t="s">
        <v>994</v>
      </c>
      <c r="C74" s="5" t="s">
        <v>47</v>
      </c>
      <c r="D74" s="5" t="s">
        <v>1255</v>
      </c>
      <c r="E74" s="5" t="s">
        <v>1256</v>
      </c>
      <c r="F74" s="5" t="s">
        <v>1257</v>
      </c>
      <c r="G74" s="5" t="s">
        <v>1258</v>
      </c>
      <c r="H74" s="5" t="s">
        <v>1259</v>
      </c>
      <c r="J74" s="5" t="s">
        <v>1529</v>
      </c>
    </row>
    <row r="75" spans="1:10">
      <c r="A75" s="5">
        <v>74</v>
      </c>
      <c r="B75" s="5" t="s">
        <v>994</v>
      </c>
      <c r="C75" s="5" t="s">
        <v>47</v>
      </c>
      <c r="D75" s="5" t="s">
        <v>1260</v>
      </c>
      <c r="E75" s="5" t="s">
        <v>1261</v>
      </c>
      <c r="F75" s="5" t="s">
        <v>1262</v>
      </c>
      <c r="G75" s="5" t="s">
        <v>1263</v>
      </c>
      <c r="H75" s="5" t="s">
        <v>1264</v>
      </c>
      <c r="J75" s="5" t="s">
        <v>1529</v>
      </c>
    </row>
    <row r="76" spans="1:10">
      <c r="A76" s="5">
        <v>75</v>
      </c>
      <c r="B76" s="5" t="s">
        <v>994</v>
      </c>
      <c r="C76" s="5" t="s">
        <v>47</v>
      </c>
      <c r="D76" s="5" t="s">
        <v>1265</v>
      </c>
      <c r="E76" s="5" t="s">
        <v>1266</v>
      </c>
      <c r="F76" s="5" t="s">
        <v>1267</v>
      </c>
      <c r="G76" s="5" t="s">
        <v>1268</v>
      </c>
      <c r="I76" s="5" t="s">
        <v>1269</v>
      </c>
      <c r="J76" s="5" t="s">
        <v>1529</v>
      </c>
    </row>
    <row r="77" spans="1:10">
      <c r="A77" s="5">
        <v>76</v>
      </c>
      <c r="B77" s="5" t="s">
        <v>994</v>
      </c>
      <c r="C77" s="5" t="s">
        <v>47</v>
      </c>
      <c r="D77" s="5" t="s">
        <v>1270</v>
      </c>
      <c r="E77" s="5" t="s">
        <v>1271</v>
      </c>
      <c r="F77" s="5" t="s">
        <v>1272</v>
      </c>
      <c r="G77" s="5" t="s">
        <v>1273</v>
      </c>
      <c r="H77" s="5" t="s">
        <v>1274</v>
      </c>
      <c r="J77" s="5" t="s">
        <v>1529</v>
      </c>
    </row>
    <row r="78" spans="1:10">
      <c r="A78" s="5">
        <v>77</v>
      </c>
      <c r="B78" s="5" t="s">
        <v>994</v>
      </c>
      <c r="C78" s="5" t="s">
        <v>47</v>
      </c>
      <c r="D78" s="5" t="s">
        <v>1275</v>
      </c>
      <c r="E78" s="5" t="s">
        <v>1276</v>
      </c>
      <c r="F78" s="5" t="s">
        <v>1277</v>
      </c>
      <c r="G78" s="5" t="s">
        <v>1079</v>
      </c>
      <c r="H78" s="5" t="s">
        <v>1278</v>
      </c>
      <c r="J78" s="5" t="s">
        <v>1529</v>
      </c>
    </row>
    <row r="79" spans="1:10">
      <c r="A79" s="5">
        <v>78</v>
      </c>
      <c r="B79" s="5" t="s">
        <v>994</v>
      </c>
      <c r="C79" s="5" t="s">
        <v>47</v>
      </c>
      <c r="D79" s="5" t="s">
        <v>1580</v>
      </c>
      <c r="E79" s="5" t="s">
        <v>1581</v>
      </c>
      <c r="F79" s="5" t="s">
        <v>1582</v>
      </c>
      <c r="G79" s="5" t="s">
        <v>1058</v>
      </c>
      <c r="H79" s="5" t="s">
        <v>1583</v>
      </c>
      <c r="J79" s="5" t="s">
        <v>1529</v>
      </c>
    </row>
    <row r="80" spans="1:10">
      <c r="A80" s="5">
        <v>79</v>
      </c>
      <c r="B80" s="5" t="s">
        <v>994</v>
      </c>
      <c r="C80" s="5" t="s">
        <v>47</v>
      </c>
      <c r="D80" s="5" t="s">
        <v>1279</v>
      </c>
      <c r="E80" s="5" t="s">
        <v>1280</v>
      </c>
      <c r="F80" s="5" t="s">
        <v>1281</v>
      </c>
      <c r="G80" s="5" t="s">
        <v>1058</v>
      </c>
      <c r="H80" s="5" t="s">
        <v>1282</v>
      </c>
      <c r="J80" s="5" t="s">
        <v>1529</v>
      </c>
    </row>
    <row r="81" spans="1:10">
      <c r="A81" s="5">
        <v>80</v>
      </c>
      <c r="B81" s="5" t="s">
        <v>994</v>
      </c>
      <c r="C81" s="5" t="s">
        <v>47</v>
      </c>
      <c r="D81" s="5" t="s">
        <v>1283</v>
      </c>
      <c r="E81" s="5" t="s">
        <v>1284</v>
      </c>
      <c r="F81" s="5" t="s">
        <v>1285</v>
      </c>
      <c r="G81" s="5" t="s">
        <v>1100</v>
      </c>
      <c r="H81" s="5" t="s">
        <v>1286</v>
      </c>
      <c r="J81" s="5" t="s">
        <v>1529</v>
      </c>
    </row>
    <row r="82" spans="1:10">
      <c r="A82" s="5">
        <v>81</v>
      </c>
      <c r="B82" s="5" t="s">
        <v>994</v>
      </c>
      <c r="C82" s="5" t="s">
        <v>47</v>
      </c>
      <c r="D82" s="5" t="s">
        <v>1287</v>
      </c>
      <c r="E82" s="5" t="s">
        <v>1288</v>
      </c>
      <c r="F82" s="5" t="s">
        <v>1289</v>
      </c>
      <c r="G82" s="5" t="s">
        <v>1054</v>
      </c>
      <c r="H82" s="5" t="s">
        <v>1290</v>
      </c>
      <c r="J82" s="5" t="s">
        <v>1529</v>
      </c>
    </row>
    <row r="83" spans="1:10">
      <c r="A83" s="5">
        <v>82</v>
      </c>
      <c r="B83" s="5" t="s">
        <v>994</v>
      </c>
      <c r="C83" s="5" t="s">
        <v>47</v>
      </c>
      <c r="D83" s="5" t="s">
        <v>1291</v>
      </c>
      <c r="E83" s="5" t="s">
        <v>1292</v>
      </c>
      <c r="F83" s="5" t="s">
        <v>1293</v>
      </c>
      <c r="G83" s="5" t="s">
        <v>1119</v>
      </c>
      <c r="J83" s="5" t="s">
        <v>1529</v>
      </c>
    </row>
    <row r="84" spans="1:10">
      <c r="A84" s="5">
        <v>83</v>
      </c>
      <c r="B84" s="5" t="s">
        <v>994</v>
      </c>
      <c r="C84" s="5" t="s">
        <v>47</v>
      </c>
      <c r="D84" s="5" t="s">
        <v>1294</v>
      </c>
      <c r="E84" s="5" t="s">
        <v>1295</v>
      </c>
      <c r="F84" s="5" t="s">
        <v>1296</v>
      </c>
      <c r="G84" s="5" t="s">
        <v>1030</v>
      </c>
      <c r="J84" s="5" t="s">
        <v>1529</v>
      </c>
    </row>
    <row r="85" spans="1:10">
      <c r="A85" s="5">
        <v>84</v>
      </c>
      <c r="B85" s="5" t="s">
        <v>994</v>
      </c>
      <c r="C85" s="5" t="s">
        <v>47</v>
      </c>
      <c r="D85" s="5" t="s">
        <v>1297</v>
      </c>
      <c r="E85" s="5" t="s">
        <v>1298</v>
      </c>
      <c r="F85" s="5" t="s">
        <v>1299</v>
      </c>
      <c r="G85" s="5" t="s">
        <v>1054</v>
      </c>
      <c r="J85" s="5" t="s">
        <v>1529</v>
      </c>
    </row>
    <row r="86" spans="1:10">
      <c r="A86" s="5">
        <v>85</v>
      </c>
      <c r="B86" s="5" t="s">
        <v>994</v>
      </c>
      <c r="C86" s="5" t="s">
        <v>47</v>
      </c>
      <c r="D86" s="5" t="s">
        <v>1300</v>
      </c>
      <c r="E86" s="5" t="s">
        <v>1301</v>
      </c>
      <c r="F86" s="5" t="s">
        <v>1302</v>
      </c>
      <c r="G86" s="5" t="s">
        <v>1303</v>
      </c>
      <c r="H86" s="5" t="s">
        <v>1304</v>
      </c>
      <c r="J86" s="5" t="s">
        <v>1529</v>
      </c>
    </row>
    <row r="87" spans="1:10">
      <c r="A87" s="5">
        <v>86</v>
      </c>
      <c r="B87" s="5" t="s">
        <v>994</v>
      </c>
      <c r="C87" s="5" t="s">
        <v>47</v>
      </c>
      <c r="D87" s="5" t="s">
        <v>1305</v>
      </c>
      <c r="E87" s="5" t="s">
        <v>1306</v>
      </c>
      <c r="F87" s="5" t="s">
        <v>1307</v>
      </c>
      <c r="G87" s="5" t="s">
        <v>1058</v>
      </c>
      <c r="I87" s="5" t="s">
        <v>1308</v>
      </c>
      <c r="J87" s="5" t="s">
        <v>1529</v>
      </c>
    </row>
    <row r="88" spans="1:10">
      <c r="A88" s="5">
        <v>87</v>
      </c>
      <c r="B88" s="5" t="s">
        <v>994</v>
      </c>
      <c r="C88" s="5" t="s">
        <v>47</v>
      </c>
      <c r="D88" s="5" t="s">
        <v>1309</v>
      </c>
      <c r="E88" s="5" t="s">
        <v>1310</v>
      </c>
      <c r="F88" s="5" t="s">
        <v>1311</v>
      </c>
      <c r="G88" s="5" t="s">
        <v>1312</v>
      </c>
      <c r="I88" s="5" t="s">
        <v>1313</v>
      </c>
      <c r="J88" s="5" t="s">
        <v>1529</v>
      </c>
    </row>
    <row r="89" spans="1:10">
      <c r="A89" s="5">
        <v>88</v>
      </c>
      <c r="B89" s="5" t="s">
        <v>994</v>
      </c>
      <c r="C89" s="5" t="s">
        <v>47</v>
      </c>
      <c r="D89" s="5" t="s">
        <v>1314</v>
      </c>
      <c r="E89" s="5" t="s">
        <v>1315</v>
      </c>
      <c r="F89" s="5" t="s">
        <v>1316</v>
      </c>
      <c r="G89" s="5" t="s">
        <v>1119</v>
      </c>
      <c r="H89" s="5" t="s">
        <v>1317</v>
      </c>
      <c r="J89" s="5" t="s">
        <v>1529</v>
      </c>
    </row>
    <row r="90" spans="1:10">
      <c r="A90" s="5">
        <v>89</v>
      </c>
      <c r="B90" s="5" t="s">
        <v>994</v>
      </c>
      <c r="C90" s="5" t="s">
        <v>47</v>
      </c>
      <c r="D90" s="5" t="s">
        <v>1318</v>
      </c>
      <c r="E90" s="5" t="s">
        <v>1319</v>
      </c>
      <c r="F90" s="5" t="s">
        <v>1320</v>
      </c>
      <c r="G90" s="5" t="s">
        <v>1058</v>
      </c>
      <c r="J90" s="5" t="s">
        <v>1529</v>
      </c>
    </row>
    <row r="91" spans="1:10">
      <c r="A91" s="5">
        <v>90</v>
      </c>
      <c r="B91" s="5" t="s">
        <v>994</v>
      </c>
      <c r="C91" s="5" t="s">
        <v>47</v>
      </c>
      <c r="D91" s="5" t="s">
        <v>1321</v>
      </c>
      <c r="E91" s="5" t="s">
        <v>1322</v>
      </c>
      <c r="F91" s="5" t="s">
        <v>1323</v>
      </c>
      <c r="G91" s="5" t="s">
        <v>1324</v>
      </c>
      <c r="J91" s="5" t="s">
        <v>1529</v>
      </c>
    </row>
    <row r="92" spans="1:10">
      <c r="A92" s="5">
        <v>91</v>
      </c>
      <c r="B92" s="5" t="s">
        <v>994</v>
      </c>
      <c r="C92" s="5" t="s">
        <v>47</v>
      </c>
      <c r="D92" s="5" t="s">
        <v>1325</v>
      </c>
      <c r="E92" s="5" t="s">
        <v>1326</v>
      </c>
      <c r="F92" s="5" t="s">
        <v>1327</v>
      </c>
      <c r="G92" s="5" t="s">
        <v>1100</v>
      </c>
      <c r="H92" s="5" t="s">
        <v>1328</v>
      </c>
      <c r="J92" s="5" t="s">
        <v>1529</v>
      </c>
    </row>
    <row r="93" spans="1:10">
      <c r="A93" s="5">
        <v>92</v>
      </c>
      <c r="B93" s="5" t="s">
        <v>994</v>
      </c>
      <c r="C93" s="5" t="s">
        <v>47</v>
      </c>
      <c r="D93" s="5" t="s">
        <v>1329</v>
      </c>
      <c r="E93" s="5" t="s">
        <v>1330</v>
      </c>
      <c r="F93" s="5" t="s">
        <v>1331</v>
      </c>
      <c r="G93" s="5" t="s">
        <v>1054</v>
      </c>
      <c r="H93" s="5" t="s">
        <v>1332</v>
      </c>
      <c r="J93" s="5" t="s">
        <v>1529</v>
      </c>
    </row>
    <row r="94" spans="1:10">
      <c r="A94" s="5">
        <v>93</v>
      </c>
      <c r="B94" s="5" t="s">
        <v>994</v>
      </c>
      <c r="C94" s="5" t="s">
        <v>47</v>
      </c>
      <c r="D94" s="5" t="s">
        <v>1333</v>
      </c>
      <c r="E94" s="5" t="s">
        <v>1334</v>
      </c>
      <c r="F94" s="5" t="s">
        <v>1335</v>
      </c>
      <c r="G94" s="5" t="s">
        <v>1336</v>
      </c>
      <c r="J94" s="5" t="s">
        <v>1529</v>
      </c>
    </row>
    <row r="95" spans="1:10">
      <c r="A95" s="5">
        <v>94</v>
      </c>
      <c r="B95" s="5" t="s">
        <v>994</v>
      </c>
      <c r="C95" s="5" t="s">
        <v>47</v>
      </c>
      <c r="D95" s="5" t="s">
        <v>1337</v>
      </c>
      <c r="E95" s="5" t="s">
        <v>1338</v>
      </c>
      <c r="F95" s="5" t="s">
        <v>1339</v>
      </c>
      <c r="G95" s="5" t="s">
        <v>1119</v>
      </c>
      <c r="H95" s="5" t="s">
        <v>1340</v>
      </c>
      <c r="J95" s="5" t="s">
        <v>1529</v>
      </c>
    </row>
    <row r="96" spans="1:10">
      <c r="A96" s="5">
        <v>95</v>
      </c>
      <c r="B96" s="5" t="s">
        <v>994</v>
      </c>
      <c r="C96" s="5" t="s">
        <v>47</v>
      </c>
      <c r="D96" s="5" t="s">
        <v>1341</v>
      </c>
      <c r="E96" s="5" t="s">
        <v>1342</v>
      </c>
      <c r="F96" s="5" t="s">
        <v>1343</v>
      </c>
      <c r="G96" s="5" t="s">
        <v>1058</v>
      </c>
      <c r="H96" s="5" t="s">
        <v>1344</v>
      </c>
      <c r="J96" s="5" t="s">
        <v>1529</v>
      </c>
    </row>
    <row r="97" spans="1:10">
      <c r="A97" s="5">
        <v>96</v>
      </c>
      <c r="B97" s="5" t="s">
        <v>994</v>
      </c>
      <c r="C97" s="5" t="s">
        <v>47</v>
      </c>
      <c r="D97" s="5" t="s">
        <v>1345</v>
      </c>
      <c r="E97" s="5" t="s">
        <v>1346</v>
      </c>
      <c r="F97" s="5" t="s">
        <v>1347</v>
      </c>
      <c r="G97" s="5" t="s">
        <v>1054</v>
      </c>
      <c r="J97" s="5" t="s">
        <v>1529</v>
      </c>
    </row>
    <row r="98" spans="1:10">
      <c r="A98" s="5">
        <v>97</v>
      </c>
      <c r="B98" s="5" t="s">
        <v>994</v>
      </c>
      <c r="C98" s="5" t="s">
        <v>47</v>
      </c>
      <c r="D98" s="5" t="s">
        <v>1348</v>
      </c>
      <c r="E98" s="5" t="s">
        <v>1349</v>
      </c>
      <c r="F98" s="5" t="s">
        <v>1350</v>
      </c>
      <c r="G98" s="5" t="s">
        <v>1115</v>
      </c>
      <c r="J98" s="5" t="s">
        <v>1529</v>
      </c>
    </row>
    <row r="99" spans="1:10">
      <c r="A99" s="5">
        <v>98</v>
      </c>
      <c r="B99" s="5" t="s">
        <v>994</v>
      </c>
      <c r="C99" s="5" t="s">
        <v>47</v>
      </c>
      <c r="D99" s="5" t="s">
        <v>1351</v>
      </c>
      <c r="E99" s="5" t="s">
        <v>1352</v>
      </c>
      <c r="F99" s="5" t="s">
        <v>1353</v>
      </c>
      <c r="G99" s="5" t="s">
        <v>1058</v>
      </c>
      <c r="H99" s="5" t="s">
        <v>1354</v>
      </c>
      <c r="J99" s="5" t="s">
        <v>1529</v>
      </c>
    </row>
    <row r="100" spans="1:10">
      <c r="A100" s="5">
        <v>99</v>
      </c>
      <c r="B100" s="5" t="s">
        <v>994</v>
      </c>
      <c r="C100" s="5" t="s">
        <v>47</v>
      </c>
      <c r="D100" s="5" t="s">
        <v>1355</v>
      </c>
      <c r="E100" s="5" t="s">
        <v>1356</v>
      </c>
      <c r="F100" s="5" t="s">
        <v>1357</v>
      </c>
      <c r="G100" s="5" t="s">
        <v>1034</v>
      </c>
      <c r="J100" s="5" t="s">
        <v>1529</v>
      </c>
    </row>
    <row r="101" spans="1:10">
      <c r="A101" s="5">
        <v>100</v>
      </c>
      <c r="B101" s="5" t="s">
        <v>994</v>
      </c>
      <c r="C101" s="5" t="s">
        <v>47</v>
      </c>
      <c r="D101" s="5" t="s">
        <v>1358</v>
      </c>
      <c r="E101" s="5" t="s">
        <v>1359</v>
      </c>
      <c r="F101" s="5" t="s">
        <v>1360</v>
      </c>
      <c r="G101" s="5" t="s">
        <v>1119</v>
      </c>
      <c r="H101" s="5" t="s">
        <v>1361</v>
      </c>
      <c r="J101" s="5" t="s">
        <v>1529</v>
      </c>
    </row>
    <row r="102" spans="1:10">
      <c r="A102" s="5">
        <v>101</v>
      </c>
      <c r="B102" s="5" t="s">
        <v>994</v>
      </c>
      <c r="C102" s="5" t="s">
        <v>47</v>
      </c>
      <c r="D102" s="5" t="s">
        <v>1362</v>
      </c>
      <c r="E102" s="5" t="s">
        <v>1363</v>
      </c>
      <c r="F102" s="5" t="s">
        <v>1364</v>
      </c>
      <c r="G102" s="5" t="s">
        <v>1159</v>
      </c>
      <c r="H102" s="5" t="s">
        <v>1365</v>
      </c>
      <c r="J102" s="5" t="s">
        <v>1529</v>
      </c>
    </row>
    <row r="103" spans="1:10">
      <c r="A103" s="5">
        <v>102</v>
      </c>
      <c r="B103" s="5" t="s">
        <v>994</v>
      </c>
      <c r="C103" s="5" t="s">
        <v>47</v>
      </c>
      <c r="D103" s="5" t="s">
        <v>1366</v>
      </c>
      <c r="E103" s="5" t="s">
        <v>1367</v>
      </c>
      <c r="F103" s="5" t="s">
        <v>1368</v>
      </c>
      <c r="G103" s="5" t="s">
        <v>1119</v>
      </c>
      <c r="H103" s="5" t="s">
        <v>1369</v>
      </c>
      <c r="J103" s="5" t="s">
        <v>1529</v>
      </c>
    </row>
    <row r="104" spans="1:10">
      <c r="A104" s="5">
        <v>103</v>
      </c>
      <c r="B104" s="5" t="s">
        <v>994</v>
      </c>
      <c r="C104" s="5" t="s">
        <v>47</v>
      </c>
      <c r="D104" s="5" t="s">
        <v>1370</v>
      </c>
      <c r="E104" s="5" t="s">
        <v>1371</v>
      </c>
      <c r="F104" s="5" t="s">
        <v>1372</v>
      </c>
      <c r="G104" s="5" t="s">
        <v>1058</v>
      </c>
      <c r="J104" s="5" t="s">
        <v>1529</v>
      </c>
    </row>
    <row r="105" spans="1:10">
      <c r="A105" s="5">
        <v>104</v>
      </c>
      <c r="B105" s="5" t="s">
        <v>994</v>
      </c>
      <c r="C105" s="5" t="s">
        <v>47</v>
      </c>
      <c r="D105" s="5" t="s">
        <v>1373</v>
      </c>
      <c r="E105" s="5" t="s">
        <v>1374</v>
      </c>
      <c r="F105" s="5" t="s">
        <v>1375</v>
      </c>
      <c r="G105" s="5" t="s">
        <v>1376</v>
      </c>
      <c r="J105" s="5" t="s">
        <v>1529</v>
      </c>
    </row>
    <row r="106" spans="1:10">
      <c r="A106" s="5">
        <v>105</v>
      </c>
      <c r="B106" s="5" t="s">
        <v>994</v>
      </c>
      <c r="C106" s="5" t="s">
        <v>47</v>
      </c>
      <c r="D106" s="5" t="s">
        <v>1377</v>
      </c>
      <c r="E106" s="5" t="s">
        <v>1378</v>
      </c>
      <c r="F106" s="5" t="s">
        <v>1379</v>
      </c>
      <c r="G106" s="5" t="s">
        <v>1058</v>
      </c>
      <c r="H106" s="5" t="s">
        <v>1380</v>
      </c>
      <c r="J106" s="5" t="s">
        <v>1529</v>
      </c>
    </row>
    <row r="107" spans="1:10">
      <c r="A107" s="5">
        <v>106</v>
      </c>
      <c r="B107" s="5" t="s">
        <v>994</v>
      </c>
      <c r="C107" s="5" t="s">
        <v>47</v>
      </c>
      <c r="D107" s="5" t="s">
        <v>1381</v>
      </c>
      <c r="E107" s="5" t="s">
        <v>1382</v>
      </c>
      <c r="F107" s="5" t="s">
        <v>1383</v>
      </c>
      <c r="G107" s="5" t="s">
        <v>1058</v>
      </c>
      <c r="I107" s="5" t="s">
        <v>1384</v>
      </c>
      <c r="J107" s="5" t="s">
        <v>1529</v>
      </c>
    </row>
    <row r="108" spans="1:10">
      <c r="A108" s="5">
        <v>107</v>
      </c>
      <c r="B108" s="5" t="s">
        <v>994</v>
      </c>
      <c r="C108" s="5" t="s">
        <v>47</v>
      </c>
      <c r="D108" s="5" t="s">
        <v>1385</v>
      </c>
      <c r="E108" s="5" t="s">
        <v>1386</v>
      </c>
      <c r="F108" s="5" t="s">
        <v>1387</v>
      </c>
      <c r="G108" s="5" t="s">
        <v>1058</v>
      </c>
      <c r="J108" s="5" t="s">
        <v>1529</v>
      </c>
    </row>
    <row r="109" spans="1:10">
      <c r="A109" s="5">
        <v>108</v>
      </c>
      <c r="B109" s="5" t="s">
        <v>994</v>
      </c>
      <c r="C109" s="5" t="s">
        <v>47</v>
      </c>
      <c r="D109" s="5" t="s">
        <v>1388</v>
      </c>
      <c r="E109" s="5" t="s">
        <v>1389</v>
      </c>
      <c r="F109" s="5" t="s">
        <v>1390</v>
      </c>
      <c r="G109" s="5" t="s">
        <v>1058</v>
      </c>
      <c r="J109" s="5" t="s">
        <v>1529</v>
      </c>
    </row>
    <row r="110" spans="1:10">
      <c r="A110" s="5">
        <v>109</v>
      </c>
      <c r="B110" s="5" t="s">
        <v>994</v>
      </c>
      <c r="C110" s="5" t="s">
        <v>47</v>
      </c>
      <c r="D110" s="5" t="s">
        <v>1391</v>
      </c>
      <c r="E110" s="5" t="s">
        <v>1392</v>
      </c>
      <c r="F110" s="5" t="s">
        <v>1393</v>
      </c>
      <c r="G110" s="5" t="s">
        <v>1062</v>
      </c>
      <c r="J110" s="5" t="s">
        <v>1529</v>
      </c>
    </row>
    <row r="111" spans="1:10">
      <c r="A111" s="5">
        <v>110</v>
      </c>
      <c r="B111" s="5" t="s">
        <v>994</v>
      </c>
      <c r="C111" s="5" t="s">
        <v>47</v>
      </c>
      <c r="D111" s="5" t="s">
        <v>1394</v>
      </c>
      <c r="E111" s="5" t="s">
        <v>1395</v>
      </c>
      <c r="F111" s="5" t="s">
        <v>1396</v>
      </c>
      <c r="G111" s="5" t="s">
        <v>1159</v>
      </c>
      <c r="H111" s="5" t="s">
        <v>1397</v>
      </c>
      <c r="J111" s="5" t="s">
        <v>1529</v>
      </c>
    </row>
    <row r="112" spans="1:10">
      <c r="A112" s="5">
        <v>111</v>
      </c>
      <c r="B112" s="5" t="s">
        <v>994</v>
      </c>
      <c r="C112" s="5" t="s">
        <v>47</v>
      </c>
      <c r="D112" s="5" t="s">
        <v>1398</v>
      </c>
      <c r="E112" s="5" t="s">
        <v>1399</v>
      </c>
      <c r="F112" s="5" t="s">
        <v>1400</v>
      </c>
      <c r="G112" s="5" t="s">
        <v>1159</v>
      </c>
      <c r="H112" s="5" t="s">
        <v>1401</v>
      </c>
      <c r="J112" s="5" t="s">
        <v>1529</v>
      </c>
    </row>
    <row r="113" spans="1:10">
      <c r="A113" s="5">
        <v>112</v>
      </c>
      <c r="B113" s="5" t="s">
        <v>994</v>
      </c>
      <c r="C113" s="5" t="s">
        <v>47</v>
      </c>
      <c r="D113" s="5" t="s">
        <v>1402</v>
      </c>
      <c r="E113" s="5" t="s">
        <v>1403</v>
      </c>
      <c r="F113" s="5" t="s">
        <v>1404</v>
      </c>
      <c r="G113" s="5" t="s">
        <v>1159</v>
      </c>
      <c r="J113" s="5" t="s">
        <v>1529</v>
      </c>
    </row>
    <row r="114" spans="1:10">
      <c r="A114" s="5">
        <v>113</v>
      </c>
      <c r="B114" s="5" t="s">
        <v>994</v>
      </c>
      <c r="C114" s="5" t="s">
        <v>47</v>
      </c>
      <c r="D114" s="5" t="s">
        <v>1405</v>
      </c>
      <c r="E114" s="5" t="s">
        <v>1406</v>
      </c>
      <c r="F114" s="5" t="s">
        <v>1407</v>
      </c>
      <c r="G114" s="5" t="s">
        <v>1159</v>
      </c>
      <c r="I114" s="5" t="s">
        <v>1408</v>
      </c>
      <c r="J114" s="5" t="s">
        <v>1529</v>
      </c>
    </row>
    <row r="115" spans="1:10">
      <c r="A115" s="5">
        <v>114</v>
      </c>
      <c r="B115" s="5" t="s">
        <v>994</v>
      </c>
      <c r="C115" s="5" t="s">
        <v>47</v>
      </c>
      <c r="D115" s="5" t="s">
        <v>1409</v>
      </c>
      <c r="E115" s="5" t="s">
        <v>1410</v>
      </c>
      <c r="F115" s="5" t="s">
        <v>1411</v>
      </c>
      <c r="G115" s="5" t="s">
        <v>1079</v>
      </c>
      <c r="H115" s="5" t="s">
        <v>1017</v>
      </c>
      <c r="J115" s="5" t="s">
        <v>1529</v>
      </c>
    </row>
    <row r="116" spans="1:10">
      <c r="A116" s="5">
        <v>115</v>
      </c>
      <c r="B116" s="5" t="s">
        <v>994</v>
      </c>
      <c r="C116" s="5" t="s">
        <v>47</v>
      </c>
      <c r="D116" s="5" t="s">
        <v>1412</v>
      </c>
      <c r="E116" s="5" t="s">
        <v>1413</v>
      </c>
      <c r="F116" s="5" t="s">
        <v>1414</v>
      </c>
      <c r="G116" s="5" t="s">
        <v>1058</v>
      </c>
      <c r="J116" s="5" t="s">
        <v>1529</v>
      </c>
    </row>
    <row r="117" spans="1:10">
      <c r="A117" s="5">
        <v>116</v>
      </c>
      <c r="B117" s="5" t="s">
        <v>994</v>
      </c>
      <c r="C117" s="5" t="s">
        <v>47</v>
      </c>
      <c r="D117" s="5" t="s">
        <v>1415</v>
      </c>
      <c r="E117" s="5" t="s">
        <v>1416</v>
      </c>
      <c r="F117" s="5" t="s">
        <v>1417</v>
      </c>
      <c r="G117" s="5" t="s">
        <v>1058</v>
      </c>
      <c r="H117" s="5" t="s">
        <v>1418</v>
      </c>
      <c r="J117" s="5" t="s">
        <v>1529</v>
      </c>
    </row>
    <row r="118" spans="1:10">
      <c r="A118" s="5">
        <v>117</v>
      </c>
      <c r="B118" s="5" t="s">
        <v>994</v>
      </c>
      <c r="C118" s="5" t="s">
        <v>47</v>
      </c>
      <c r="D118" s="5" t="s">
        <v>1419</v>
      </c>
      <c r="E118" s="5" t="s">
        <v>1420</v>
      </c>
      <c r="F118" s="5" t="s">
        <v>1421</v>
      </c>
      <c r="G118" s="5" t="s">
        <v>1034</v>
      </c>
      <c r="I118" s="5" t="s">
        <v>1422</v>
      </c>
      <c r="J118" s="5" t="s">
        <v>1529</v>
      </c>
    </row>
    <row r="119" spans="1:10">
      <c r="A119" s="5">
        <v>118</v>
      </c>
      <c r="B119" s="5" t="s">
        <v>994</v>
      </c>
      <c r="C119" s="5" t="s">
        <v>47</v>
      </c>
      <c r="D119" s="5" t="s">
        <v>1423</v>
      </c>
      <c r="E119" s="5" t="s">
        <v>1424</v>
      </c>
      <c r="F119" s="5" t="s">
        <v>1425</v>
      </c>
      <c r="G119" s="5" t="s">
        <v>1426</v>
      </c>
      <c r="H119" s="5" t="s">
        <v>1427</v>
      </c>
      <c r="J119" s="5" t="s">
        <v>1529</v>
      </c>
    </row>
    <row r="120" spans="1:10">
      <c r="A120" s="5">
        <v>119</v>
      </c>
      <c r="B120" s="5" t="s">
        <v>994</v>
      </c>
      <c r="C120" s="5" t="s">
        <v>47</v>
      </c>
      <c r="D120" s="5" t="s">
        <v>1428</v>
      </c>
      <c r="E120" s="5" t="s">
        <v>1429</v>
      </c>
      <c r="F120" s="5" t="s">
        <v>1430</v>
      </c>
      <c r="G120" s="5" t="s">
        <v>1049</v>
      </c>
      <c r="J120" s="5" t="s">
        <v>1529</v>
      </c>
    </row>
    <row r="121" spans="1:10">
      <c r="A121" s="5">
        <v>120</v>
      </c>
      <c r="B121" s="5" t="s">
        <v>994</v>
      </c>
      <c r="C121" s="5" t="s">
        <v>47</v>
      </c>
      <c r="D121" s="5" t="s">
        <v>1431</v>
      </c>
      <c r="E121" s="5" t="s">
        <v>1432</v>
      </c>
      <c r="F121" s="5" t="s">
        <v>1433</v>
      </c>
      <c r="G121" s="5" t="s">
        <v>1159</v>
      </c>
      <c r="J121" s="5" t="s">
        <v>1529</v>
      </c>
    </row>
    <row r="122" spans="1:10">
      <c r="A122" s="5">
        <v>121</v>
      </c>
      <c r="B122" s="5" t="s">
        <v>994</v>
      </c>
      <c r="C122" s="5" t="s">
        <v>47</v>
      </c>
      <c r="D122" s="5" t="s">
        <v>1434</v>
      </c>
      <c r="E122" s="5" t="s">
        <v>1435</v>
      </c>
      <c r="F122" s="5" t="s">
        <v>1436</v>
      </c>
      <c r="G122" s="5" t="s">
        <v>1079</v>
      </c>
      <c r="J122" s="5" t="s">
        <v>1529</v>
      </c>
    </row>
    <row r="123" spans="1:10">
      <c r="A123" s="5">
        <v>122</v>
      </c>
      <c r="B123" s="5" t="s">
        <v>994</v>
      </c>
      <c r="C123" s="5" t="s">
        <v>47</v>
      </c>
      <c r="D123" s="5" t="s">
        <v>1437</v>
      </c>
      <c r="E123" s="5" t="s">
        <v>1438</v>
      </c>
      <c r="F123" s="5" t="s">
        <v>1439</v>
      </c>
      <c r="G123" s="5" t="s">
        <v>1034</v>
      </c>
      <c r="J123" s="5" t="s">
        <v>1529</v>
      </c>
    </row>
    <row r="124" spans="1:10">
      <c r="A124" s="5">
        <v>123</v>
      </c>
      <c r="B124" s="5" t="s">
        <v>994</v>
      </c>
      <c r="C124" s="5" t="s">
        <v>47</v>
      </c>
      <c r="D124" s="5" t="s">
        <v>1440</v>
      </c>
      <c r="E124" s="5" t="s">
        <v>1438</v>
      </c>
      <c r="F124" s="5" t="s">
        <v>1439</v>
      </c>
      <c r="G124" s="5" t="s">
        <v>1119</v>
      </c>
      <c r="H124" s="5" t="s">
        <v>1441</v>
      </c>
      <c r="J124" s="5" t="s">
        <v>1529</v>
      </c>
    </row>
    <row r="125" spans="1:10">
      <c r="A125" s="5">
        <v>124</v>
      </c>
      <c r="B125" s="5" t="s">
        <v>994</v>
      </c>
      <c r="C125" s="5" t="s">
        <v>47</v>
      </c>
      <c r="D125" s="5" t="s">
        <v>1442</v>
      </c>
      <c r="E125" s="5" t="s">
        <v>1443</v>
      </c>
      <c r="F125" s="5" t="s">
        <v>1444</v>
      </c>
      <c r="G125" s="5" t="s">
        <v>1258</v>
      </c>
      <c r="H125" s="5" t="s">
        <v>1445</v>
      </c>
      <c r="J125" s="5" t="s">
        <v>1529</v>
      </c>
    </row>
    <row r="126" spans="1:10">
      <c r="A126" s="5">
        <v>125</v>
      </c>
      <c r="B126" s="5" t="s">
        <v>994</v>
      </c>
      <c r="C126" s="5" t="s">
        <v>47</v>
      </c>
      <c r="D126" s="5" t="s">
        <v>1446</v>
      </c>
      <c r="E126" s="5" t="s">
        <v>1447</v>
      </c>
      <c r="F126" s="5" t="s">
        <v>1448</v>
      </c>
      <c r="G126" s="5" t="s">
        <v>1100</v>
      </c>
      <c r="J126" s="5" t="s">
        <v>1529</v>
      </c>
    </row>
    <row r="127" spans="1:10">
      <c r="A127" s="5">
        <v>126</v>
      </c>
      <c r="B127" s="5" t="s">
        <v>994</v>
      </c>
      <c r="C127" s="5" t="s">
        <v>47</v>
      </c>
      <c r="D127" s="5" t="s">
        <v>1449</v>
      </c>
      <c r="E127" s="5" t="s">
        <v>1450</v>
      </c>
      <c r="F127" s="5" t="s">
        <v>1451</v>
      </c>
      <c r="G127" s="5" t="s">
        <v>1054</v>
      </c>
      <c r="J127" s="5" t="s">
        <v>1529</v>
      </c>
    </row>
    <row r="128" spans="1:10">
      <c r="A128" s="5">
        <v>127</v>
      </c>
      <c r="B128" s="5" t="s">
        <v>994</v>
      </c>
      <c r="C128" s="5" t="s">
        <v>47</v>
      </c>
      <c r="D128" s="5" t="s">
        <v>1452</v>
      </c>
      <c r="E128" s="5" t="s">
        <v>1453</v>
      </c>
      <c r="F128" s="5" t="s">
        <v>1454</v>
      </c>
      <c r="G128" s="5" t="s">
        <v>1100</v>
      </c>
      <c r="J128" s="5" t="s">
        <v>1529</v>
      </c>
    </row>
    <row r="129" spans="1:10">
      <c r="A129" s="5">
        <v>128</v>
      </c>
      <c r="B129" s="5" t="s">
        <v>994</v>
      </c>
      <c r="C129" s="5" t="s">
        <v>47</v>
      </c>
      <c r="D129" s="5" t="s">
        <v>1455</v>
      </c>
      <c r="E129" s="5" t="s">
        <v>1456</v>
      </c>
      <c r="F129" s="5" t="s">
        <v>1457</v>
      </c>
      <c r="G129" s="5" t="s">
        <v>1026</v>
      </c>
      <c r="J129" s="5" t="s">
        <v>1529</v>
      </c>
    </row>
    <row r="130" spans="1:10">
      <c r="A130" s="5">
        <v>129</v>
      </c>
      <c r="B130" s="5" t="s">
        <v>994</v>
      </c>
      <c r="C130" s="5" t="s">
        <v>47</v>
      </c>
      <c r="D130" s="5" t="s">
        <v>1458</v>
      </c>
      <c r="E130" s="5" t="s">
        <v>1456</v>
      </c>
      <c r="F130" s="5" t="s">
        <v>1457</v>
      </c>
      <c r="G130" s="5" t="s">
        <v>1459</v>
      </c>
      <c r="J130" s="5" t="s">
        <v>1529</v>
      </c>
    </row>
    <row r="131" spans="1:10">
      <c r="A131" s="5">
        <v>130</v>
      </c>
      <c r="B131" s="5" t="s">
        <v>994</v>
      </c>
      <c r="C131" s="5" t="s">
        <v>47</v>
      </c>
      <c r="D131" s="5" t="s">
        <v>1460</v>
      </c>
      <c r="E131" s="5" t="s">
        <v>1461</v>
      </c>
      <c r="F131" s="5" t="s">
        <v>1462</v>
      </c>
      <c r="G131" s="5" t="s">
        <v>1026</v>
      </c>
      <c r="H131" s="5" t="s">
        <v>1463</v>
      </c>
      <c r="J131" s="5" t="s">
        <v>1529</v>
      </c>
    </row>
    <row r="132" spans="1:10">
      <c r="A132" s="5">
        <v>131</v>
      </c>
      <c r="B132" s="5" t="s">
        <v>994</v>
      </c>
      <c r="C132" s="5" t="s">
        <v>47</v>
      </c>
      <c r="D132" s="5" t="s">
        <v>1464</v>
      </c>
      <c r="E132" s="5" t="s">
        <v>1465</v>
      </c>
      <c r="F132" s="5" t="s">
        <v>1466</v>
      </c>
      <c r="G132" s="5" t="s">
        <v>1467</v>
      </c>
      <c r="J132" s="5" t="s">
        <v>1529</v>
      </c>
    </row>
    <row r="133" spans="1:10">
      <c r="A133" s="5">
        <v>132</v>
      </c>
      <c r="B133" s="5" t="s">
        <v>994</v>
      </c>
      <c r="C133" s="5" t="s">
        <v>47</v>
      </c>
      <c r="D133" s="5" t="s">
        <v>1468</v>
      </c>
      <c r="E133" s="5" t="s">
        <v>1469</v>
      </c>
      <c r="F133" s="5" t="s">
        <v>1470</v>
      </c>
      <c r="G133" s="5" t="s">
        <v>1058</v>
      </c>
      <c r="J133" s="5" t="s">
        <v>1529</v>
      </c>
    </row>
    <row r="134" spans="1:10">
      <c r="A134" s="5">
        <v>133</v>
      </c>
      <c r="B134" s="5" t="s">
        <v>994</v>
      </c>
      <c r="C134" s="5" t="s">
        <v>47</v>
      </c>
      <c r="D134" s="5" t="s">
        <v>1471</v>
      </c>
      <c r="E134" s="5" t="s">
        <v>1472</v>
      </c>
      <c r="F134" s="5" t="s">
        <v>1473</v>
      </c>
      <c r="G134" s="5" t="s">
        <v>1474</v>
      </c>
      <c r="J134" s="5" t="s">
        <v>1529</v>
      </c>
    </row>
    <row r="135" spans="1:10">
      <c r="A135" s="5">
        <v>134</v>
      </c>
      <c r="B135" s="5" t="s">
        <v>994</v>
      </c>
      <c r="C135" s="5" t="s">
        <v>47</v>
      </c>
      <c r="D135" s="5" t="s">
        <v>1475</v>
      </c>
      <c r="E135" s="5" t="s">
        <v>1476</v>
      </c>
      <c r="F135" s="5" t="s">
        <v>1477</v>
      </c>
      <c r="G135" s="5" t="s">
        <v>1478</v>
      </c>
      <c r="J135" s="5" t="s">
        <v>1529</v>
      </c>
    </row>
    <row r="136" spans="1:10">
      <c r="A136" s="5">
        <v>135</v>
      </c>
      <c r="B136" s="5" t="s">
        <v>994</v>
      </c>
      <c r="C136" s="5" t="s">
        <v>47</v>
      </c>
      <c r="D136" s="5" t="s">
        <v>1479</v>
      </c>
      <c r="E136" s="5" t="s">
        <v>1480</v>
      </c>
      <c r="F136" s="5" t="s">
        <v>1477</v>
      </c>
      <c r="G136" s="5" t="s">
        <v>1481</v>
      </c>
      <c r="J136" s="5" t="s">
        <v>1529</v>
      </c>
    </row>
    <row r="137" spans="1:10">
      <c r="A137" s="5">
        <v>136</v>
      </c>
      <c r="B137" s="5" t="s">
        <v>994</v>
      </c>
      <c r="C137" s="5" t="s">
        <v>47</v>
      </c>
      <c r="D137" s="5" t="s">
        <v>1482</v>
      </c>
      <c r="E137" s="5" t="s">
        <v>1483</v>
      </c>
      <c r="F137" s="5" t="s">
        <v>1484</v>
      </c>
      <c r="G137" s="5" t="s">
        <v>1119</v>
      </c>
      <c r="I137" s="5" t="s">
        <v>1485</v>
      </c>
      <c r="J137" s="5" t="s">
        <v>1529</v>
      </c>
    </row>
    <row r="138" spans="1:10">
      <c r="A138" s="5">
        <v>137</v>
      </c>
      <c r="B138" s="5" t="s">
        <v>994</v>
      </c>
      <c r="C138" s="5" t="s">
        <v>47</v>
      </c>
      <c r="D138" s="5" t="s">
        <v>1486</v>
      </c>
      <c r="E138" s="5" t="s">
        <v>1487</v>
      </c>
      <c r="F138" s="5" t="s">
        <v>1488</v>
      </c>
      <c r="G138" s="5" t="s">
        <v>1159</v>
      </c>
      <c r="I138" s="5" t="s">
        <v>1489</v>
      </c>
      <c r="J138" s="5" t="s">
        <v>1529</v>
      </c>
    </row>
    <row r="139" spans="1:10">
      <c r="A139" s="5">
        <v>138</v>
      </c>
      <c r="B139" s="5" t="s">
        <v>994</v>
      </c>
      <c r="C139" s="5" t="s">
        <v>47</v>
      </c>
      <c r="D139" s="5" t="s">
        <v>1490</v>
      </c>
      <c r="E139" s="5" t="s">
        <v>1491</v>
      </c>
      <c r="F139" s="5" t="s">
        <v>1492</v>
      </c>
      <c r="G139" s="5" t="s">
        <v>1054</v>
      </c>
      <c r="J139" s="5" t="s">
        <v>1529</v>
      </c>
    </row>
    <row r="140" spans="1:10">
      <c r="A140" s="5">
        <v>139</v>
      </c>
      <c r="B140" s="5" t="s">
        <v>994</v>
      </c>
      <c r="C140" s="5" t="s">
        <v>47</v>
      </c>
      <c r="D140" s="5" t="s">
        <v>1493</v>
      </c>
      <c r="E140" s="5" t="s">
        <v>1494</v>
      </c>
      <c r="F140" s="5" t="s">
        <v>1495</v>
      </c>
      <c r="G140" s="5" t="s">
        <v>1058</v>
      </c>
      <c r="J140" s="5" t="s">
        <v>1529</v>
      </c>
    </row>
    <row r="141" spans="1:10">
      <c r="A141" s="5">
        <v>140</v>
      </c>
      <c r="B141" s="5" t="s">
        <v>994</v>
      </c>
      <c r="C141" s="5" t="s">
        <v>47</v>
      </c>
      <c r="D141" s="5" t="s">
        <v>1496</v>
      </c>
      <c r="E141" s="5" t="s">
        <v>1497</v>
      </c>
      <c r="F141" s="5" t="s">
        <v>1498</v>
      </c>
      <c r="G141" s="5" t="s">
        <v>1002</v>
      </c>
      <c r="H141" s="5" t="s">
        <v>1499</v>
      </c>
      <c r="J141" s="5" t="s">
        <v>1529</v>
      </c>
    </row>
    <row r="142" spans="1:10">
      <c r="A142" s="5">
        <v>141</v>
      </c>
      <c r="B142" s="5" t="s">
        <v>994</v>
      </c>
      <c r="C142" s="5" t="s">
        <v>47</v>
      </c>
      <c r="D142" s="5" t="s">
        <v>1500</v>
      </c>
      <c r="E142" s="5" t="s">
        <v>1501</v>
      </c>
      <c r="F142" s="5" t="s">
        <v>1466</v>
      </c>
      <c r="G142" s="5" t="s">
        <v>1502</v>
      </c>
      <c r="H142" s="5" t="s">
        <v>1503</v>
      </c>
      <c r="J142" s="5" t="s">
        <v>1529</v>
      </c>
    </row>
    <row r="143" spans="1:10">
      <c r="A143" s="5">
        <v>142</v>
      </c>
      <c r="B143" s="5" t="s">
        <v>994</v>
      </c>
      <c r="C143" s="5" t="s">
        <v>47</v>
      </c>
      <c r="D143" s="5" t="s">
        <v>1504</v>
      </c>
      <c r="E143" s="5" t="s">
        <v>1505</v>
      </c>
      <c r="F143" s="5" t="s">
        <v>1506</v>
      </c>
      <c r="G143" s="5" t="s">
        <v>1507</v>
      </c>
      <c r="J143" s="5" t="s">
        <v>1529</v>
      </c>
    </row>
    <row r="144" spans="1:10">
      <c r="A144" s="5">
        <v>143</v>
      </c>
      <c r="B144" s="5" t="s">
        <v>994</v>
      </c>
      <c r="C144" s="5" t="s">
        <v>47</v>
      </c>
      <c r="D144" s="5" t="s">
        <v>1508</v>
      </c>
      <c r="E144" s="5" t="s">
        <v>1509</v>
      </c>
      <c r="F144" s="5" t="s">
        <v>1510</v>
      </c>
      <c r="G144" s="5" t="s">
        <v>1511</v>
      </c>
      <c r="I144" s="5" t="s">
        <v>1018</v>
      </c>
      <c r="J144" s="5" t="s">
        <v>1529</v>
      </c>
    </row>
    <row r="145" spans="1:10">
      <c r="A145" s="5">
        <v>144</v>
      </c>
      <c r="B145" s="5" t="s">
        <v>994</v>
      </c>
      <c r="C145" s="5" t="s">
        <v>47</v>
      </c>
      <c r="D145" s="5" t="s">
        <v>1512</v>
      </c>
      <c r="E145" s="5" t="s">
        <v>1513</v>
      </c>
      <c r="F145" s="5" t="s">
        <v>1514</v>
      </c>
      <c r="G145" s="5" t="s">
        <v>1515</v>
      </c>
      <c r="J145" s="5" t="s">
        <v>1529</v>
      </c>
    </row>
    <row r="146" spans="1:10">
      <c r="A146" s="5">
        <v>145</v>
      </c>
      <c r="B146" s="5" t="s">
        <v>994</v>
      </c>
      <c r="C146" s="5" t="s">
        <v>47</v>
      </c>
      <c r="D146" s="5" t="s">
        <v>1516</v>
      </c>
      <c r="E146" s="5" t="s">
        <v>1517</v>
      </c>
      <c r="F146" s="5" t="s">
        <v>1518</v>
      </c>
      <c r="G146" s="5" t="s">
        <v>1058</v>
      </c>
      <c r="J146" s="5" t="s">
        <v>1529</v>
      </c>
    </row>
    <row r="147" spans="1:10">
      <c r="A147" s="5">
        <v>146</v>
      </c>
      <c r="B147" s="5" t="s">
        <v>994</v>
      </c>
      <c r="C147" s="5" t="s">
        <v>47</v>
      </c>
      <c r="D147" s="5" t="s">
        <v>1519</v>
      </c>
      <c r="E147" s="5" t="s">
        <v>1520</v>
      </c>
      <c r="F147" s="5" t="s">
        <v>1521</v>
      </c>
      <c r="G147" s="5" t="s">
        <v>1012</v>
      </c>
      <c r="I147" s="5" t="s">
        <v>1522</v>
      </c>
      <c r="J147" s="5" t="s">
        <v>1529</v>
      </c>
    </row>
    <row r="148" spans="1:10">
      <c r="A148" s="5">
        <v>147</v>
      </c>
      <c r="B148" s="5" t="s">
        <v>994</v>
      </c>
      <c r="C148" s="5" t="s">
        <v>47</v>
      </c>
      <c r="D148" s="5" t="s">
        <v>1523</v>
      </c>
      <c r="E148" s="5" t="s">
        <v>1524</v>
      </c>
      <c r="F148" s="5" t="s">
        <v>1473</v>
      </c>
      <c r="G148" s="5" t="s">
        <v>1525</v>
      </c>
      <c r="J148" s="5" t="s">
        <v>1529</v>
      </c>
    </row>
    <row r="149" spans="1:10">
      <c r="A149" s="5">
        <v>148</v>
      </c>
      <c r="B149" s="5" t="s">
        <v>994</v>
      </c>
      <c r="C149" s="5" t="s">
        <v>47</v>
      </c>
      <c r="D149" s="5" t="s">
        <v>1526</v>
      </c>
      <c r="E149" s="5" t="s">
        <v>1527</v>
      </c>
      <c r="F149" s="5" t="s">
        <v>1473</v>
      </c>
      <c r="G149" s="5" t="s">
        <v>1528</v>
      </c>
      <c r="J149" s="5" t="s">
        <v>1529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6"/>
  <sheetViews>
    <sheetView showGridLines="0" topLeftCell="C3" zoomScaleNormal="100" workbookViewId="0">
      <selection activeCell="E22" sqref="E22:E2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8" hidden="1" customWidth="1"/>
    <col min="18" max="18" width="14.42578125" style="212" hidden="1" customWidth="1"/>
    <col min="19" max="22" width="9.140625" style="355"/>
    <col min="23" max="16384" width="9.140625" style="36"/>
  </cols>
  <sheetData>
    <row r="1" spans="1:256" s="202" customFormat="1" ht="16.5" hidden="1" customHeight="1">
      <c r="C1" s="349"/>
      <c r="H1" s="349"/>
      <c r="I1" s="349"/>
      <c r="J1" s="349"/>
      <c r="K1" s="349" t="s">
        <v>514</v>
      </c>
      <c r="L1" s="359" t="s">
        <v>400</v>
      </c>
      <c r="M1" s="394" t="s">
        <v>513</v>
      </c>
      <c r="N1" s="394"/>
      <c r="O1" s="394"/>
      <c r="P1" s="394"/>
      <c r="Q1" s="395"/>
      <c r="R1" s="394"/>
      <c r="S1" s="394"/>
      <c r="T1" s="394"/>
      <c r="U1" s="394"/>
      <c r="V1" s="394"/>
      <c r="W1" s="359"/>
      <c r="X1" s="359"/>
      <c r="Y1" s="359"/>
      <c r="Z1" s="359"/>
      <c r="AA1" s="359"/>
      <c r="AB1" s="359"/>
      <c r="AC1" s="359"/>
      <c r="AD1" s="359"/>
      <c r="AE1" s="359"/>
      <c r="AF1" s="359"/>
      <c r="AG1" s="359"/>
      <c r="AH1" s="359"/>
      <c r="AI1" s="359"/>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9"/>
      <c r="BN1" s="359"/>
      <c r="BO1" s="359"/>
      <c r="BP1" s="359"/>
      <c r="BQ1" s="359"/>
      <c r="BR1" s="359"/>
      <c r="BS1" s="359"/>
      <c r="BT1" s="359"/>
      <c r="BU1" s="359"/>
      <c r="BV1" s="359"/>
      <c r="BW1" s="359"/>
      <c r="BX1" s="359"/>
      <c r="BY1" s="359"/>
      <c r="BZ1" s="359"/>
      <c r="CA1" s="359"/>
      <c r="CB1" s="359"/>
      <c r="CC1" s="359"/>
      <c r="CD1" s="359"/>
      <c r="CE1" s="359"/>
      <c r="CF1" s="359"/>
      <c r="CG1" s="359"/>
      <c r="CH1" s="359"/>
      <c r="CI1" s="359"/>
      <c r="CJ1" s="359"/>
      <c r="CK1" s="359"/>
      <c r="CL1" s="359"/>
      <c r="CM1" s="359"/>
      <c r="CN1" s="359"/>
      <c r="CO1" s="359"/>
      <c r="CP1" s="359"/>
      <c r="CQ1" s="359"/>
      <c r="CR1" s="359"/>
      <c r="CS1" s="359"/>
      <c r="CT1" s="359"/>
      <c r="CU1" s="359"/>
      <c r="CV1" s="359"/>
      <c r="CW1" s="359"/>
      <c r="CX1" s="359"/>
      <c r="CY1" s="359"/>
      <c r="CZ1" s="359"/>
      <c r="DA1" s="359"/>
      <c r="DB1" s="359"/>
      <c r="DC1" s="359"/>
      <c r="DD1" s="359"/>
      <c r="DE1" s="359"/>
      <c r="DF1" s="359"/>
      <c r="DG1" s="359"/>
      <c r="DH1" s="359"/>
      <c r="DI1" s="359"/>
      <c r="DJ1" s="359"/>
      <c r="DK1" s="359"/>
      <c r="DL1" s="359"/>
      <c r="DM1" s="359"/>
      <c r="DN1" s="359"/>
      <c r="DO1" s="359"/>
      <c r="DP1" s="359"/>
      <c r="DQ1" s="359"/>
      <c r="DR1" s="359"/>
      <c r="DS1" s="359"/>
      <c r="DT1" s="359"/>
      <c r="DU1" s="359"/>
      <c r="DV1" s="359"/>
      <c r="DW1" s="359"/>
      <c r="DX1" s="359"/>
      <c r="DY1" s="359"/>
      <c r="DZ1" s="359"/>
      <c r="EA1" s="359"/>
      <c r="EB1" s="359"/>
      <c r="EC1" s="359"/>
      <c r="ED1" s="359"/>
      <c r="EE1" s="359"/>
      <c r="EF1" s="359"/>
      <c r="EG1" s="359"/>
      <c r="EH1" s="359"/>
      <c r="EI1" s="359"/>
      <c r="EJ1" s="359"/>
      <c r="EK1" s="359"/>
      <c r="EL1" s="359"/>
      <c r="EM1" s="359"/>
      <c r="EN1" s="359"/>
      <c r="EO1" s="359"/>
      <c r="EP1" s="359"/>
      <c r="EQ1" s="359"/>
      <c r="ER1" s="359"/>
      <c r="ES1" s="359"/>
      <c r="ET1" s="359"/>
      <c r="EU1" s="359"/>
      <c r="EV1" s="359"/>
      <c r="EW1" s="359"/>
      <c r="EX1" s="359"/>
      <c r="EY1" s="359"/>
      <c r="EZ1" s="359"/>
      <c r="FA1" s="359"/>
      <c r="FB1" s="359"/>
      <c r="FC1" s="359"/>
      <c r="FD1" s="359"/>
      <c r="FE1" s="359"/>
      <c r="FF1" s="359"/>
      <c r="FG1" s="359"/>
      <c r="FH1" s="359"/>
      <c r="FI1" s="359"/>
      <c r="FJ1" s="359"/>
      <c r="FK1" s="359"/>
      <c r="FL1" s="359"/>
      <c r="FM1" s="359"/>
      <c r="FN1" s="359"/>
      <c r="FO1" s="359"/>
      <c r="FP1" s="359"/>
      <c r="FQ1" s="359"/>
      <c r="FR1" s="359"/>
      <c r="FS1" s="359"/>
      <c r="FT1" s="359"/>
      <c r="FU1" s="359"/>
      <c r="FV1" s="359"/>
      <c r="FW1" s="359"/>
      <c r="FX1" s="359"/>
      <c r="FY1" s="359"/>
      <c r="FZ1" s="359"/>
      <c r="GA1" s="359"/>
      <c r="GB1" s="359"/>
      <c r="GC1" s="359"/>
      <c r="GD1" s="359"/>
      <c r="GE1" s="359"/>
      <c r="GF1" s="359"/>
      <c r="GG1" s="359"/>
      <c r="GH1" s="359"/>
      <c r="GI1" s="359"/>
      <c r="GJ1" s="359"/>
      <c r="GK1" s="359"/>
      <c r="GL1" s="359"/>
      <c r="GM1" s="359"/>
      <c r="GN1" s="359"/>
      <c r="GO1" s="359"/>
      <c r="GP1" s="359"/>
      <c r="GQ1" s="359"/>
      <c r="GR1" s="359"/>
      <c r="GS1" s="359"/>
      <c r="GT1" s="359"/>
      <c r="GU1" s="359"/>
      <c r="GV1" s="359"/>
      <c r="GW1" s="359"/>
      <c r="GX1" s="359"/>
      <c r="GY1" s="359"/>
      <c r="GZ1" s="359"/>
      <c r="HA1" s="359"/>
      <c r="HB1" s="359"/>
      <c r="HC1" s="359"/>
      <c r="HD1" s="359"/>
      <c r="HE1" s="359"/>
      <c r="HF1" s="359"/>
      <c r="HG1" s="359"/>
      <c r="HH1" s="359"/>
      <c r="HI1" s="359"/>
      <c r="HJ1" s="359"/>
      <c r="HK1" s="359"/>
      <c r="HL1" s="359"/>
      <c r="HM1" s="359"/>
      <c r="HN1" s="359"/>
      <c r="HO1" s="359"/>
      <c r="HP1" s="359"/>
      <c r="HQ1" s="359"/>
      <c r="HR1" s="359"/>
      <c r="HS1" s="359"/>
      <c r="HT1" s="359"/>
      <c r="HU1" s="359"/>
      <c r="HV1" s="359"/>
      <c r="HW1" s="359"/>
      <c r="HX1" s="359"/>
      <c r="HY1" s="359"/>
      <c r="HZ1" s="359"/>
      <c r="IA1" s="359"/>
      <c r="IB1" s="359"/>
      <c r="IC1" s="359"/>
      <c r="ID1" s="359"/>
      <c r="IE1" s="359"/>
      <c r="IF1" s="359"/>
      <c r="IG1" s="359"/>
      <c r="IH1" s="359"/>
      <c r="II1" s="359"/>
      <c r="IJ1" s="359"/>
      <c r="IK1" s="359"/>
      <c r="IL1" s="359"/>
      <c r="IM1" s="359"/>
      <c r="IN1" s="359"/>
      <c r="IO1" s="359"/>
      <c r="IP1" s="359"/>
      <c r="IQ1" s="359"/>
      <c r="IR1" s="359"/>
      <c r="IS1" s="359"/>
      <c r="IT1" s="359"/>
      <c r="IU1" s="359"/>
      <c r="IV1" s="359"/>
    </row>
    <row r="2" spans="1:256" s="363" customFormat="1" ht="16.5" hidden="1" customHeight="1">
      <c r="A2" s="360"/>
      <c r="B2" s="360"/>
      <c r="C2" s="361"/>
      <c r="D2" s="360"/>
      <c r="E2" s="360"/>
      <c r="F2" s="360"/>
      <c r="G2" s="360"/>
      <c r="H2" s="360"/>
      <c r="I2" s="360"/>
      <c r="J2" s="360"/>
      <c r="K2" s="360"/>
      <c r="L2" s="360"/>
      <c r="M2" s="394"/>
      <c r="N2" s="394"/>
      <c r="O2" s="394"/>
      <c r="P2" s="394"/>
      <c r="Q2" s="395"/>
      <c r="R2" s="394"/>
      <c r="S2" s="362"/>
      <c r="T2" s="362"/>
      <c r="U2" s="362"/>
      <c r="V2" s="362"/>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1"/>
      <c r="BI2" s="361"/>
      <c r="BJ2" s="361"/>
      <c r="BK2" s="361"/>
      <c r="BL2" s="361"/>
      <c r="BM2" s="361"/>
      <c r="BN2" s="361"/>
      <c r="BO2" s="361"/>
      <c r="BP2" s="361"/>
      <c r="BQ2" s="361"/>
      <c r="BR2" s="361"/>
      <c r="BS2" s="361"/>
      <c r="BT2" s="361"/>
      <c r="BU2" s="361"/>
      <c r="BV2" s="361"/>
      <c r="BW2" s="361"/>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1"/>
      <c r="DP2" s="361"/>
      <c r="DQ2" s="361"/>
      <c r="DR2" s="361"/>
      <c r="DS2" s="361"/>
      <c r="DT2" s="361"/>
      <c r="DU2" s="361"/>
      <c r="DV2" s="361"/>
      <c r="DW2" s="361"/>
      <c r="DX2" s="361"/>
      <c r="DY2" s="361"/>
      <c r="DZ2" s="361"/>
      <c r="EA2" s="361"/>
      <c r="EB2" s="361"/>
      <c r="EC2" s="361"/>
      <c r="ED2" s="361"/>
      <c r="EE2" s="361"/>
      <c r="EF2" s="361"/>
      <c r="EG2" s="361"/>
      <c r="EH2" s="361"/>
      <c r="EI2" s="361"/>
      <c r="EJ2" s="361"/>
      <c r="EK2" s="361"/>
      <c r="EL2" s="361"/>
      <c r="EM2" s="361"/>
      <c r="EN2" s="361"/>
      <c r="EO2" s="361"/>
      <c r="EP2" s="361"/>
      <c r="EQ2" s="361"/>
      <c r="ER2" s="361"/>
      <c r="ES2" s="361"/>
      <c r="ET2" s="361"/>
    </row>
    <row r="3" spans="1:256" s="126" customFormat="1" ht="3" customHeight="1">
      <c r="A3" s="125"/>
      <c r="B3" s="36"/>
      <c r="C3" s="230"/>
      <c r="D3" s="100"/>
      <c r="E3" s="100"/>
      <c r="F3" s="100"/>
      <c r="G3" s="100"/>
      <c r="H3" s="100"/>
      <c r="I3" s="100"/>
      <c r="J3" s="100"/>
      <c r="K3" s="100"/>
      <c r="L3" s="233"/>
      <c r="M3" s="212"/>
      <c r="N3" s="212"/>
      <c r="O3" s="212"/>
      <c r="P3" s="212"/>
      <c r="Q3" s="358"/>
      <c r="R3" s="212"/>
      <c r="S3" s="355"/>
      <c r="T3" s="355"/>
      <c r="U3" s="355"/>
      <c r="V3" s="355"/>
    </row>
    <row r="4" spans="1:256" s="126" customFormat="1" ht="22.5">
      <c r="A4" s="125"/>
      <c r="B4" s="36"/>
      <c r="C4" s="230"/>
      <c r="D4" s="1148" t="s">
        <v>396</v>
      </c>
      <c r="E4" s="1149"/>
      <c r="F4" s="1149"/>
      <c r="G4" s="1149"/>
      <c r="H4" s="1150"/>
      <c r="I4" s="434"/>
      <c r="M4" s="212"/>
      <c r="N4" s="212"/>
      <c r="O4" s="212"/>
      <c r="P4" s="212"/>
      <c r="Q4" s="358"/>
      <c r="R4" s="212"/>
      <c r="S4" s="355"/>
      <c r="T4" s="355"/>
      <c r="U4" s="355"/>
      <c r="V4" s="355"/>
    </row>
    <row r="5" spans="1:256" s="126" customFormat="1" ht="3" hidden="1" customHeight="1">
      <c r="A5" s="125"/>
      <c r="B5" s="36"/>
      <c r="C5" s="230"/>
      <c r="D5" s="100"/>
      <c r="E5" s="100"/>
      <c r="F5" s="100"/>
      <c r="G5" s="100"/>
      <c r="H5" s="234"/>
      <c r="I5" s="234"/>
      <c r="J5" s="234"/>
      <c r="K5" s="234"/>
      <c r="L5" s="235"/>
      <c r="M5" s="212"/>
      <c r="N5" s="212"/>
      <c r="O5" s="212"/>
      <c r="P5" s="212"/>
      <c r="Q5" s="358"/>
      <c r="R5" s="212"/>
      <c r="S5" s="355"/>
      <c r="T5" s="355"/>
      <c r="U5" s="355"/>
      <c r="V5" s="355"/>
    </row>
    <row r="6" spans="1:256" s="126" customFormat="1" ht="20.100000000000001" hidden="1" customHeight="1">
      <c r="A6" s="236"/>
      <c r="B6" s="236"/>
      <c r="C6" s="230"/>
      <c r="D6" s="1151"/>
      <c r="E6" s="1151"/>
      <c r="F6" s="1152" t="s">
        <v>83</v>
      </c>
      <c r="G6" s="1152"/>
      <c r="H6" s="234"/>
      <c r="I6" s="234"/>
      <c r="J6" s="237"/>
      <c r="K6" s="238"/>
      <c r="L6" s="238"/>
      <c r="M6" s="212"/>
      <c r="N6" s="212"/>
      <c r="O6" s="212"/>
      <c r="P6" s="212"/>
      <c r="Q6" s="358"/>
      <c r="R6" s="212"/>
      <c r="S6" s="355"/>
      <c r="T6" s="355"/>
      <c r="U6" s="355"/>
      <c r="V6" s="355"/>
    </row>
    <row r="7" spans="1:256" ht="3" customHeight="1"/>
    <row r="8" spans="1:256" s="126" customFormat="1">
      <c r="A8" s="125"/>
      <c r="B8" s="36"/>
      <c r="C8" s="230"/>
      <c r="D8" s="1153" t="s">
        <v>16</v>
      </c>
      <c r="E8" s="1153"/>
      <c r="F8" s="1153" t="s">
        <v>397</v>
      </c>
      <c r="G8" s="1153"/>
      <c r="H8" s="1153"/>
      <c r="I8" s="1154" t="s">
        <v>398</v>
      </c>
      <c r="J8" s="1154"/>
      <c r="K8" s="1154"/>
      <c r="L8" s="1154"/>
      <c r="M8" s="212"/>
      <c r="N8" s="212"/>
      <c r="O8" s="212"/>
      <c r="P8" s="212"/>
      <c r="Q8" s="358"/>
      <c r="R8" s="212"/>
      <c r="S8" s="355"/>
      <c r="T8" s="355"/>
      <c r="U8" s="355"/>
      <c r="V8" s="355"/>
    </row>
    <row r="9" spans="1:256" s="126" customFormat="1" ht="20.25" customHeight="1">
      <c r="A9" s="125"/>
      <c r="B9" s="36"/>
      <c r="C9" s="230"/>
      <c r="D9" s="240" t="s">
        <v>91</v>
      </c>
      <c r="E9" s="240" t="s">
        <v>399</v>
      </c>
      <c r="F9" s="1144" t="s">
        <v>91</v>
      </c>
      <c r="G9" s="1145"/>
      <c r="H9" s="241" t="s">
        <v>399</v>
      </c>
      <c r="I9" s="1146" t="s">
        <v>91</v>
      </c>
      <c r="J9" s="1146"/>
      <c r="K9" s="241" t="s">
        <v>399</v>
      </c>
      <c r="L9" s="241" t="s">
        <v>400</v>
      </c>
      <c r="M9" s="212"/>
      <c r="N9" s="212"/>
      <c r="O9" s="212"/>
      <c r="P9" s="212"/>
      <c r="Q9" s="358"/>
      <c r="R9" s="212"/>
      <c r="S9" s="355"/>
      <c r="T9" s="355"/>
      <c r="U9" s="355"/>
      <c r="V9" s="355"/>
    </row>
    <row r="10" spans="1:256" ht="12" customHeight="1">
      <c r="C10" s="249"/>
      <c r="D10" s="353" t="s">
        <v>92</v>
      </c>
      <c r="E10" s="353" t="s">
        <v>48</v>
      </c>
      <c r="F10" s="1147" t="s">
        <v>49</v>
      </c>
      <c r="G10" s="1147"/>
      <c r="H10" s="353" t="s">
        <v>50</v>
      </c>
      <c r="I10" s="1147" t="s">
        <v>67</v>
      </c>
      <c r="J10" s="1147"/>
      <c r="K10" s="353" t="s">
        <v>68</v>
      </c>
      <c r="L10" s="353" t="s">
        <v>182</v>
      </c>
      <c r="M10" s="263"/>
      <c r="N10" s="263"/>
      <c r="O10" s="263"/>
      <c r="P10" s="263"/>
      <c r="Q10" s="239"/>
      <c r="R10" s="263"/>
      <c r="S10" s="354"/>
      <c r="T10" s="354"/>
      <c r="U10" s="354"/>
      <c r="V10" s="354"/>
    </row>
    <row r="11" spans="1:256" s="126" customFormat="1" hidden="1">
      <c r="A11" s="36"/>
      <c r="B11" s="36"/>
      <c r="C11" s="230"/>
      <c r="D11" s="242">
        <v>0</v>
      </c>
      <c r="E11" s="243"/>
      <c r="F11" s="162"/>
      <c r="G11" s="162"/>
      <c r="H11" s="244"/>
      <c r="I11" s="245"/>
      <c r="J11" s="162"/>
      <c r="K11" s="244"/>
      <c r="L11" s="246"/>
      <c r="M11" s="398" t="s">
        <v>519</v>
      </c>
      <c r="N11" s="212"/>
      <c r="O11" s="212"/>
      <c r="P11" s="212" t="s">
        <v>517</v>
      </c>
      <c r="Q11" s="358" t="s">
        <v>518</v>
      </c>
      <c r="R11" s="212" t="s">
        <v>582</v>
      </c>
      <c r="S11" s="355"/>
      <c r="T11" s="355"/>
      <c r="U11" s="355"/>
      <c r="V11" s="355"/>
    </row>
    <row r="12" spans="1:256" s="265" customFormat="1" ht="0.95" customHeight="1">
      <c r="A12" s="89"/>
      <c r="B12" s="186" t="s">
        <v>404</v>
      </c>
      <c r="C12" s="1157"/>
      <c r="D12" s="1153">
        <v>1</v>
      </c>
      <c r="E12" s="1158" t="s">
        <v>1545</v>
      </c>
      <c r="F12" s="1106"/>
      <c r="G12" s="1097">
        <v>0</v>
      </c>
      <c r="H12" s="356"/>
      <c r="I12" s="250"/>
      <c r="J12" s="393" t="s">
        <v>516</v>
      </c>
      <c r="K12" s="732"/>
      <c r="L12" s="266"/>
      <c r="M12" s="828">
        <f t="shared" ref="M12:M20" si="0">mergeValue(H12)</f>
        <v>0</v>
      </c>
      <c r="N12" s="1007"/>
      <c r="O12" s="1007"/>
      <c r="P12" s="828" t="str">
        <f>IF(ISERROR(MATCH(Q12,MODesc,0)),"n","y")</f>
        <v>y</v>
      </c>
      <c r="Q12" s="1007" t="s">
        <v>1545</v>
      </c>
      <c r="R12" s="828" t="str">
        <f>K12&amp;"("&amp;L12&amp;")"</f>
        <v>()</v>
      </c>
      <c r="S12" s="186"/>
      <c r="T12" s="186"/>
      <c r="U12" s="248"/>
      <c r="V12" s="186"/>
      <c r="W12" s="186"/>
      <c r="X12" s="186"/>
      <c r="Y12" s="264"/>
      <c r="Z12" s="264"/>
      <c r="AA12" s="595"/>
      <c r="AB12" s="595"/>
      <c r="AC12" s="595"/>
      <c r="AD12" s="595"/>
      <c r="AE12" s="595"/>
      <c r="AF12" s="595"/>
      <c r="AG12" s="595"/>
      <c r="AH12" s="595"/>
      <c r="AI12" s="595"/>
      <c r="AJ12" s="595"/>
      <c r="AK12" s="595"/>
      <c r="AL12" s="595"/>
      <c r="AM12" s="595"/>
      <c r="AN12" s="595"/>
      <c r="AO12" s="595"/>
      <c r="AP12" s="595"/>
      <c r="AQ12" s="595"/>
      <c r="AR12" s="595"/>
      <c r="AS12" s="595"/>
      <c r="AT12" s="595"/>
      <c r="AU12" s="595"/>
      <c r="AV12" s="595"/>
      <c r="AW12" s="595"/>
      <c r="AX12" s="595"/>
      <c r="AY12" s="595"/>
      <c r="AZ12" s="595"/>
      <c r="BA12" s="595"/>
      <c r="BB12" s="595"/>
      <c r="BC12" s="595"/>
      <c r="BD12" s="595"/>
      <c r="BE12" s="595"/>
      <c r="BF12" s="595"/>
      <c r="BG12" s="595"/>
      <c r="BH12" s="595"/>
      <c r="BI12" s="595"/>
      <c r="BJ12" s="595"/>
      <c r="BK12" s="595"/>
      <c r="BL12" s="595"/>
      <c r="BM12" s="595"/>
      <c r="BN12" s="595"/>
      <c r="BO12" s="595"/>
      <c r="BP12" s="595"/>
      <c r="BQ12" s="595"/>
      <c r="BR12" s="595"/>
      <c r="BS12" s="595"/>
      <c r="BT12" s="595"/>
      <c r="BU12" s="595"/>
      <c r="BV12" s="264"/>
      <c r="BW12" s="264"/>
      <c r="BX12" s="264"/>
      <c r="BY12" s="264"/>
      <c r="BZ12" s="264"/>
      <c r="CA12" s="264"/>
      <c r="CB12" s="264"/>
      <c r="CC12" s="264"/>
      <c r="CD12" s="264"/>
      <c r="CE12" s="264"/>
    </row>
    <row r="13" spans="1:256" s="265" customFormat="1" ht="0.95" customHeight="1">
      <c r="A13" s="89"/>
      <c r="B13" s="186" t="s">
        <v>404</v>
      </c>
      <c r="C13" s="1157"/>
      <c r="D13" s="1153"/>
      <c r="E13" s="1159"/>
      <c r="F13" s="1160"/>
      <c r="G13" s="1153">
        <v>1</v>
      </c>
      <c r="H13" s="1155" t="s">
        <v>967</v>
      </c>
      <c r="I13" s="250"/>
      <c r="J13" s="393" t="s">
        <v>516</v>
      </c>
      <c r="K13" s="732"/>
      <c r="L13" s="266"/>
      <c r="M13" s="828" t="str">
        <f t="shared" si="0"/>
        <v>город Ярославль</v>
      </c>
      <c r="N13" s="1007"/>
      <c r="O13" s="1007"/>
      <c r="P13" s="1007"/>
      <c r="Q13" s="1007"/>
      <c r="R13" s="828" t="str">
        <f>K13&amp;"("&amp;L13&amp;")"</f>
        <v>()</v>
      </c>
      <c r="S13" s="186"/>
      <c r="T13" s="186"/>
      <c r="U13" s="248"/>
      <c r="V13" s="186"/>
      <c r="W13" s="186"/>
      <c r="X13" s="186"/>
      <c r="Y13" s="264"/>
      <c r="Z13" s="264"/>
      <c r="AA13" s="595"/>
      <c r="AB13" s="595"/>
      <c r="AC13" s="595"/>
      <c r="AD13" s="595"/>
      <c r="AE13" s="595"/>
      <c r="AF13" s="595"/>
      <c r="AG13" s="595"/>
      <c r="AH13" s="595"/>
      <c r="AI13" s="595"/>
      <c r="AJ13" s="595"/>
      <c r="AK13" s="595"/>
      <c r="AL13" s="595"/>
      <c r="AM13" s="595"/>
      <c r="AN13" s="595"/>
      <c r="AO13" s="595"/>
      <c r="AP13" s="595"/>
      <c r="AQ13" s="595"/>
      <c r="AR13" s="595"/>
      <c r="AS13" s="595"/>
      <c r="AT13" s="595"/>
      <c r="AU13" s="595"/>
      <c r="AV13" s="595"/>
      <c r="AW13" s="595"/>
      <c r="AX13" s="595"/>
      <c r="AY13" s="595"/>
      <c r="AZ13" s="595"/>
      <c r="BA13" s="595"/>
      <c r="BB13" s="595"/>
      <c r="BC13" s="595"/>
      <c r="BD13" s="595"/>
      <c r="BE13" s="595"/>
      <c r="BF13" s="595"/>
      <c r="BG13" s="595"/>
      <c r="BH13" s="595"/>
      <c r="BI13" s="595"/>
      <c r="BJ13" s="595"/>
      <c r="BK13" s="595"/>
      <c r="BL13" s="595"/>
      <c r="BM13" s="595"/>
      <c r="BN13" s="595"/>
      <c r="BO13" s="595"/>
      <c r="BP13" s="595"/>
      <c r="BQ13" s="595"/>
      <c r="BR13" s="595"/>
      <c r="BS13" s="595"/>
      <c r="BT13" s="595"/>
      <c r="BU13" s="595"/>
      <c r="BV13" s="264"/>
      <c r="BW13" s="264"/>
      <c r="BX13" s="264"/>
      <c r="BY13" s="264"/>
      <c r="BZ13" s="264"/>
      <c r="CA13" s="264"/>
      <c r="CB13" s="264"/>
      <c r="CC13" s="264"/>
      <c r="CD13" s="264"/>
      <c r="CE13" s="264"/>
    </row>
    <row r="14" spans="1:256" s="265" customFormat="1" ht="15" customHeight="1">
      <c r="A14" s="89"/>
      <c r="B14" s="186" t="s">
        <v>404</v>
      </c>
      <c r="C14" s="1157"/>
      <c r="D14" s="1153"/>
      <c r="E14" s="1159"/>
      <c r="F14" s="1161"/>
      <c r="G14" s="1153"/>
      <c r="H14" s="1156"/>
      <c r="I14" s="1115"/>
      <c r="J14" s="1097">
        <v>1</v>
      </c>
      <c r="K14" s="1105" t="s">
        <v>967</v>
      </c>
      <c r="L14" s="247" t="s">
        <v>968</v>
      </c>
      <c r="M14" s="828" t="str">
        <f t="shared" si="0"/>
        <v>город Ярославль</v>
      </c>
      <c r="N14" s="1007"/>
      <c r="O14" s="1007"/>
      <c r="P14" s="1007"/>
      <c r="Q14" s="1007"/>
      <c r="R14" s="828" t="str">
        <f>K14&amp;" ("&amp;L14&amp;")"</f>
        <v>город Ярославль (78701000)</v>
      </c>
      <c r="S14" s="186"/>
      <c r="T14" s="186"/>
      <c r="U14" s="248"/>
      <c r="V14" s="186"/>
      <c r="W14" s="186"/>
      <c r="X14" s="186"/>
      <c r="Y14" s="264"/>
      <c r="Z14" s="264"/>
      <c r="AA14" s="595"/>
      <c r="AB14" s="595"/>
      <c r="AC14" s="595"/>
      <c r="AD14" s="595"/>
      <c r="AE14" s="595"/>
      <c r="AF14" s="595"/>
      <c r="AG14" s="595"/>
      <c r="AH14" s="595"/>
      <c r="AI14" s="595"/>
      <c r="AJ14" s="595"/>
      <c r="AK14" s="595"/>
      <c r="AL14" s="595"/>
      <c r="AM14" s="595"/>
      <c r="AN14" s="595"/>
      <c r="AO14" s="595"/>
      <c r="AP14" s="595"/>
      <c r="AQ14" s="595"/>
      <c r="AR14" s="595"/>
      <c r="AS14" s="595"/>
      <c r="AT14" s="595"/>
      <c r="AU14" s="595"/>
      <c r="AV14" s="595"/>
      <c r="AW14" s="595"/>
      <c r="AX14" s="595"/>
      <c r="AY14" s="595"/>
      <c r="AZ14" s="595"/>
      <c r="BA14" s="595"/>
      <c r="BB14" s="595"/>
      <c r="BC14" s="595"/>
      <c r="BD14" s="595"/>
      <c r="BE14" s="595"/>
      <c r="BF14" s="595"/>
      <c r="BG14" s="595"/>
      <c r="BH14" s="595"/>
      <c r="BI14" s="595"/>
      <c r="BJ14" s="595"/>
      <c r="BK14" s="595"/>
      <c r="BL14" s="595"/>
      <c r="BM14" s="595"/>
      <c r="BN14" s="595"/>
      <c r="BO14" s="595"/>
      <c r="BP14" s="595"/>
      <c r="BQ14" s="595"/>
      <c r="BR14" s="595"/>
      <c r="BS14" s="595"/>
      <c r="BT14" s="595"/>
      <c r="BU14" s="595"/>
      <c r="BV14" s="264"/>
      <c r="BW14" s="264"/>
      <c r="BX14" s="264"/>
      <c r="BY14" s="264"/>
      <c r="BZ14" s="264"/>
      <c r="CA14" s="264"/>
      <c r="CB14" s="264"/>
      <c r="CC14" s="264"/>
      <c r="CD14" s="264"/>
      <c r="CE14" s="264"/>
    </row>
    <row r="15" spans="1:256" s="265" customFormat="1" ht="0.95" customHeight="1">
      <c r="A15" s="89"/>
      <c r="B15" s="186" t="s">
        <v>404</v>
      </c>
      <c r="C15" s="1157"/>
      <c r="D15" s="1153">
        <v>2</v>
      </c>
      <c r="E15" s="1158" t="s">
        <v>1546</v>
      </c>
      <c r="F15" s="1106"/>
      <c r="G15" s="1097">
        <v>0</v>
      </c>
      <c r="H15" s="356"/>
      <c r="I15" s="250"/>
      <c r="J15" s="393" t="s">
        <v>516</v>
      </c>
      <c r="K15" s="732"/>
      <c r="L15" s="266"/>
      <c r="M15" s="828">
        <f t="shared" si="0"/>
        <v>0</v>
      </c>
      <c r="N15" s="1007"/>
      <c r="O15" s="1007"/>
      <c r="P15" s="828" t="str">
        <f>IF(ISERROR(MATCH(Q15,MODesc,0)),"n","y")</f>
        <v>y</v>
      </c>
      <c r="Q15" s="1007" t="s">
        <v>1546</v>
      </c>
      <c r="R15" s="828" t="str">
        <f>K15&amp;"("&amp;L15&amp;")"</f>
        <v>()</v>
      </c>
      <c r="S15" s="186"/>
      <c r="T15" s="186"/>
      <c r="U15" s="248"/>
      <c r="V15" s="186"/>
      <c r="W15" s="186"/>
      <c r="X15" s="186"/>
      <c r="Y15" s="264"/>
      <c r="Z15" s="264"/>
      <c r="AA15" s="595"/>
      <c r="AB15" s="595"/>
      <c r="AC15" s="595"/>
      <c r="AD15" s="595"/>
      <c r="AE15" s="595"/>
      <c r="AF15" s="595"/>
      <c r="AG15" s="595"/>
      <c r="AH15" s="595"/>
      <c r="AI15" s="595"/>
      <c r="AJ15" s="595"/>
      <c r="AK15" s="595"/>
      <c r="AL15" s="595"/>
      <c r="AM15" s="595"/>
      <c r="AN15" s="595"/>
      <c r="AO15" s="595"/>
      <c r="AP15" s="595"/>
      <c r="AQ15" s="595"/>
      <c r="AR15" s="595"/>
      <c r="AS15" s="595"/>
      <c r="AT15" s="595"/>
      <c r="AU15" s="595"/>
      <c r="AV15" s="595"/>
      <c r="AW15" s="595"/>
      <c r="AX15" s="595"/>
      <c r="AY15" s="595"/>
      <c r="AZ15" s="595"/>
      <c r="BA15" s="595"/>
      <c r="BB15" s="595"/>
      <c r="BC15" s="595"/>
      <c r="BD15" s="595"/>
      <c r="BE15" s="595"/>
      <c r="BF15" s="595"/>
      <c r="BG15" s="595"/>
      <c r="BH15" s="595"/>
      <c r="BI15" s="595"/>
      <c r="BJ15" s="595"/>
      <c r="BK15" s="595"/>
      <c r="BL15" s="595"/>
      <c r="BM15" s="595"/>
      <c r="BN15" s="595"/>
      <c r="BO15" s="595"/>
      <c r="BP15" s="595"/>
      <c r="BQ15" s="595"/>
      <c r="BR15" s="595"/>
      <c r="BS15" s="595"/>
      <c r="BT15" s="595"/>
      <c r="BU15" s="595"/>
      <c r="BV15" s="264"/>
      <c r="BW15" s="264"/>
      <c r="BX15" s="264"/>
      <c r="BY15" s="264"/>
      <c r="BZ15" s="264"/>
      <c r="CA15" s="264"/>
      <c r="CB15" s="264"/>
      <c r="CC15" s="264"/>
      <c r="CD15" s="264"/>
      <c r="CE15" s="264"/>
    </row>
    <row r="16" spans="1:256" s="265" customFormat="1" ht="0.95" customHeight="1">
      <c r="A16" s="89"/>
      <c r="B16" s="186" t="s">
        <v>404</v>
      </c>
      <c r="C16" s="1157"/>
      <c r="D16" s="1153"/>
      <c r="E16" s="1159"/>
      <c r="F16" s="1160"/>
      <c r="G16" s="1153">
        <v>1</v>
      </c>
      <c r="H16" s="1155" t="s">
        <v>886</v>
      </c>
      <c r="I16" s="250"/>
      <c r="J16" s="393" t="s">
        <v>516</v>
      </c>
      <c r="K16" s="732"/>
      <c r="L16" s="266"/>
      <c r="M16" s="828" t="str">
        <f t="shared" si="0"/>
        <v>Ростовский муниципальный район</v>
      </c>
      <c r="N16" s="1007"/>
      <c r="O16" s="1007"/>
      <c r="P16" s="1007"/>
      <c r="Q16" s="1007"/>
      <c r="R16" s="828" t="str">
        <f>K16&amp;"("&amp;L16&amp;")"</f>
        <v>()</v>
      </c>
      <c r="S16" s="186"/>
      <c r="T16" s="186"/>
      <c r="U16" s="248"/>
      <c r="V16" s="186"/>
      <c r="W16" s="186"/>
      <c r="X16" s="186"/>
      <c r="Y16" s="264"/>
      <c r="Z16" s="264"/>
      <c r="AA16" s="595"/>
      <c r="AB16" s="595"/>
      <c r="AC16" s="595"/>
      <c r="AD16" s="595"/>
      <c r="AE16" s="595"/>
      <c r="AF16" s="595"/>
      <c r="AG16" s="595"/>
      <c r="AH16" s="595"/>
      <c r="AI16" s="595"/>
      <c r="AJ16" s="595"/>
      <c r="AK16" s="595"/>
      <c r="AL16" s="595"/>
      <c r="AM16" s="595"/>
      <c r="AN16" s="595"/>
      <c r="AO16" s="595"/>
      <c r="AP16" s="595"/>
      <c r="AQ16" s="595"/>
      <c r="AR16" s="595"/>
      <c r="AS16" s="595"/>
      <c r="AT16" s="595"/>
      <c r="AU16" s="595"/>
      <c r="AV16" s="595"/>
      <c r="AW16" s="595"/>
      <c r="AX16" s="595"/>
      <c r="AY16" s="595"/>
      <c r="AZ16" s="595"/>
      <c r="BA16" s="595"/>
      <c r="BB16" s="595"/>
      <c r="BC16" s="595"/>
      <c r="BD16" s="595"/>
      <c r="BE16" s="595"/>
      <c r="BF16" s="595"/>
      <c r="BG16" s="595"/>
      <c r="BH16" s="595"/>
      <c r="BI16" s="595"/>
      <c r="BJ16" s="595"/>
      <c r="BK16" s="595"/>
      <c r="BL16" s="595"/>
      <c r="BM16" s="595"/>
      <c r="BN16" s="595"/>
      <c r="BO16" s="595"/>
      <c r="BP16" s="595"/>
      <c r="BQ16" s="595"/>
      <c r="BR16" s="595"/>
      <c r="BS16" s="595"/>
      <c r="BT16" s="595"/>
      <c r="BU16" s="595"/>
      <c r="BV16" s="264"/>
      <c r="BW16" s="264"/>
      <c r="BX16" s="264"/>
      <c r="BY16" s="264"/>
      <c r="BZ16" s="264"/>
      <c r="CA16" s="264"/>
      <c r="CB16" s="264"/>
      <c r="CC16" s="264"/>
      <c r="CD16" s="264"/>
      <c r="CE16" s="264"/>
    </row>
    <row r="17" spans="1:83" s="265" customFormat="1" ht="15" customHeight="1">
      <c r="A17" s="89"/>
      <c r="B17" s="186" t="s">
        <v>404</v>
      </c>
      <c r="C17" s="1157"/>
      <c r="D17" s="1153"/>
      <c r="E17" s="1159"/>
      <c r="F17" s="1161"/>
      <c r="G17" s="1153"/>
      <c r="H17" s="1156"/>
      <c r="I17" s="1115"/>
      <c r="J17" s="1097">
        <v>1</v>
      </c>
      <c r="K17" s="1105" t="s">
        <v>896</v>
      </c>
      <c r="L17" s="247" t="s">
        <v>897</v>
      </c>
      <c r="M17" s="828" t="str">
        <f t="shared" si="0"/>
        <v>Ростовский муниципальный район</v>
      </c>
      <c r="N17" s="1007"/>
      <c r="O17" s="1007"/>
      <c r="P17" s="1007"/>
      <c r="Q17" s="1007"/>
      <c r="R17" s="828" t="str">
        <f>K17&amp;" ("&amp;L17&amp;")"</f>
        <v>Семибратово сельское поселение (78637447)</v>
      </c>
      <c r="S17" s="186"/>
      <c r="T17" s="186"/>
      <c r="U17" s="248"/>
      <c r="V17" s="186"/>
      <c r="W17" s="186"/>
      <c r="X17" s="186"/>
      <c r="Y17" s="264"/>
      <c r="Z17" s="264"/>
      <c r="AA17" s="595"/>
      <c r="AB17" s="595"/>
      <c r="AC17" s="595"/>
      <c r="AD17" s="595"/>
      <c r="AE17" s="595"/>
      <c r="AF17" s="595"/>
      <c r="AG17" s="595"/>
      <c r="AH17" s="595"/>
      <c r="AI17" s="595"/>
      <c r="AJ17" s="595"/>
      <c r="AK17" s="595"/>
      <c r="AL17" s="595"/>
      <c r="AM17" s="595"/>
      <c r="AN17" s="595"/>
      <c r="AO17" s="595"/>
      <c r="AP17" s="595"/>
      <c r="AQ17" s="595"/>
      <c r="AR17" s="595"/>
      <c r="AS17" s="595"/>
      <c r="AT17" s="595"/>
      <c r="AU17" s="595"/>
      <c r="AV17" s="595"/>
      <c r="AW17" s="595"/>
      <c r="AX17" s="595"/>
      <c r="AY17" s="595"/>
      <c r="AZ17" s="595"/>
      <c r="BA17" s="595"/>
      <c r="BB17" s="595"/>
      <c r="BC17" s="595"/>
      <c r="BD17" s="595"/>
      <c r="BE17" s="595"/>
      <c r="BF17" s="595"/>
      <c r="BG17" s="595"/>
      <c r="BH17" s="595"/>
      <c r="BI17" s="595"/>
      <c r="BJ17" s="595"/>
      <c r="BK17" s="595"/>
      <c r="BL17" s="595"/>
      <c r="BM17" s="595"/>
      <c r="BN17" s="595"/>
      <c r="BO17" s="595"/>
      <c r="BP17" s="595"/>
      <c r="BQ17" s="595"/>
      <c r="BR17" s="595"/>
      <c r="BS17" s="595"/>
      <c r="BT17" s="595"/>
      <c r="BU17" s="595"/>
      <c r="BV17" s="264"/>
      <c r="BW17" s="264"/>
      <c r="BX17" s="264"/>
      <c r="BY17" s="264"/>
      <c r="BZ17" s="264"/>
      <c r="CA17" s="264"/>
      <c r="CB17" s="264"/>
      <c r="CC17" s="264"/>
      <c r="CD17" s="264"/>
      <c r="CE17" s="264"/>
    </row>
    <row r="18" spans="1:83" s="265" customFormat="1" ht="0.95" customHeight="1">
      <c r="A18" s="89"/>
      <c r="B18" s="186" t="s">
        <v>404</v>
      </c>
      <c r="C18" s="1157"/>
      <c r="D18" s="1153">
        <v>3</v>
      </c>
      <c r="E18" s="1158" t="s">
        <v>1547</v>
      </c>
      <c r="F18" s="1106"/>
      <c r="G18" s="1097">
        <v>0</v>
      </c>
      <c r="H18" s="356"/>
      <c r="I18" s="250"/>
      <c r="J18" s="393" t="s">
        <v>516</v>
      </c>
      <c r="K18" s="732"/>
      <c r="L18" s="266"/>
      <c r="M18" s="828">
        <f t="shared" si="0"/>
        <v>0</v>
      </c>
      <c r="N18" s="1007"/>
      <c r="O18" s="1007"/>
      <c r="P18" s="828" t="str">
        <f>IF(ISERROR(MATCH(Q18,MODesc,0)),"n","y")</f>
        <v>y</v>
      </c>
      <c r="Q18" s="1007" t="s">
        <v>1547</v>
      </c>
      <c r="R18" s="828" t="str">
        <f>K18&amp;"("&amp;L18&amp;")"</f>
        <v>()</v>
      </c>
      <c r="S18" s="186"/>
      <c r="T18" s="186"/>
      <c r="U18" s="248"/>
      <c r="V18" s="186"/>
      <c r="W18" s="186"/>
      <c r="X18" s="186"/>
      <c r="Y18" s="264"/>
      <c r="Z18" s="264"/>
      <c r="AA18" s="595"/>
      <c r="AB18" s="595"/>
      <c r="AC18" s="595"/>
      <c r="AD18" s="595"/>
      <c r="AE18" s="595"/>
      <c r="AF18" s="595"/>
      <c r="AG18" s="595"/>
      <c r="AH18" s="595"/>
      <c r="AI18" s="595"/>
      <c r="AJ18" s="595"/>
      <c r="AK18" s="595"/>
      <c r="AL18" s="595"/>
      <c r="AM18" s="595"/>
      <c r="AN18" s="595"/>
      <c r="AO18" s="595"/>
      <c r="AP18" s="595"/>
      <c r="AQ18" s="595"/>
      <c r="AR18" s="595"/>
      <c r="AS18" s="595"/>
      <c r="AT18" s="595"/>
      <c r="AU18" s="595"/>
      <c r="AV18" s="595"/>
      <c r="AW18" s="595"/>
      <c r="AX18" s="595"/>
      <c r="AY18" s="595"/>
      <c r="AZ18" s="595"/>
      <c r="BA18" s="595"/>
      <c r="BB18" s="595"/>
      <c r="BC18" s="595"/>
      <c r="BD18" s="595"/>
      <c r="BE18" s="595"/>
      <c r="BF18" s="595"/>
      <c r="BG18" s="595"/>
      <c r="BH18" s="595"/>
      <c r="BI18" s="595"/>
      <c r="BJ18" s="595"/>
      <c r="BK18" s="595"/>
      <c r="BL18" s="595"/>
      <c r="BM18" s="595"/>
      <c r="BN18" s="595"/>
      <c r="BO18" s="595"/>
      <c r="BP18" s="595"/>
      <c r="BQ18" s="595"/>
      <c r="BR18" s="595"/>
      <c r="BS18" s="595"/>
      <c r="BT18" s="595"/>
      <c r="BU18" s="595"/>
      <c r="BV18" s="264"/>
      <c r="BW18" s="264"/>
      <c r="BX18" s="264"/>
      <c r="BY18" s="264"/>
      <c r="BZ18" s="264"/>
      <c r="CA18" s="264"/>
      <c r="CB18" s="264"/>
      <c r="CC18" s="264"/>
      <c r="CD18" s="264"/>
      <c r="CE18" s="264"/>
    </row>
    <row r="19" spans="1:83" s="265" customFormat="1" ht="0.95" customHeight="1">
      <c r="A19" s="89"/>
      <c r="B19" s="186" t="s">
        <v>404</v>
      </c>
      <c r="C19" s="1157"/>
      <c r="D19" s="1153"/>
      <c r="E19" s="1159"/>
      <c r="F19" s="1160"/>
      <c r="G19" s="1153">
        <v>1</v>
      </c>
      <c r="H19" s="1155" t="s">
        <v>932</v>
      </c>
      <c r="I19" s="250"/>
      <c r="J19" s="393" t="s">
        <v>516</v>
      </c>
      <c r="K19" s="732"/>
      <c r="L19" s="266"/>
      <c r="M19" s="828" t="str">
        <f t="shared" si="0"/>
        <v>Угличский муниципальный район</v>
      </c>
      <c r="N19" s="1007"/>
      <c r="O19" s="1007"/>
      <c r="P19" s="1007"/>
      <c r="Q19" s="1007"/>
      <c r="R19" s="828" t="str">
        <f>K19&amp;"("&amp;L19&amp;")"</f>
        <v>()</v>
      </c>
      <c r="S19" s="186"/>
      <c r="T19" s="186"/>
      <c r="U19" s="248"/>
      <c r="V19" s="186"/>
      <c r="W19" s="186"/>
      <c r="X19" s="186"/>
      <c r="Y19" s="264"/>
      <c r="Z19" s="264"/>
      <c r="AA19" s="595"/>
      <c r="AB19" s="595"/>
      <c r="AC19" s="595"/>
      <c r="AD19" s="595"/>
      <c r="AE19" s="595"/>
      <c r="AF19" s="595"/>
      <c r="AG19" s="595"/>
      <c r="AH19" s="595"/>
      <c r="AI19" s="595"/>
      <c r="AJ19" s="595"/>
      <c r="AK19" s="595"/>
      <c r="AL19" s="595"/>
      <c r="AM19" s="595"/>
      <c r="AN19" s="595"/>
      <c r="AO19" s="595"/>
      <c r="AP19" s="595"/>
      <c r="AQ19" s="595"/>
      <c r="AR19" s="595"/>
      <c r="AS19" s="595"/>
      <c r="AT19" s="595"/>
      <c r="AU19" s="595"/>
      <c r="AV19" s="595"/>
      <c r="AW19" s="595"/>
      <c r="AX19" s="595"/>
      <c r="AY19" s="595"/>
      <c r="AZ19" s="595"/>
      <c r="BA19" s="595"/>
      <c r="BB19" s="595"/>
      <c r="BC19" s="595"/>
      <c r="BD19" s="595"/>
      <c r="BE19" s="595"/>
      <c r="BF19" s="595"/>
      <c r="BG19" s="595"/>
      <c r="BH19" s="595"/>
      <c r="BI19" s="595"/>
      <c r="BJ19" s="595"/>
      <c r="BK19" s="595"/>
      <c r="BL19" s="595"/>
      <c r="BM19" s="595"/>
      <c r="BN19" s="595"/>
      <c r="BO19" s="595"/>
      <c r="BP19" s="595"/>
      <c r="BQ19" s="595"/>
      <c r="BR19" s="595"/>
      <c r="BS19" s="595"/>
      <c r="BT19" s="595"/>
      <c r="BU19" s="595"/>
      <c r="BV19" s="264"/>
      <c r="BW19" s="264"/>
      <c r="BX19" s="264"/>
      <c r="BY19" s="264"/>
      <c r="BZ19" s="264"/>
      <c r="CA19" s="264"/>
      <c r="CB19" s="264"/>
      <c r="CC19" s="264"/>
      <c r="CD19" s="264"/>
      <c r="CE19" s="264"/>
    </row>
    <row r="20" spans="1:83" s="265" customFormat="1" ht="15" customHeight="1">
      <c r="A20" s="89"/>
      <c r="B20" s="186" t="s">
        <v>404</v>
      </c>
      <c r="C20" s="1157"/>
      <c r="D20" s="1153"/>
      <c r="E20" s="1159"/>
      <c r="F20" s="1161"/>
      <c r="G20" s="1153"/>
      <c r="H20" s="1156"/>
      <c r="I20" s="1115"/>
      <c r="J20" s="1097">
        <v>1</v>
      </c>
      <c r="K20" s="1105" t="s">
        <v>932</v>
      </c>
      <c r="L20" s="247" t="s">
        <v>933</v>
      </c>
      <c r="M20" s="828" t="str">
        <f t="shared" si="0"/>
        <v>Угличский муниципальный район</v>
      </c>
      <c r="N20" s="1007"/>
      <c r="O20" s="1007"/>
      <c r="P20" s="1007"/>
      <c r="Q20" s="1007"/>
      <c r="R20" s="828" t="str">
        <f>K20&amp;" ("&amp;L20&amp;")"</f>
        <v>Угличский муниципальный район (78646000)</v>
      </c>
      <c r="S20" s="186"/>
      <c r="T20" s="186"/>
      <c r="U20" s="248"/>
      <c r="V20" s="186"/>
      <c r="W20" s="186"/>
      <c r="X20" s="186"/>
      <c r="Y20" s="264"/>
      <c r="Z20" s="264"/>
      <c r="AA20" s="595"/>
      <c r="AB20" s="595"/>
      <c r="AC20" s="595"/>
      <c r="AD20" s="595"/>
      <c r="AE20" s="595"/>
      <c r="AF20" s="595"/>
      <c r="AG20" s="595"/>
      <c r="AH20" s="595"/>
      <c r="AI20" s="595"/>
      <c r="AJ20" s="595"/>
      <c r="AK20" s="595"/>
      <c r="AL20" s="595"/>
      <c r="AM20" s="595"/>
      <c r="AN20" s="595"/>
      <c r="AO20" s="595"/>
      <c r="AP20" s="595"/>
      <c r="AQ20" s="595"/>
      <c r="AR20" s="595"/>
      <c r="AS20" s="595"/>
      <c r="AT20" s="595"/>
      <c r="AU20" s="595"/>
      <c r="AV20" s="595"/>
      <c r="AW20" s="595"/>
      <c r="AX20" s="595"/>
      <c r="AY20" s="595"/>
      <c r="AZ20" s="595"/>
      <c r="BA20" s="595"/>
      <c r="BB20" s="595"/>
      <c r="BC20" s="595"/>
      <c r="BD20" s="595"/>
      <c r="BE20" s="595"/>
      <c r="BF20" s="595"/>
      <c r="BG20" s="595"/>
      <c r="BH20" s="595"/>
      <c r="BI20" s="595"/>
      <c r="BJ20" s="595"/>
      <c r="BK20" s="595"/>
      <c r="BL20" s="595"/>
      <c r="BM20" s="595"/>
      <c r="BN20" s="595"/>
      <c r="BO20" s="595"/>
      <c r="BP20" s="595"/>
      <c r="BQ20" s="595"/>
      <c r="BR20" s="595"/>
      <c r="BS20" s="595"/>
      <c r="BT20" s="595"/>
      <c r="BU20" s="595"/>
      <c r="BV20" s="264"/>
      <c r="BW20" s="264"/>
      <c r="BX20" s="264"/>
      <c r="BY20" s="264"/>
      <c r="BZ20" s="264"/>
      <c r="CA20" s="264"/>
      <c r="CB20" s="264"/>
      <c r="CC20" s="264"/>
      <c r="CD20" s="264"/>
      <c r="CE20" s="264"/>
    </row>
    <row r="21" spans="1:83" s="126" customFormat="1" ht="0.95" customHeight="1">
      <c r="A21" s="36"/>
      <c r="B21" s="36" t="s">
        <v>401</v>
      </c>
      <c r="C21" s="230"/>
      <c r="D21" s="250"/>
      <c r="E21" s="203"/>
      <c r="F21" s="252"/>
      <c r="G21" s="252"/>
      <c r="H21" s="252"/>
      <c r="I21" s="252"/>
      <c r="J21" s="252"/>
      <c r="K21" s="252"/>
      <c r="L21" s="253"/>
      <c r="M21" s="398"/>
      <c r="N21" s="212"/>
      <c r="O21" s="212"/>
      <c r="P21" s="212"/>
      <c r="Q21" s="358" t="s">
        <v>19</v>
      </c>
      <c r="R21" s="212"/>
      <c r="S21" s="355"/>
      <c r="T21" s="355"/>
      <c r="U21" s="355"/>
      <c r="V21" s="355"/>
    </row>
    <row r="22" spans="1:83" s="126" customFormat="1" ht="21" customHeight="1">
      <c r="A22" s="125"/>
      <c r="B22" s="36"/>
      <c r="C22" s="232"/>
      <c r="D22" s="254"/>
      <c r="E22" s="254"/>
      <c r="F22" s="254"/>
      <c r="G22" s="254"/>
      <c r="H22" s="254"/>
      <c r="I22" s="254"/>
      <c r="J22" s="254"/>
      <c r="K22" s="254"/>
      <c r="L22" s="254"/>
      <c r="M22" s="212"/>
      <c r="N22" s="212"/>
      <c r="O22" s="212"/>
      <c r="P22" s="212"/>
      <c r="Q22" s="358"/>
      <c r="R22" s="212"/>
      <c r="S22" s="355"/>
      <c r="T22" s="355"/>
      <c r="U22" s="355"/>
      <c r="V22" s="355"/>
    </row>
    <row r="23" spans="1:83" s="126" customFormat="1">
      <c r="A23" s="125"/>
      <c r="B23" s="36"/>
      <c r="C23" s="232"/>
      <c r="D23" s="36"/>
      <c r="E23" s="36"/>
      <c r="F23" s="36"/>
      <c r="G23" s="36"/>
      <c r="H23" s="36"/>
      <c r="I23" s="36"/>
      <c r="J23" s="36"/>
      <c r="K23" s="36"/>
      <c r="L23" s="36"/>
      <c r="M23" s="212"/>
      <c r="N23" s="212"/>
      <c r="O23" s="212"/>
      <c r="P23" s="212"/>
      <c r="Q23" s="358"/>
      <c r="R23" s="212"/>
      <c r="S23" s="355"/>
      <c r="T23" s="355"/>
      <c r="U23" s="355"/>
      <c r="V23" s="355"/>
    </row>
    <row r="24" spans="1:83" s="126" customFormat="1" ht="0.75" customHeight="1">
      <c r="A24" s="125"/>
      <c r="B24" s="36"/>
      <c r="C24" s="232"/>
      <c r="D24" s="36"/>
      <c r="E24" s="36"/>
      <c r="F24" s="36"/>
      <c r="G24" s="36"/>
      <c r="H24" s="36"/>
      <c r="I24" s="36"/>
      <c r="J24" s="36"/>
      <c r="K24" s="36"/>
      <c r="L24" s="36"/>
      <c r="M24" s="212"/>
      <c r="N24" s="212"/>
      <c r="O24" s="212"/>
      <c r="P24" s="212"/>
      <c r="Q24" s="358"/>
      <c r="R24" s="212"/>
      <c r="S24" s="355"/>
      <c r="T24" s="355"/>
      <c r="U24" s="355"/>
      <c r="V24" s="355"/>
    </row>
    <row r="25" spans="1:83" s="256" customFormat="1" ht="10.5">
      <c r="A25" s="255"/>
      <c r="C25" s="257"/>
      <c r="D25" s="258"/>
      <c r="E25" s="258"/>
      <c r="M25" s="212"/>
      <c r="N25" s="212"/>
      <c r="O25" s="212"/>
      <c r="P25" s="212"/>
      <c r="Q25" s="358"/>
      <c r="R25" s="212"/>
      <c r="S25" s="355"/>
      <c r="T25" s="355"/>
      <c r="U25" s="355"/>
      <c r="V25" s="355"/>
    </row>
    <row r="26" spans="1:83" s="256" customFormat="1" ht="10.5">
      <c r="A26" s="255"/>
      <c r="C26" s="257"/>
      <c r="D26" s="258"/>
      <c r="E26" s="258"/>
      <c r="M26" s="212"/>
      <c r="N26" s="212"/>
      <c r="O26" s="212"/>
      <c r="P26" s="212"/>
      <c r="Q26" s="358"/>
      <c r="R26" s="212"/>
      <c r="S26" s="355"/>
      <c r="T26" s="355"/>
      <c r="U26" s="355"/>
      <c r="V26" s="355"/>
    </row>
  </sheetData>
  <sheetProtection password="FA9C" sheet="1" objects="1" scenarios="1" formatColumns="0" formatRows="0"/>
  <mergeCells count="28">
    <mergeCell ref="H19:H20"/>
    <mergeCell ref="C18:C20"/>
    <mergeCell ref="D18:D20"/>
    <mergeCell ref="E18:E20"/>
    <mergeCell ref="F19:F20"/>
    <mergeCell ref="G19:G20"/>
    <mergeCell ref="H13:H14"/>
    <mergeCell ref="C15:C17"/>
    <mergeCell ref="D15:D17"/>
    <mergeCell ref="E15:E17"/>
    <mergeCell ref="F16:F17"/>
    <mergeCell ref="G16:G17"/>
    <mergeCell ref="H16:H17"/>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E15 E18">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101"/>
  <sheetViews>
    <sheetView showGridLines="0" zoomScaleNormal="100" workbookViewId="0"/>
  </sheetViews>
  <sheetFormatPr defaultRowHeight="11.25"/>
  <cols>
    <col min="1" max="1" width="9.140625" style="1054"/>
  </cols>
  <sheetData>
    <row r="1" spans="1:4">
      <c r="A1" s="1054" t="s">
        <v>970</v>
      </c>
      <c r="B1" t="s">
        <v>513</v>
      </c>
      <c r="C1" t="s">
        <v>514</v>
      </c>
      <c r="D1" t="s">
        <v>969</v>
      </c>
    </row>
    <row r="2" spans="1:4">
      <c r="A2" s="1054">
        <v>1</v>
      </c>
      <c r="B2" t="s">
        <v>774</v>
      </c>
      <c r="C2" t="s">
        <v>776</v>
      </c>
      <c r="D2" t="s">
        <v>777</v>
      </c>
    </row>
    <row r="3" spans="1:4">
      <c r="A3" s="1054">
        <v>2</v>
      </c>
      <c r="B3" t="s">
        <v>774</v>
      </c>
      <c r="C3" t="s">
        <v>774</v>
      </c>
      <c r="D3" t="s">
        <v>775</v>
      </c>
    </row>
    <row r="4" spans="1:4">
      <c r="A4" s="1054">
        <v>3</v>
      </c>
      <c r="B4" t="s">
        <v>774</v>
      </c>
      <c r="C4" t="s">
        <v>778</v>
      </c>
      <c r="D4" t="s">
        <v>779</v>
      </c>
    </row>
    <row r="5" spans="1:4">
      <c r="A5" s="1054">
        <v>4</v>
      </c>
      <c r="B5" t="s">
        <v>774</v>
      </c>
      <c r="C5" t="s">
        <v>780</v>
      </c>
      <c r="D5" t="s">
        <v>781</v>
      </c>
    </row>
    <row r="6" spans="1:4">
      <c r="A6" s="1054">
        <v>5</v>
      </c>
      <c r="B6" t="s">
        <v>782</v>
      </c>
      <c r="C6" t="s">
        <v>784</v>
      </c>
      <c r="D6" t="s">
        <v>785</v>
      </c>
    </row>
    <row r="7" spans="1:4">
      <c r="A7" s="1054">
        <v>6</v>
      </c>
      <c r="B7" t="s">
        <v>782</v>
      </c>
      <c r="C7" t="s">
        <v>782</v>
      </c>
      <c r="D7" t="s">
        <v>783</v>
      </c>
    </row>
    <row r="8" spans="1:4">
      <c r="A8" s="1054">
        <v>7</v>
      </c>
      <c r="B8" t="s">
        <v>782</v>
      </c>
      <c r="C8" t="s">
        <v>786</v>
      </c>
      <c r="D8" t="s">
        <v>787</v>
      </c>
    </row>
    <row r="9" spans="1:4">
      <c r="A9" s="1054">
        <v>8</v>
      </c>
      <c r="B9" t="s">
        <v>782</v>
      </c>
      <c r="C9" t="s">
        <v>788</v>
      </c>
      <c r="D9" t="s">
        <v>789</v>
      </c>
    </row>
    <row r="10" spans="1:4">
      <c r="A10" s="1054">
        <v>9</v>
      </c>
      <c r="B10" t="s">
        <v>782</v>
      </c>
      <c r="C10" t="s">
        <v>790</v>
      </c>
      <c r="D10" t="s">
        <v>791</v>
      </c>
    </row>
    <row r="11" spans="1:4">
      <c r="A11" s="1054">
        <v>10</v>
      </c>
      <c r="B11" t="s">
        <v>782</v>
      </c>
      <c r="C11" t="s">
        <v>792</v>
      </c>
      <c r="D11" t="s">
        <v>793</v>
      </c>
    </row>
    <row r="12" spans="1:4">
      <c r="A12" s="1054">
        <v>11</v>
      </c>
      <c r="B12" t="s">
        <v>794</v>
      </c>
      <c r="C12" t="s">
        <v>794</v>
      </c>
      <c r="D12" t="s">
        <v>795</v>
      </c>
    </row>
    <row r="13" spans="1:4">
      <c r="A13" s="1054">
        <v>12</v>
      </c>
      <c r="B13" t="s">
        <v>794</v>
      </c>
      <c r="C13" t="s">
        <v>796</v>
      </c>
      <c r="D13" t="s">
        <v>797</v>
      </c>
    </row>
    <row r="14" spans="1:4">
      <c r="A14" s="1054">
        <v>13</v>
      </c>
      <c r="B14" t="s">
        <v>794</v>
      </c>
      <c r="C14" t="s">
        <v>798</v>
      </c>
      <c r="D14" t="s">
        <v>799</v>
      </c>
    </row>
    <row r="15" spans="1:4">
      <c r="A15" s="1054">
        <v>14</v>
      </c>
      <c r="B15" t="s">
        <v>794</v>
      </c>
      <c r="C15" t="s">
        <v>800</v>
      </c>
      <c r="D15" t="s">
        <v>801</v>
      </c>
    </row>
    <row r="16" spans="1:4">
      <c r="A16" s="1054">
        <v>15</v>
      </c>
      <c r="B16" t="s">
        <v>802</v>
      </c>
      <c r="C16" t="s">
        <v>804</v>
      </c>
      <c r="D16" t="s">
        <v>805</v>
      </c>
    </row>
    <row r="17" spans="1:4">
      <c r="A17" s="1054">
        <v>16</v>
      </c>
      <c r="B17" t="s">
        <v>802</v>
      </c>
      <c r="C17" t="s">
        <v>802</v>
      </c>
      <c r="D17" t="s">
        <v>803</v>
      </c>
    </row>
    <row r="18" spans="1:4">
      <c r="A18" s="1054">
        <v>17</v>
      </c>
      <c r="B18" t="s">
        <v>802</v>
      </c>
      <c r="C18" t="s">
        <v>806</v>
      </c>
      <c r="D18" t="s">
        <v>807</v>
      </c>
    </row>
    <row r="19" spans="1:4">
      <c r="A19" s="1054">
        <v>18</v>
      </c>
      <c r="B19" t="s">
        <v>802</v>
      </c>
      <c r="C19" t="s">
        <v>808</v>
      </c>
      <c r="D19" t="s">
        <v>809</v>
      </c>
    </row>
    <row r="20" spans="1:4">
      <c r="A20" s="1054">
        <v>19</v>
      </c>
      <c r="B20" t="s">
        <v>802</v>
      </c>
      <c r="C20" t="s">
        <v>810</v>
      </c>
      <c r="D20" t="s">
        <v>811</v>
      </c>
    </row>
    <row r="21" spans="1:4">
      <c r="A21" s="1054">
        <v>20</v>
      </c>
      <c r="B21" t="s">
        <v>802</v>
      </c>
      <c r="C21" t="s">
        <v>812</v>
      </c>
      <c r="D21" t="s">
        <v>813</v>
      </c>
    </row>
    <row r="22" spans="1:4">
      <c r="A22" s="1054">
        <v>21</v>
      </c>
      <c r="B22" t="s">
        <v>814</v>
      </c>
      <c r="C22" t="s">
        <v>816</v>
      </c>
      <c r="D22" t="s">
        <v>817</v>
      </c>
    </row>
    <row r="23" spans="1:4">
      <c r="A23" s="1054">
        <v>22</v>
      </c>
      <c r="B23" t="s">
        <v>814</v>
      </c>
      <c r="C23" t="s">
        <v>814</v>
      </c>
      <c r="D23" t="s">
        <v>815</v>
      </c>
    </row>
    <row r="24" spans="1:4">
      <c r="A24" s="1054">
        <v>23</v>
      </c>
      <c r="B24" t="s">
        <v>814</v>
      </c>
      <c r="C24" t="s">
        <v>818</v>
      </c>
      <c r="D24" t="s">
        <v>819</v>
      </c>
    </row>
    <row r="25" spans="1:4">
      <c r="A25" s="1054">
        <v>24</v>
      </c>
      <c r="B25" t="s">
        <v>814</v>
      </c>
      <c r="C25" t="s">
        <v>820</v>
      </c>
      <c r="D25" t="s">
        <v>821</v>
      </c>
    </row>
    <row r="26" spans="1:4">
      <c r="A26" s="1054">
        <v>25</v>
      </c>
      <c r="B26" t="s">
        <v>814</v>
      </c>
      <c r="C26" t="s">
        <v>822</v>
      </c>
      <c r="D26" t="s">
        <v>823</v>
      </c>
    </row>
    <row r="27" spans="1:4">
      <c r="A27" s="1054">
        <v>26</v>
      </c>
      <c r="B27" t="s">
        <v>824</v>
      </c>
      <c r="C27" t="s">
        <v>826</v>
      </c>
      <c r="D27" t="s">
        <v>827</v>
      </c>
    </row>
    <row r="28" spans="1:4">
      <c r="A28" s="1054">
        <v>27</v>
      </c>
      <c r="B28" t="s">
        <v>824</v>
      </c>
      <c r="C28" t="s">
        <v>828</v>
      </c>
      <c r="D28" t="s">
        <v>829</v>
      </c>
    </row>
    <row r="29" spans="1:4">
      <c r="A29" s="1054">
        <v>28</v>
      </c>
      <c r="B29" t="s">
        <v>824</v>
      </c>
      <c r="C29" t="s">
        <v>830</v>
      </c>
      <c r="D29" t="s">
        <v>831</v>
      </c>
    </row>
    <row r="30" spans="1:4">
      <c r="A30" s="1054">
        <v>29</v>
      </c>
      <c r="B30" t="s">
        <v>824</v>
      </c>
      <c r="C30" t="s">
        <v>824</v>
      </c>
      <c r="D30" t="s">
        <v>825</v>
      </c>
    </row>
    <row r="31" spans="1:4">
      <c r="A31" s="1054">
        <v>30</v>
      </c>
      <c r="B31" t="s">
        <v>824</v>
      </c>
      <c r="C31" t="s">
        <v>832</v>
      </c>
      <c r="D31" t="s">
        <v>833</v>
      </c>
    </row>
    <row r="32" spans="1:4">
      <c r="A32" s="1054">
        <v>31</v>
      </c>
      <c r="B32" t="s">
        <v>834</v>
      </c>
      <c r="C32" t="s">
        <v>836</v>
      </c>
      <c r="D32" t="s">
        <v>837</v>
      </c>
    </row>
    <row r="33" spans="1:4">
      <c r="A33" s="1054">
        <v>32</v>
      </c>
      <c r="B33" t="s">
        <v>834</v>
      </c>
      <c r="C33" t="s">
        <v>834</v>
      </c>
      <c r="D33" t="s">
        <v>835</v>
      </c>
    </row>
    <row r="34" spans="1:4">
      <c r="A34" s="1054">
        <v>33</v>
      </c>
      <c r="B34" t="s">
        <v>834</v>
      </c>
      <c r="C34" t="s">
        <v>838</v>
      </c>
      <c r="D34" t="s">
        <v>839</v>
      </c>
    </row>
    <row r="35" spans="1:4">
      <c r="A35" s="1054">
        <v>34</v>
      </c>
      <c r="B35" t="s">
        <v>834</v>
      </c>
      <c r="C35" t="s">
        <v>840</v>
      </c>
      <c r="D35" t="s">
        <v>841</v>
      </c>
    </row>
    <row r="36" spans="1:4">
      <c r="A36" s="1054">
        <v>35</v>
      </c>
      <c r="B36" t="s">
        <v>842</v>
      </c>
      <c r="C36" t="s">
        <v>844</v>
      </c>
      <c r="D36" t="s">
        <v>845</v>
      </c>
    </row>
    <row r="37" spans="1:4">
      <c r="A37" s="1054">
        <v>36</v>
      </c>
      <c r="B37" t="s">
        <v>842</v>
      </c>
      <c r="C37" t="s">
        <v>846</v>
      </c>
      <c r="D37" t="s">
        <v>847</v>
      </c>
    </row>
    <row r="38" spans="1:4">
      <c r="A38" s="1054">
        <v>37</v>
      </c>
      <c r="B38" t="s">
        <v>842</v>
      </c>
      <c r="C38" t="s">
        <v>842</v>
      </c>
      <c r="D38" t="s">
        <v>843</v>
      </c>
    </row>
    <row r="39" spans="1:4">
      <c r="A39" s="1054">
        <v>38</v>
      </c>
      <c r="B39" t="s">
        <v>842</v>
      </c>
      <c r="C39" t="s">
        <v>848</v>
      </c>
      <c r="D39" t="s">
        <v>849</v>
      </c>
    </row>
    <row r="40" spans="1:4">
      <c r="A40" s="1054">
        <v>39</v>
      </c>
      <c r="B40" t="s">
        <v>842</v>
      </c>
      <c r="C40" t="s">
        <v>850</v>
      </c>
      <c r="D40" t="s">
        <v>851</v>
      </c>
    </row>
    <row r="41" spans="1:4">
      <c r="A41" s="1054">
        <v>40</v>
      </c>
      <c r="B41" t="s">
        <v>852</v>
      </c>
      <c r="C41" t="s">
        <v>854</v>
      </c>
      <c r="D41" t="s">
        <v>855</v>
      </c>
    </row>
    <row r="42" spans="1:4">
      <c r="A42" s="1054">
        <v>41</v>
      </c>
      <c r="B42" t="s">
        <v>852</v>
      </c>
      <c r="C42" t="s">
        <v>856</v>
      </c>
      <c r="D42" t="s">
        <v>857</v>
      </c>
    </row>
    <row r="43" spans="1:4">
      <c r="A43" s="1054">
        <v>42</v>
      </c>
      <c r="B43" t="s">
        <v>852</v>
      </c>
      <c r="C43" t="s">
        <v>852</v>
      </c>
      <c r="D43" t="s">
        <v>853</v>
      </c>
    </row>
    <row r="44" spans="1:4">
      <c r="A44" s="1054">
        <v>43</v>
      </c>
      <c r="B44" t="s">
        <v>852</v>
      </c>
      <c r="C44" t="s">
        <v>858</v>
      </c>
      <c r="D44" t="s">
        <v>859</v>
      </c>
    </row>
    <row r="45" spans="1:4">
      <c r="A45" s="1054">
        <v>44</v>
      </c>
      <c r="B45" t="s">
        <v>860</v>
      </c>
      <c r="C45" t="s">
        <v>862</v>
      </c>
      <c r="D45" t="s">
        <v>863</v>
      </c>
    </row>
    <row r="46" spans="1:4">
      <c r="A46" s="1054">
        <v>45</v>
      </c>
      <c r="B46" t="s">
        <v>860</v>
      </c>
      <c r="C46" t="s">
        <v>864</v>
      </c>
      <c r="D46" t="s">
        <v>865</v>
      </c>
    </row>
    <row r="47" spans="1:4">
      <c r="A47" s="1054">
        <v>46</v>
      </c>
      <c r="B47" t="s">
        <v>860</v>
      </c>
      <c r="C47" t="s">
        <v>860</v>
      </c>
      <c r="D47" t="s">
        <v>861</v>
      </c>
    </row>
    <row r="48" spans="1:4">
      <c r="A48" s="1054">
        <v>47</v>
      </c>
      <c r="B48" t="s">
        <v>860</v>
      </c>
      <c r="C48" t="s">
        <v>866</v>
      </c>
      <c r="D48" t="s">
        <v>867</v>
      </c>
    </row>
    <row r="49" spans="1:4">
      <c r="A49" s="1054">
        <v>48</v>
      </c>
      <c r="B49" t="s">
        <v>868</v>
      </c>
      <c r="C49" t="s">
        <v>870</v>
      </c>
      <c r="D49" t="s">
        <v>871</v>
      </c>
    </row>
    <row r="50" spans="1:4">
      <c r="A50" s="1054">
        <v>49</v>
      </c>
      <c r="B50" t="s">
        <v>868</v>
      </c>
      <c r="C50" t="s">
        <v>868</v>
      </c>
      <c r="D50" t="s">
        <v>869</v>
      </c>
    </row>
    <row r="51" spans="1:4">
      <c r="A51" s="1054">
        <v>50</v>
      </c>
      <c r="B51" t="s">
        <v>868</v>
      </c>
      <c r="C51" t="s">
        <v>872</v>
      </c>
      <c r="D51" t="s">
        <v>873</v>
      </c>
    </row>
    <row r="52" spans="1:4">
      <c r="A52" s="1054">
        <v>51</v>
      </c>
      <c r="B52" t="s">
        <v>868</v>
      </c>
      <c r="C52" t="s">
        <v>874</v>
      </c>
      <c r="D52" t="s">
        <v>875</v>
      </c>
    </row>
    <row r="53" spans="1:4">
      <c r="A53" s="1054">
        <v>52</v>
      </c>
      <c r="B53" t="s">
        <v>876</v>
      </c>
      <c r="C53" t="s">
        <v>878</v>
      </c>
      <c r="D53" t="s">
        <v>879</v>
      </c>
    </row>
    <row r="54" spans="1:4">
      <c r="A54" s="1054">
        <v>53</v>
      </c>
      <c r="B54" t="s">
        <v>876</v>
      </c>
      <c r="C54" t="s">
        <v>880</v>
      </c>
      <c r="D54" t="s">
        <v>881</v>
      </c>
    </row>
    <row r="55" spans="1:4">
      <c r="A55" s="1054">
        <v>54</v>
      </c>
      <c r="B55" t="s">
        <v>876</v>
      </c>
      <c r="C55" t="s">
        <v>830</v>
      </c>
      <c r="D55" t="s">
        <v>882</v>
      </c>
    </row>
    <row r="56" spans="1:4">
      <c r="A56" s="1054">
        <v>55</v>
      </c>
      <c r="B56" t="s">
        <v>876</v>
      </c>
      <c r="C56" t="s">
        <v>883</v>
      </c>
      <c r="D56" t="s">
        <v>884</v>
      </c>
    </row>
    <row r="57" spans="1:4">
      <c r="A57" s="1054">
        <v>56</v>
      </c>
      <c r="B57" t="s">
        <v>876</v>
      </c>
      <c r="C57" t="s">
        <v>876</v>
      </c>
      <c r="D57" t="s">
        <v>877</v>
      </c>
    </row>
    <row r="58" spans="1:4">
      <c r="A58" s="1054">
        <v>57</v>
      </c>
      <c r="B58" t="s">
        <v>876</v>
      </c>
      <c r="C58" t="s">
        <v>872</v>
      </c>
      <c r="D58" t="s">
        <v>885</v>
      </c>
    </row>
    <row r="59" spans="1:4">
      <c r="A59" s="1054">
        <v>58</v>
      </c>
      <c r="B59" t="s">
        <v>886</v>
      </c>
      <c r="C59" t="s">
        <v>888</v>
      </c>
      <c r="D59" t="s">
        <v>889</v>
      </c>
    </row>
    <row r="60" spans="1:4">
      <c r="A60" s="1054">
        <v>59</v>
      </c>
      <c r="B60" t="s">
        <v>886</v>
      </c>
      <c r="C60" t="s">
        <v>890</v>
      </c>
      <c r="D60" t="s">
        <v>891</v>
      </c>
    </row>
    <row r="61" spans="1:4">
      <c r="A61" s="1054">
        <v>60</v>
      </c>
      <c r="B61" t="s">
        <v>886</v>
      </c>
      <c r="C61" t="s">
        <v>892</v>
      </c>
      <c r="D61" t="s">
        <v>893</v>
      </c>
    </row>
    <row r="62" spans="1:4">
      <c r="A62" s="1054">
        <v>61</v>
      </c>
      <c r="B62" t="s">
        <v>886</v>
      </c>
      <c r="C62" t="s">
        <v>894</v>
      </c>
      <c r="D62" t="s">
        <v>895</v>
      </c>
    </row>
    <row r="63" spans="1:4">
      <c r="A63" s="1054">
        <v>62</v>
      </c>
      <c r="B63" t="s">
        <v>886</v>
      </c>
      <c r="C63" t="s">
        <v>886</v>
      </c>
      <c r="D63" t="s">
        <v>887</v>
      </c>
    </row>
    <row r="64" spans="1:4">
      <c r="A64" s="1054">
        <v>63</v>
      </c>
      <c r="B64" t="s">
        <v>886</v>
      </c>
      <c r="C64" t="s">
        <v>896</v>
      </c>
      <c r="D64" t="s">
        <v>897</v>
      </c>
    </row>
    <row r="65" spans="1:4">
      <c r="A65" s="1054">
        <v>64</v>
      </c>
      <c r="B65" t="s">
        <v>898</v>
      </c>
      <c r="C65" t="s">
        <v>900</v>
      </c>
      <c r="D65" t="s">
        <v>901</v>
      </c>
    </row>
    <row r="66" spans="1:4">
      <c r="A66" s="1054">
        <v>65</v>
      </c>
      <c r="B66" t="s">
        <v>898</v>
      </c>
      <c r="C66" t="s">
        <v>846</v>
      </c>
      <c r="D66" t="s">
        <v>902</v>
      </c>
    </row>
    <row r="67" spans="1:4">
      <c r="A67" s="1054">
        <v>66</v>
      </c>
      <c r="B67" t="s">
        <v>898</v>
      </c>
      <c r="C67" t="s">
        <v>903</v>
      </c>
      <c r="D67" t="s">
        <v>904</v>
      </c>
    </row>
    <row r="68" spans="1:4">
      <c r="A68" s="1054">
        <v>67</v>
      </c>
      <c r="B68" t="s">
        <v>898</v>
      </c>
      <c r="C68" t="s">
        <v>905</v>
      </c>
      <c r="D68" t="s">
        <v>906</v>
      </c>
    </row>
    <row r="69" spans="1:4">
      <c r="A69" s="1054">
        <v>68</v>
      </c>
      <c r="B69" t="s">
        <v>898</v>
      </c>
      <c r="C69" t="s">
        <v>907</v>
      </c>
      <c r="D69" t="s">
        <v>908</v>
      </c>
    </row>
    <row r="70" spans="1:4">
      <c r="A70" s="1054">
        <v>69</v>
      </c>
      <c r="B70" t="s">
        <v>898</v>
      </c>
      <c r="C70" t="s">
        <v>909</v>
      </c>
      <c r="D70" t="s">
        <v>910</v>
      </c>
    </row>
    <row r="71" spans="1:4">
      <c r="A71" s="1054">
        <v>70</v>
      </c>
      <c r="B71" t="s">
        <v>898</v>
      </c>
      <c r="C71" t="s">
        <v>911</v>
      </c>
      <c r="D71" t="s">
        <v>912</v>
      </c>
    </row>
    <row r="72" spans="1:4">
      <c r="A72" s="1054">
        <v>71</v>
      </c>
      <c r="B72" t="s">
        <v>898</v>
      </c>
      <c r="C72" t="s">
        <v>850</v>
      </c>
      <c r="D72" t="s">
        <v>913</v>
      </c>
    </row>
    <row r="73" spans="1:4">
      <c r="A73" s="1054">
        <v>72</v>
      </c>
      <c r="B73" t="s">
        <v>898</v>
      </c>
      <c r="C73" t="s">
        <v>914</v>
      </c>
      <c r="D73" t="s">
        <v>915</v>
      </c>
    </row>
    <row r="74" spans="1:4">
      <c r="A74" s="1054">
        <v>73</v>
      </c>
      <c r="B74" t="s">
        <v>898</v>
      </c>
      <c r="C74" t="s">
        <v>898</v>
      </c>
      <c r="D74" t="s">
        <v>899</v>
      </c>
    </row>
    <row r="75" spans="1:4">
      <c r="A75" s="1054">
        <v>74</v>
      </c>
      <c r="B75" t="s">
        <v>898</v>
      </c>
      <c r="C75" t="s">
        <v>916</v>
      </c>
      <c r="D75" t="s">
        <v>917</v>
      </c>
    </row>
    <row r="76" spans="1:4">
      <c r="A76" s="1054">
        <v>75</v>
      </c>
      <c r="B76" t="s">
        <v>898</v>
      </c>
      <c r="C76" t="s">
        <v>918</v>
      </c>
      <c r="D76" t="s">
        <v>919</v>
      </c>
    </row>
    <row r="77" spans="1:4">
      <c r="A77" s="1054">
        <v>76</v>
      </c>
      <c r="B77" t="s">
        <v>920</v>
      </c>
      <c r="C77" t="s">
        <v>922</v>
      </c>
      <c r="D77" t="s">
        <v>923</v>
      </c>
    </row>
    <row r="78" spans="1:4">
      <c r="A78" s="1054">
        <v>77</v>
      </c>
      <c r="B78" t="s">
        <v>920</v>
      </c>
      <c r="C78" t="s">
        <v>924</v>
      </c>
      <c r="D78" t="s">
        <v>925</v>
      </c>
    </row>
    <row r="79" spans="1:4">
      <c r="A79" s="1054">
        <v>78</v>
      </c>
      <c r="B79" t="s">
        <v>920</v>
      </c>
      <c r="C79" t="s">
        <v>926</v>
      </c>
      <c r="D79" t="s">
        <v>927</v>
      </c>
    </row>
    <row r="80" spans="1:4">
      <c r="A80" s="1054">
        <v>79</v>
      </c>
      <c r="B80" t="s">
        <v>920</v>
      </c>
      <c r="C80" t="s">
        <v>928</v>
      </c>
      <c r="D80" t="s">
        <v>929</v>
      </c>
    </row>
    <row r="81" spans="1:4">
      <c r="A81" s="1054">
        <v>80</v>
      </c>
      <c r="B81" t="s">
        <v>920</v>
      </c>
      <c r="C81" t="s">
        <v>920</v>
      </c>
      <c r="D81" t="s">
        <v>921</v>
      </c>
    </row>
    <row r="82" spans="1:4">
      <c r="A82" s="1054">
        <v>81</v>
      </c>
      <c r="B82" t="s">
        <v>920</v>
      </c>
      <c r="C82" t="s">
        <v>930</v>
      </c>
      <c r="D82" t="s">
        <v>931</v>
      </c>
    </row>
    <row r="83" spans="1:4">
      <c r="A83" s="1054">
        <v>82</v>
      </c>
      <c r="B83" t="s">
        <v>932</v>
      </c>
      <c r="C83" t="s">
        <v>934</v>
      </c>
      <c r="D83" t="s">
        <v>935</v>
      </c>
    </row>
    <row r="84" spans="1:4">
      <c r="A84" s="1054">
        <v>83</v>
      </c>
      <c r="B84" t="s">
        <v>932</v>
      </c>
      <c r="C84" t="s">
        <v>936</v>
      </c>
      <c r="D84" t="s">
        <v>937</v>
      </c>
    </row>
    <row r="85" spans="1:4">
      <c r="A85" s="1054">
        <v>84</v>
      </c>
      <c r="B85" t="s">
        <v>932</v>
      </c>
      <c r="C85" t="s">
        <v>938</v>
      </c>
      <c r="D85" t="s">
        <v>939</v>
      </c>
    </row>
    <row r="86" spans="1:4">
      <c r="A86" s="1054">
        <v>85</v>
      </c>
      <c r="B86" t="s">
        <v>932</v>
      </c>
      <c r="C86" t="s">
        <v>940</v>
      </c>
      <c r="D86" t="s">
        <v>941</v>
      </c>
    </row>
    <row r="87" spans="1:4">
      <c r="A87" s="1054">
        <v>86</v>
      </c>
      <c r="B87" t="s">
        <v>932</v>
      </c>
      <c r="C87" t="s">
        <v>942</v>
      </c>
      <c r="D87" t="s">
        <v>943</v>
      </c>
    </row>
    <row r="88" spans="1:4">
      <c r="A88" s="1054">
        <v>87</v>
      </c>
      <c r="B88" t="s">
        <v>932</v>
      </c>
      <c r="C88" t="s">
        <v>932</v>
      </c>
      <c r="D88" t="s">
        <v>933</v>
      </c>
    </row>
    <row r="89" spans="1:4">
      <c r="A89" s="1054">
        <v>88</v>
      </c>
      <c r="B89" t="s">
        <v>932</v>
      </c>
      <c r="C89" t="s">
        <v>944</v>
      </c>
      <c r="D89" t="s">
        <v>945</v>
      </c>
    </row>
    <row r="90" spans="1:4">
      <c r="A90" s="1054">
        <v>89</v>
      </c>
      <c r="B90" t="s">
        <v>946</v>
      </c>
      <c r="C90" t="s">
        <v>948</v>
      </c>
      <c r="D90" t="s">
        <v>949</v>
      </c>
    </row>
    <row r="91" spans="1:4">
      <c r="A91" s="1054">
        <v>90</v>
      </c>
      <c r="B91" t="s">
        <v>946</v>
      </c>
      <c r="C91" t="s">
        <v>950</v>
      </c>
      <c r="D91" t="s">
        <v>951</v>
      </c>
    </row>
    <row r="92" spans="1:4">
      <c r="A92" s="1054">
        <v>91</v>
      </c>
      <c r="B92" t="s">
        <v>946</v>
      </c>
      <c r="C92" t="s">
        <v>952</v>
      </c>
      <c r="D92" t="s">
        <v>953</v>
      </c>
    </row>
    <row r="93" spans="1:4">
      <c r="A93" s="1054">
        <v>92</v>
      </c>
      <c r="B93" t="s">
        <v>946</v>
      </c>
      <c r="C93" t="s">
        <v>954</v>
      </c>
      <c r="D93" t="s">
        <v>955</v>
      </c>
    </row>
    <row r="94" spans="1:4">
      <c r="A94" s="1054">
        <v>93</v>
      </c>
      <c r="B94" t="s">
        <v>946</v>
      </c>
      <c r="C94" t="s">
        <v>956</v>
      </c>
      <c r="D94" t="s">
        <v>957</v>
      </c>
    </row>
    <row r="95" spans="1:4">
      <c r="A95" s="1054">
        <v>94</v>
      </c>
      <c r="B95" t="s">
        <v>946</v>
      </c>
      <c r="C95" t="s">
        <v>958</v>
      </c>
      <c r="D95" t="s">
        <v>959</v>
      </c>
    </row>
    <row r="96" spans="1:4">
      <c r="A96" s="1054">
        <v>95</v>
      </c>
      <c r="B96" t="s">
        <v>946</v>
      </c>
      <c r="C96" t="s">
        <v>858</v>
      </c>
      <c r="D96" t="s">
        <v>960</v>
      </c>
    </row>
    <row r="97" spans="1:4">
      <c r="A97" s="1054">
        <v>96</v>
      </c>
      <c r="B97" t="s">
        <v>946</v>
      </c>
      <c r="C97" t="s">
        <v>961</v>
      </c>
      <c r="D97" t="s">
        <v>962</v>
      </c>
    </row>
    <row r="98" spans="1:4">
      <c r="A98" s="1054">
        <v>97</v>
      </c>
      <c r="B98" t="s">
        <v>946</v>
      </c>
      <c r="C98" t="s">
        <v>946</v>
      </c>
      <c r="D98" t="s">
        <v>947</v>
      </c>
    </row>
    <row r="99" spans="1:4">
      <c r="A99" s="1054">
        <v>98</v>
      </c>
      <c r="B99" t="s">
        <v>963</v>
      </c>
      <c r="C99" t="s">
        <v>963</v>
      </c>
      <c r="D99" t="s">
        <v>964</v>
      </c>
    </row>
    <row r="100" spans="1:4">
      <c r="A100" s="1054">
        <v>99</v>
      </c>
      <c r="B100" t="s">
        <v>965</v>
      </c>
      <c r="C100" t="s">
        <v>965</v>
      </c>
      <c r="D100" t="s">
        <v>966</v>
      </c>
    </row>
    <row r="101" spans="1:4">
      <c r="A101" s="1054">
        <v>100</v>
      </c>
      <c r="B101" t="s">
        <v>967</v>
      </c>
      <c r="C101" t="s">
        <v>967</v>
      </c>
      <c r="D101" t="s">
        <v>968</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59</v>
      </c>
    </row>
    <row r="2" spans="2:4" ht="90">
      <c r="B2" s="53" t="s">
        <v>502</v>
      </c>
    </row>
    <row r="3" spans="2:4" ht="67.5">
      <c r="B3" s="53" t="s">
        <v>390</v>
      </c>
    </row>
    <row r="4" spans="2:4" ht="33.75">
      <c r="B4" s="53" t="s">
        <v>602</v>
      </c>
    </row>
    <row r="5" spans="2:4">
      <c r="B5" s="53" t="s">
        <v>222</v>
      </c>
    </row>
    <row r="6" spans="2:4" ht="22.5">
      <c r="B6" s="53" t="s">
        <v>266</v>
      </c>
    </row>
    <row r="7" spans="2:4" ht="22.5">
      <c r="B7" s="53" t="s">
        <v>267</v>
      </c>
    </row>
    <row r="8" spans="2:4" ht="22.5">
      <c r="B8" s="53" t="s">
        <v>268</v>
      </c>
    </row>
    <row r="9" spans="2:4" ht="22.5">
      <c r="B9" s="53" t="s">
        <v>503</v>
      </c>
    </row>
    <row r="10" spans="2:4" ht="56.25">
      <c r="B10" s="53" t="s">
        <v>764</v>
      </c>
    </row>
    <row r="11" spans="2:4" ht="12.75">
      <c r="B11" s="222" t="s">
        <v>388</v>
      </c>
    </row>
    <row r="12" spans="2:4">
      <c r="B12" s="51" t="s">
        <v>181</v>
      </c>
    </row>
    <row r="13" spans="2:4" ht="22.5">
      <c r="B13" s="53" t="s">
        <v>197</v>
      </c>
    </row>
    <row r="14" spans="2:4" ht="67.5">
      <c r="B14" s="53" t="s">
        <v>250</v>
      </c>
    </row>
    <row r="15" spans="2:4" ht="22.5">
      <c r="B15" s="53" t="s">
        <v>230</v>
      </c>
    </row>
    <row r="16" spans="2:4">
      <c r="B16" s="51" t="s">
        <v>206</v>
      </c>
      <c r="D16" s="93"/>
    </row>
    <row r="17" spans="1:2" ht="33.75">
      <c r="B17" s="53" t="s">
        <v>264</v>
      </c>
    </row>
    <row r="18" spans="1:2" ht="33.75">
      <c r="B18" s="53" t="s">
        <v>265</v>
      </c>
    </row>
    <row r="19" spans="1:2">
      <c r="B19" s="53" t="s">
        <v>251</v>
      </c>
    </row>
    <row r="20" spans="1:2" ht="33.75">
      <c r="B20" s="53" t="s">
        <v>292</v>
      </c>
    </row>
    <row r="21" spans="1:2">
      <c r="B21" s="51" t="s">
        <v>219</v>
      </c>
    </row>
    <row r="22" spans="1:2">
      <c r="B22" s="53" t="s">
        <v>221</v>
      </c>
    </row>
    <row r="24" spans="1:2" ht="22.5">
      <c r="B24" s="224" t="s">
        <v>371</v>
      </c>
    </row>
    <row r="26" spans="1:2">
      <c r="B26" s="51" t="s">
        <v>332</v>
      </c>
    </row>
    <row r="27" spans="1:2" ht="22.5">
      <c r="B27" s="223" t="s">
        <v>475</v>
      </c>
    </row>
    <row r="28" spans="1:2" ht="56.25">
      <c r="B28" s="223" t="s">
        <v>474</v>
      </c>
    </row>
    <row r="29" spans="1:2">
      <c r="B29" s="310" t="s">
        <v>389</v>
      </c>
    </row>
    <row r="30" spans="1:2" ht="22.5">
      <c r="B30" s="223" t="s">
        <v>601</v>
      </c>
    </row>
    <row r="32" spans="1:2">
      <c r="A32" s="281"/>
      <c r="B32" s="282" t="s">
        <v>433</v>
      </c>
    </row>
    <row r="33" spans="1:2" ht="14.25">
      <c r="A33" s="283">
        <v>1</v>
      </c>
      <c r="B33" s="284" t="s">
        <v>434</v>
      </c>
    </row>
    <row r="34" spans="1:2" ht="14.25">
      <c r="A34" s="283">
        <v>2</v>
      </c>
      <c r="B34" s="284" t="s">
        <v>435</v>
      </c>
    </row>
    <row r="35" spans="1:2">
      <c r="B35" s="282" t="s">
        <v>436</v>
      </c>
    </row>
    <row r="36" spans="1:2">
      <c r="B36" s="284" t="s">
        <v>437</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56"/>
  <sheetViews>
    <sheetView showGridLines="0" topLeftCell="C19" zoomScaleNormal="100" workbookViewId="0">
      <selection activeCell="F37" sqref="F37:F41"/>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2" customWidth="1"/>
    <col min="21" max="21" width="5.7109375" style="532" customWidth="1"/>
    <col min="22" max="22" width="34.42578125" style="532"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48" t="s">
        <v>709</v>
      </c>
      <c r="E5" s="1149"/>
      <c r="F5" s="1149"/>
      <c r="G5" s="1149"/>
      <c r="H5" s="1149"/>
      <c r="I5" s="1149"/>
      <c r="J5" s="1150"/>
      <c r="K5" s="435"/>
      <c r="L5" s="176"/>
      <c r="M5" s="176"/>
      <c r="N5" s="176"/>
      <c r="O5" s="176"/>
      <c r="P5" s="176"/>
      <c r="Q5" s="176"/>
      <c r="R5" s="176"/>
      <c r="S5" s="566"/>
      <c r="T5" s="566"/>
      <c r="U5" s="566"/>
      <c r="V5" s="566"/>
      <c r="W5" s="176"/>
    </row>
    <row r="6" spans="1:24" s="468" customFormat="1" ht="3" customHeight="1">
      <c r="A6" s="311"/>
      <c r="B6" s="311"/>
      <c r="D6" s="1184"/>
      <c r="E6" s="1185"/>
      <c r="F6" s="1185"/>
      <c r="G6" s="1185"/>
      <c r="H6" s="1185"/>
      <c r="I6" s="1185"/>
      <c r="J6" s="1186"/>
      <c r="S6" s="644"/>
      <c r="T6" s="644"/>
      <c r="U6" s="644"/>
      <c r="V6" s="644"/>
    </row>
    <row r="7" spans="1:24" s="468" customFormat="1" ht="5.25" hidden="1" customHeight="1">
      <c r="A7" s="311"/>
      <c r="B7" s="311"/>
      <c r="E7" s="1187"/>
      <c r="F7" s="1187"/>
      <c r="G7" s="1183"/>
      <c r="H7" s="1183"/>
      <c r="I7" s="1183"/>
      <c r="J7" s="1183"/>
      <c r="S7" s="644"/>
      <c r="T7" s="644"/>
      <c r="U7" s="644"/>
      <c r="V7" s="644"/>
    </row>
    <row r="8" spans="1:24" s="468" customFormat="1" ht="5.25" hidden="1" customHeight="1">
      <c r="A8" s="311"/>
      <c r="B8" s="311"/>
      <c r="E8" s="1187"/>
      <c r="F8" s="1187"/>
      <c r="G8" s="1183"/>
      <c r="H8" s="1183"/>
      <c r="I8" s="1183"/>
      <c r="J8" s="1183"/>
      <c r="S8" s="644"/>
      <c r="T8" s="644"/>
      <c r="U8" s="644"/>
      <c r="V8" s="644"/>
    </row>
    <row r="9" spans="1:24" s="468" customFormat="1" ht="5.25" hidden="1" customHeight="1">
      <c r="A9" s="311"/>
      <c r="B9" s="311"/>
      <c r="E9" s="1187"/>
      <c r="F9" s="1187"/>
      <c r="G9" s="1183"/>
      <c r="H9" s="1183"/>
      <c r="I9" s="1183"/>
      <c r="J9" s="1183"/>
      <c r="S9" s="644"/>
      <c r="T9" s="644"/>
      <c r="U9" s="644"/>
      <c r="V9" s="644"/>
    </row>
    <row r="10" spans="1:24" s="644" customFormat="1" ht="5.25" hidden="1">
      <c r="A10" s="311"/>
      <c r="B10" s="311"/>
      <c r="E10" s="1188"/>
      <c r="F10" s="1188"/>
      <c r="G10" s="839"/>
      <c r="H10" s="464"/>
      <c r="I10" s="792"/>
      <c r="J10" s="792"/>
    </row>
    <row r="11" spans="1:24" s="159" customFormat="1" ht="18.75" customHeight="1">
      <c r="A11" s="311"/>
      <c r="B11" s="311"/>
      <c r="D11" s="152"/>
      <c r="E11" s="1189" t="s">
        <v>716</v>
      </c>
      <c r="F11" s="1189"/>
      <c r="G11" s="1116" t="s">
        <v>84</v>
      </c>
      <c r="H11" s="466"/>
      <c r="I11" s="166"/>
      <c r="J11" s="152"/>
      <c r="K11" s="153"/>
      <c r="L11" s="152"/>
      <c r="M11" s="152"/>
      <c r="N11" s="153"/>
      <c r="O11" s="153"/>
      <c r="P11" s="152"/>
      <c r="Q11" s="152"/>
      <c r="R11" s="153"/>
      <c r="S11" s="552"/>
      <c r="T11" s="551"/>
      <c r="U11" s="551"/>
      <c r="V11" s="552"/>
    </row>
    <row r="12" spans="1:24" s="468" customFormat="1" ht="18.75">
      <c r="A12" s="311"/>
      <c r="B12" s="311"/>
      <c r="E12" s="1189" t="s">
        <v>717</v>
      </c>
      <c r="F12" s="1189"/>
      <c r="G12" s="1116" t="s">
        <v>84</v>
      </c>
      <c r="H12" s="466"/>
      <c r="I12" s="464"/>
      <c r="J12" s="467"/>
      <c r="K12" s="463"/>
      <c r="L12" s="463"/>
      <c r="M12" s="463"/>
      <c r="N12" s="462"/>
      <c r="O12" s="463"/>
      <c r="P12" s="463"/>
      <c r="Q12" s="463"/>
      <c r="R12" s="462"/>
      <c r="S12" s="643"/>
      <c r="T12" s="643"/>
      <c r="U12" s="643"/>
      <c r="V12" s="642"/>
    </row>
    <row r="13" spans="1:24" s="468" customFormat="1" ht="5.25" hidden="1" customHeight="1">
      <c r="A13" s="311"/>
      <c r="B13" s="311"/>
      <c r="E13" s="1182"/>
      <c r="F13" s="1182"/>
      <c r="G13" s="465"/>
      <c r="H13" s="464"/>
      <c r="I13" s="463"/>
      <c r="J13" s="463"/>
      <c r="K13" s="463"/>
      <c r="L13" s="463"/>
      <c r="M13" s="463"/>
      <c r="N13" s="462"/>
      <c r="O13" s="463"/>
      <c r="P13" s="463"/>
      <c r="Q13" s="463"/>
      <c r="R13" s="462"/>
      <c r="S13" s="643"/>
      <c r="T13" s="643"/>
      <c r="U13" s="643"/>
      <c r="V13" s="642"/>
    </row>
    <row r="14" spans="1:24" s="468" customFormat="1" ht="5.25" hidden="1" customHeight="1">
      <c r="A14" s="311"/>
      <c r="B14" s="311"/>
      <c r="S14" s="644"/>
      <c r="T14" s="644"/>
      <c r="U14" s="644"/>
      <c r="V14" s="644"/>
    </row>
    <row r="15" spans="1:24" s="461" customFormat="1" ht="5.25" hidden="1" customHeight="1">
      <c r="A15" s="470"/>
      <c r="B15" s="470"/>
      <c r="S15" s="641"/>
      <c r="T15" s="641"/>
      <c r="U15" s="641"/>
      <c r="V15" s="641"/>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6" t="s">
        <v>91</v>
      </c>
      <c r="E17" s="1166" t="s">
        <v>296</v>
      </c>
      <c r="F17" s="1166" t="s">
        <v>79</v>
      </c>
      <c r="G17" s="1166" t="s">
        <v>438</v>
      </c>
      <c r="H17" s="1166" t="s">
        <v>91</v>
      </c>
      <c r="I17" s="1166"/>
      <c r="J17" s="1166" t="s">
        <v>20</v>
      </c>
      <c r="K17" s="1167" t="s">
        <v>478</v>
      </c>
      <c r="L17" s="1167"/>
      <c r="M17" s="1167"/>
      <c r="N17" s="1167"/>
      <c r="O17" s="1167" t="s">
        <v>707</v>
      </c>
      <c r="P17" s="1167"/>
      <c r="Q17" s="1167"/>
      <c r="R17" s="1167"/>
      <c r="S17" s="1167" t="s">
        <v>708</v>
      </c>
      <c r="T17" s="1167"/>
      <c r="U17" s="1167"/>
      <c r="V17" s="1167"/>
      <c r="W17" s="1166" t="s">
        <v>243</v>
      </c>
    </row>
    <row r="18" spans="1:24" ht="30.75" customHeight="1">
      <c r="D18" s="1166"/>
      <c r="E18" s="1166"/>
      <c r="F18" s="1166"/>
      <c r="G18" s="1166"/>
      <c r="H18" s="1166"/>
      <c r="I18" s="1166"/>
      <c r="J18" s="1166"/>
      <c r="K18" s="115" t="s">
        <v>299</v>
      </c>
      <c r="L18" s="1166" t="s">
        <v>91</v>
      </c>
      <c r="M18" s="1166"/>
      <c r="N18" s="115" t="s">
        <v>229</v>
      </c>
      <c r="O18" s="115" t="s">
        <v>299</v>
      </c>
      <c r="P18" s="1166" t="s">
        <v>91</v>
      </c>
      <c r="Q18" s="1166"/>
      <c r="R18" s="115" t="s">
        <v>229</v>
      </c>
      <c r="S18" s="539" t="s">
        <v>299</v>
      </c>
      <c r="T18" s="1166" t="s">
        <v>91</v>
      </c>
      <c r="U18" s="1166"/>
      <c r="V18" s="539" t="s">
        <v>399</v>
      </c>
      <c r="W18" s="1166"/>
    </row>
    <row r="19" spans="1:24" s="404" customFormat="1" ht="12" customHeight="1">
      <c r="A19" s="403"/>
      <c r="B19" s="403"/>
      <c r="D19" s="42" t="s">
        <v>92</v>
      </c>
      <c r="E19" s="42" t="s">
        <v>48</v>
      </c>
      <c r="F19" s="42" t="s">
        <v>49</v>
      </c>
      <c r="G19" s="42" t="s">
        <v>50</v>
      </c>
      <c r="H19" s="1165" t="s">
        <v>67</v>
      </c>
      <c r="I19" s="1165"/>
      <c r="J19" s="42" t="s">
        <v>68</v>
      </c>
      <c r="K19" s="42" t="s">
        <v>182</v>
      </c>
      <c r="L19" s="1165" t="s">
        <v>183</v>
      </c>
      <c r="M19" s="1165"/>
      <c r="N19" s="42" t="s">
        <v>207</v>
      </c>
      <c r="O19" s="42" t="s">
        <v>208</v>
      </c>
      <c r="P19" s="1165" t="s">
        <v>209</v>
      </c>
      <c r="Q19" s="1165"/>
      <c r="R19" s="42" t="s">
        <v>210</v>
      </c>
      <c r="S19" s="524" t="s">
        <v>209</v>
      </c>
      <c r="T19" s="1165" t="s">
        <v>210</v>
      </c>
      <c r="U19" s="1165"/>
      <c r="V19" s="524" t="s">
        <v>211</v>
      </c>
      <c r="W19" s="42" t="s">
        <v>212</v>
      </c>
    </row>
    <row r="20" spans="1:24" ht="14.25" hidden="1" customHeight="1">
      <c r="C20" s="309"/>
      <c r="D20" s="348">
        <v>0</v>
      </c>
      <c r="E20" s="399"/>
      <c r="F20" s="399"/>
      <c r="G20" s="121"/>
      <c r="H20" s="400"/>
      <c r="I20" s="400"/>
      <c r="J20" s="221"/>
      <c r="K20" s="121"/>
      <c r="L20" s="221"/>
      <c r="M20" s="221"/>
      <c r="N20" s="401"/>
      <c r="O20" s="121"/>
      <c r="P20" s="221"/>
      <c r="Q20" s="221"/>
      <c r="R20" s="402"/>
      <c r="S20" s="541"/>
      <c r="T20" s="591"/>
      <c r="U20" s="591"/>
      <c r="V20" s="628"/>
      <c r="W20" s="121"/>
      <c r="X20" s="175"/>
    </row>
    <row r="21" spans="1:24" s="1095" customFormat="1" ht="17.100000000000001" customHeight="1">
      <c r="A21" s="747">
        <v>13</v>
      </c>
      <c r="C21" s="309"/>
      <c r="D21" s="1168">
        <v>1</v>
      </c>
      <c r="E21" s="1173" t="s">
        <v>768</v>
      </c>
      <c r="F21" s="1177" t="s">
        <v>971</v>
      </c>
      <c r="G21" s="1180" t="s">
        <v>84</v>
      </c>
      <c r="H21" s="1168"/>
      <c r="I21" s="1168">
        <v>1</v>
      </c>
      <c r="J21" s="1170" t="s">
        <v>1548</v>
      </c>
      <c r="K21" s="1193" t="s">
        <v>83</v>
      </c>
      <c r="L21" s="1190"/>
      <c r="M21" s="1190" t="s">
        <v>92</v>
      </c>
      <c r="N21" s="1191" t="s">
        <v>1545</v>
      </c>
      <c r="O21" s="1193" t="s">
        <v>84</v>
      </c>
      <c r="P21" s="1190"/>
      <c r="Q21" s="1190" t="s">
        <v>92</v>
      </c>
      <c r="R21" s="1192"/>
      <c r="S21" s="1193" t="s">
        <v>84</v>
      </c>
      <c r="T21" s="1081"/>
      <c r="U21" s="1081" t="s">
        <v>92</v>
      </c>
      <c r="V21" s="1117"/>
      <c r="W21" s="307"/>
    </row>
    <row r="22" spans="1:24" s="1095" customFormat="1" ht="17.100000000000001" customHeight="1">
      <c r="A22" s="747"/>
      <c r="C22" s="746"/>
      <c r="D22" s="1168"/>
      <c r="E22" s="1174"/>
      <c r="F22" s="1178"/>
      <c r="G22" s="1180"/>
      <c r="H22" s="1168"/>
      <c r="I22" s="1168"/>
      <c r="J22" s="1171"/>
      <c r="K22" s="1193"/>
      <c r="L22" s="1190"/>
      <c r="M22" s="1190"/>
      <c r="N22" s="1191"/>
      <c r="O22" s="1193"/>
      <c r="P22" s="1190"/>
      <c r="Q22" s="1190"/>
      <c r="R22" s="1192"/>
      <c r="S22" s="1193"/>
      <c r="T22" s="1083"/>
      <c r="U22" s="743"/>
      <c r="V22" s="744"/>
      <c r="W22" s="745"/>
    </row>
    <row r="23" spans="1:24" s="1095" customFormat="1" ht="17.100000000000001" customHeight="1">
      <c r="A23" s="747"/>
      <c r="C23" s="746"/>
      <c r="D23" s="1169"/>
      <c r="E23" s="1175"/>
      <c r="F23" s="1178"/>
      <c r="G23" s="1181"/>
      <c r="H23" s="1169"/>
      <c r="I23" s="1169"/>
      <c r="J23" s="1171"/>
      <c r="K23" s="1181"/>
      <c r="L23" s="1169"/>
      <c r="M23" s="1169"/>
      <c r="N23" s="1192"/>
      <c r="O23" s="1181"/>
      <c r="P23" s="1107"/>
      <c r="Q23" s="743"/>
      <c r="R23" s="744"/>
      <c r="S23" s="740"/>
      <c r="T23" s="740"/>
      <c r="U23" s="740"/>
      <c r="V23" s="740"/>
      <c r="W23" s="745"/>
    </row>
    <row r="24" spans="1:24" s="1095" customFormat="1" ht="17.100000000000001" customHeight="1">
      <c r="A24" s="747"/>
      <c r="C24" s="746"/>
      <c r="D24" s="1169"/>
      <c r="E24" s="1175"/>
      <c r="F24" s="1178"/>
      <c r="G24" s="1181"/>
      <c r="H24" s="1169"/>
      <c r="I24" s="1169"/>
      <c r="J24" s="1171"/>
      <c r="K24" s="1181"/>
      <c r="L24" s="1194"/>
      <c r="M24" s="1190" t="s">
        <v>48</v>
      </c>
      <c r="N24" s="1197" t="s">
        <v>1546</v>
      </c>
      <c r="O24" s="1193" t="s">
        <v>84</v>
      </c>
      <c r="P24" s="1190"/>
      <c r="Q24" s="1190" t="s">
        <v>92</v>
      </c>
      <c r="R24" s="1192"/>
      <c r="S24" s="1193" t="s">
        <v>84</v>
      </c>
      <c r="T24" s="1081"/>
      <c r="U24" s="1081" t="s">
        <v>92</v>
      </c>
      <c r="V24" s="1117"/>
      <c r="W24" s="307"/>
    </row>
    <row r="25" spans="1:24" s="1095" customFormat="1" ht="17.100000000000001" customHeight="1">
      <c r="A25" s="747"/>
      <c r="C25" s="746"/>
      <c r="D25" s="1169"/>
      <c r="E25" s="1175"/>
      <c r="F25" s="1178"/>
      <c r="G25" s="1181"/>
      <c r="H25" s="1169"/>
      <c r="I25" s="1169"/>
      <c r="J25" s="1171"/>
      <c r="K25" s="1181"/>
      <c r="L25" s="1195"/>
      <c r="M25" s="1190"/>
      <c r="N25" s="1198"/>
      <c r="O25" s="1193"/>
      <c r="P25" s="1190"/>
      <c r="Q25" s="1190"/>
      <c r="R25" s="1192"/>
      <c r="S25" s="1193"/>
      <c r="T25" s="1083"/>
      <c r="U25" s="743"/>
      <c r="V25" s="744"/>
      <c r="W25" s="745"/>
    </row>
    <row r="26" spans="1:24" s="1095" customFormat="1" ht="17.100000000000001" customHeight="1">
      <c r="A26" s="747"/>
      <c r="C26" s="746"/>
      <c r="D26" s="1169"/>
      <c r="E26" s="1175"/>
      <c r="F26" s="1178"/>
      <c r="G26" s="1181"/>
      <c r="H26" s="1169"/>
      <c r="I26" s="1169"/>
      <c r="J26" s="1171"/>
      <c r="K26" s="1181"/>
      <c r="L26" s="1196"/>
      <c r="M26" s="1169"/>
      <c r="N26" s="1199"/>
      <c r="O26" s="1181"/>
      <c r="P26" s="1107"/>
      <c r="Q26" s="743"/>
      <c r="R26" s="744"/>
      <c r="S26" s="740"/>
      <c r="T26" s="740"/>
      <c r="U26" s="740"/>
      <c r="V26" s="740"/>
      <c r="W26" s="745"/>
    </row>
    <row r="27" spans="1:24" s="1095" customFormat="1" ht="17.100000000000001" customHeight="1">
      <c r="A27" s="747"/>
      <c r="C27" s="746"/>
      <c r="D27" s="1169"/>
      <c r="E27" s="1175"/>
      <c r="F27" s="1178"/>
      <c r="G27" s="1181"/>
      <c r="H27" s="1169"/>
      <c r="I27" s="1169"/>
      <c r="J27" s="1171"/>
      <c r="K27" s="1181"/>
      <c r="L27" s="1194"/>
      <c r="M27" s="1190" t="s">
        <v>49</v>
      </c>
      <c r="N27" s="1197" t="s">
        <v>1547</v>
      </c>
      <c r="O27" s="1193" t="s">
        <v>84</v>
      </c>
      <c r="P27" s="1190"/>
      <c r="Q27" s="1190" t="s">
        <v>92</v>
      </c>
      <c r="R27" s="1192"/>
      <c r="S27" s="1193" t="s">
        <v>84</v>
      </c>
      <c r="T27" s="1081"/>
      <c r="U27" s="1081" t="s">
        <v>92</v>
      </c>
      <c r="V27" s="1117"/>
      <c r="W27" s="307"/>
    </row>
    <row r="28" spans="1:24" s="1095" customFormat="1" ht="17.100000000000001" customHeight="1">
      <c r="A28" s="747"/>
      <c r="C28" s="746"/>
      <c r="D28" s="1169"/>
      <c r="E28" s="1175"/>
      <c r="F28" s="1178"/>
      <c r="G28" s="1181"/>
      <c r="H28" s="1169"/>
      <c r="I28" s="1169"/>
      <c r="J28" s="1171"/>
      <c r="K28" s="1181"/>
      <c r="L28" s="1195"/>
      <c r="M28" s="1190"/>
      <c r="N28" s="1198"/>
      <c r="O28" s="1193"/>
      <c r="P28" s="1190"/>
      <c r="Q28" s="1190"/>
      <c r="R28" s="1192"/>
      <c r="S28" s="1193"/>
      <c r="T28" s="1083"/>
      <c r="U28" s="743"/>
      <c r="V28" s="744"/>
      <c r="W28" s="745"/>
    </row>
    <row r="29" spans="1:24" s="1095" customFormat="1" ht="17.100000000000001" customHeight="1">
      <c r="A29" s="747"/>
      <c r="C29" s="746"/>
      <c r="D29" s="1169"/>
      <c r="E29" s="1175"/>
      <c r="F29" s="1178"/>
      <c r="G29" s="1181"/>
      <c r="H29" s="1169"/>
      <c r="I29" s="1169"/>
      <c r="J29" s="1171"/>
      <c r="K29" s="1181"/>
      <c r="L29" s="1196"/>
      <c r="M29" s="1169"/>
      <c r="N29" s="1199"/>
      <c r="O29" s="1181"/>
      <c r="P29" s="1107"/>
      <c r="Q29" s="743"/>
      <c r="R29" s="744"/>
      <c r="S29" s="740"/>
      <c r="T29" s="740"/>
      <c r="U29" s="740"/>
      <c r="V29" s="740"/>
      <c r="W29" s="745"/>
    </row>
    <row r="30" spans="1:24" s="1095" customFormat="1" ht="15" customHeight="1">
      <c r="A30" s="747"/>
      <c r="C30" s="746"/>
      <c r="D30" s="1169"/>
      <c r="E30" s="1175"/>
      <c r="F30" s="1178"/>
      <c r="G30" s="1181"/>
      <c r="H30" s="1169"/>
      <c r="I30" s="1169"/>
      <c r="J30" s="1172"/>
      <c r="K30" s="1181"/>
      <c r="L30" s="743"/>
      <c r="M30" s="744"/>
      <c r="N30" s="744"/>
      <c r="O30" s="744"/>
      <c r="P30" s="744"/>
      <c r="Q30" s="744"/>
      <c r="R30" s="744"/>
      <c r="S30" s="740"/>
      <c r="T30" s="740"/>
      <c r="U30" s="740"/>
      <c r="V30" s="740"/>
      <c r="W30" s="745"/>
    </row>
    <row r="31" spans="1:24" s="1095" customFormat="1" ht="15" customHeight="1">
      <c r="A31" s="747"/>
      <c r="C31" s="746"/>
      <c r="D31" s="1169"/>
      <c r="E31" s="1176"/>
      <c r="F31" s="1179"/>
      <c r="G31" s="1181"/>
      <c r="H31" s="743"/>
      <c r="I31" s="744"/>
      <c r="J31" s="744"/>
      <c r="K31" s="744"/>
      <c r="L31" s="744"/>
      <c r="M31" s="744"/>
      <c r="N31" s="744"/>
      <c r="O31" s="744"/>
      <c r="P31" s="744"/>
      <c r="Q31" s="744"/>
      <c r="R31" s="744"/>
      <c r="S31" s="740"/>
      <c r="T31" s="740"/>
      <c r="U31" s="740"/>
      <c r="V31" s="740"/>
      <c r="W31" s="745"/>
    </row>
    <row r="32" spans="1:24" s="1095" customFormat="1" ht="17.100000000000001" customHeight="1">
      <c r="A32" s="747">
        <v>4</v>
      </c>
      <c r="C32" s="309"/>
      <c r="D32" s="1168">
        <v>2</v>
      </c>
      <c r="E32" s="1173" t="s">
        <v>611</v>
      </c>
      <c r="F32" s="1177" t="s">
        <v>971</v>
      </c>
      <c r="G32" s="1180" t="s">
        <v>84</v>
      </c>
      <c r="H32" s="1168"/>
      <c r="I32" s="1168">
        <v>1</v>
      </c>
      <c r="J32" s="1170" t="s">
        <v>715</v>
      </c>
      <c r="K32" s="1193" t="s">
        <v>83</v>
      </c>
      <c r="L32" s="1190"/>
      <c r="M32" s="1190" t="s">
        <v>92</v>
      </c>
      <c r="N32" s="1191" t="s">
        <v>1545</v>
      </c>
      <c r="O32" s="1193" t="s">
        <v>84</v>
      </c>
      <c r="P32" s="1190"/>
      <c r="Q32" s="1190" t="s">
        <v>92</v>
      </c>
      <c r="R32" s="1192"/>
      <c r="S32" s="1193" t="s">
        <v>84</v>
      </c>
      <c r="T32" s="1081"/>
      <c r="U32" s="1081" t="s">
        <v>92</v>
      </c>
      <c r="V32" s="1117"/>
      <c r="W32" s="307"/>
    </row>
    <row r="33" spans="1:23" s="1095" customFormat="1" ht="17.100000000000001" customHeight="1">
      <c r="A33" s="747"/>
      <c r="C33" s="746"/>
      <c r="D33" s="1168"/>
      <c r="E33" s="1174"/>
      <c r="F33" s="1178"/>
      <c r="G33" s="1180"/>
      <c r="H33" s="1168"/>
      <c r="I33" s="1168"/>
      <c r="J33" s="1171"/>
      <c r="K33" s="1193"/>
      <c r="L33" s="1190"/>
      <c r="M33" s="1190"/>
      <c r="N33" s="1191"/>
      <c r="O33" s="1193"/>
      <c r="P33" s="1190"/>
      <c r="Q33" s="1190"/>
      <c r="R33" s="1192"/>
      <c r="S33" s="1193"/>
      <c r="T33" s="1083"/>
      <c r="U33" s="743"/>
      <c r="V33" s="744"/>
      <c r="W33" s="745"/>
    </row>
    <row r="34" spans="1:23" s="1095" customFormat="1" ht="17.100000000000001" customHeight="1">
      <c r="A34" s="747"/>
      <c r="C34" s="746"/>
      <c r="D34" s="1169"/>
      <c r="E34" s="1175"/>
      <c r="F34" s="1178"/>
      <c r="G34" s="1181"/>
      <c r="H34" s="1169"/>
      <c r="I34" s="1169"/>
      <c r="J34" s="1171"/>
      <c r="K34" s="1181"/>
      <c r="L34" s="1169"/>
      <c r="M34" s="1169"/>
      <c r="N34" s="1192"/>
      <c r="O34" s="1181"/>
      <c r="P34" s="1107"/>
      <c r="Q34" s="743"/>
      <c r="R34" s="744"/>
      <c r="S34" s="740"/>
      <c r="T34" s="740"/>
      <c r="U34" s="740"/>
      <c r="V34" s="740"/>
      <c r="W34" s="745"/>
    </row>
    <row r="35" spans="1:23" s="1095" customFormat="1" ht="15" customHeight="1">
      <c r="A35" s="747"/>
      <c r="C35" s="746"/>
      <c r="D35" s="1169"/>
      <c r="E35" s="1175"/>
      <c r="F35" s="1178"/>
      <c r="G35" s="1181"/>
      <c r="H35" s="1169"/>
      <c r="I35" s="1169"/>
      <c r="J35" s="1172"/>
      <c r="K35" s="1181"/>
      <c r="L35" s="743"/>
      <c r="M35" s="744"/>
      <c r="N35" s="744"/>
      <c r="O35" s="744"/>
      <c r="P35" s="744"/>
      <c r="Q35" s="744"/>
      <c r="R35" s="744"/>
      <c r="S35" s="740"/>
      <c r="T35" s="740"/>
      <c r="U35" s="740"/>
      <c r="V35" s="740"/>
      <c r="W35" s="745"/>
    </row>
    <row r="36" spans="1:23" s="1095" customFormat="1" ht="15" customHeight="1">
      <c r="A36" s="747"/>
      <c r="C36" s="746"/>
      <c r="D36" s="1169"/>
      <c r="E36" s="1176"/>
      <c r="F36" s="1179"/>
      <c r="G36" s="1181"/>
      <c r="H36" s="743"/>
      <c r="I36" s="744"/>
      <c r="J36" s="744"/>
      <c r="K36" s="744"/>
      <c r="L36" s="744"/>
      <c r="M36" s="744"/>
      <c r="N36" s="744"/>
      <c r="O36" s="744"/>
      <c r="P36" s="744"/>
      <c r="Q36" s="744"/>
      <c r="R36" s="744"/>
      <c r="S36" s="740"/>
      <c r="T36" s="740"/>
      <c r="U36" s="740"/>
      <c r="V36" s="740"/>
      <c r="W36" s="745"/>
    </row>
    <row r="37" spans="1:23" s="1095" customFormat="1" ht="17.100000000000001" customHeight="1">
      <c r="A37" s="747">
        <v>5</v>
      </c>
      <c r="C37" s="309"/>
      <c r="D37" s="1168">
        <v>3</v>
      </c>
      <c r="E37" s="1173" t="s">
        <v>612</v>
      </c>
      <c r="F37" s="1177" t="s">
        <v>971</v>
      </c>
      <c r="G37" s="1180" t="s">
        <v>84</v>
      </c>
      <c r="H37" s="1168"/>
      <c r="I37" s="1168">
        <v>1</v>
      </c>
      <c r="J37" s="1170" t="s">
        <v>1549</v>
      </c>
      <c r="K37" s="1193" t="s">
        <v>83</v>
      </c>
      <c r="L37" s="1190"/>
      <c r="M37" s="1190" t="s">
        <v>92</v>
      </c>
      <c r="N37" s="1191" t="s">
        <v>1545</v>
      </c>
      <c r="O37" s="1193" t="s">
        <v>84</v>
      </c>
      <c r="P37" s="1190"/>
      <c r="Q37" s="1190" t="s">
        <v>92</v>
      </c>
      <c r="R37" s="1192"/>
      <c r="S37" s="1193" t="s">
        <v>84</v>
      </c>
      <c r="T37" s="1081"/>
      <c r="U37" s="1081" t="s">
        <v>92</v>
      </c>
      <c r="V37" s="1117"/>
      <c r="W37" s="307"/>
    </row>
    <row r="38" spans="1:23" s="1095" customFormat="1" ht="17.100000000000001" customHeight="1">
      <c r="A38" s="747"/>
      <c r="C38" s="746"/>
      <c r="D38" s="1168"/>
      <c r="E38" s="1174"/>
      <c r="F38" s="1178"/>
      <c r="G38" s="1180"/>
      <c r="H38" s="1168"/>
      <c r="I38" s="1168"/>
      <c r="J38" s="1171"/>
      <c r="K38" s="1193"/>
      <c r="L38" s="1190"/>
      <c r="M38" s="1190"/>
      <c r="N38" s="1191"/>
      <c r="O38" s="1193"/>
      <c r="P38" s="1190"/>
      <c r="Q38" s="1190"/>
      <c r="R38" s="1192"/>
      <c r="S38" s="1193"/>
      <c r="T38" s="1083"/>
      <c r="U38" s="743"/>
      <c r="V38" s="744"/>
      <c r="W38" s="745"/>
    </row>
    <row r="39" spans="1:23" s="1095" customFormat="1" ht="17.100000000000001" customHeight="1">
      <c r="A39" s="747"/>
      <c r="C39" s="746"/>
      <c r="D39" s="1169"/>
      <c r="E39" s="1175"/>
      <c r="F39" s="1178"/>
      <c r="G39" s="1181"/>
      <c r="H39" s="1169"/>
      <c r="I39" s="1169"/>
      <c r="J39" s="1171"/>
      <c r="K39" s="1181"/>
      <c r="L39" s="1169"/>
      <c r="M39" s="1169"/>
      <c r="N39" s="1192"/>
      <c r="O39" s="1181"/>
      <c r="P39" s="1107"/>
      <c r="Q39" s="743"/>
      <c r="R39" s="744"/>
      <c r="S39" s="740"/>
      <c r="T39" s="740"/>
      <c r="U39" s="740"/>
      <c r="V39" s="740"/>
      <c r="W39" s="745"/>
    </row>
    <row r="40" spans="1:23" s="1095" customFormat="1" ht="15" customHeight="1">
      <c r="A40" s="747"/>
      <c r="C40" s="746"/>
      <c r="D40" s="1169"/>
      <c r="E40" s="1175"/>
      <c r="F40" s="1178"/>
      <c r="G40" s="1181"/>
      <c r="H40" s="1169"/>
      <c r="I40" s="1169"/>
      <c r="J40" s="1172"/>
      <c r="K40" s="1181"/>
      <c r="L40" s="743"/>
      <c r="M40" s="744"/>
      <c r="N40" s="744"/>
      <c r="O40" s="744"/>
      <c r="P40" s="744"/>
      <c r="Q40" s="744"/>
      <c r="R40" s="744"/>
      <c r="S40" s="740"/>
      <c r="T40" s="740"/>
      <c r="U40" s="740"/>
      <c r="V40" s="740"/>
      <c r="W40" s="745"/>
    </row>
    <row r="41" spans="1:23" s="1095" customFormat="1" ht="15" customHeight="1">
      <c r="A41" s="747"/>
      <c r="C41" s="746"/>
      <c r="D41" s="1169"/>
      <c r="E41" s="1176"/>
      <c r="F41" s="1179"/>
      <c r="G41" s="1181"/>
      <c r="H41" s="743"/>
      <c r="I41" s="744"/>
      <c r="J41" s="744"/>
      <c r="K41" s="744"/>
      <c r="L41" s="744"/>
      <c r="M41" s="744"/>
      <c r="N41" s="744"/>
      <c r="O41" s="744"/>
      <c r="P41" s="744"/>
      <c r="Q41" s="744"/>
      <c r="R41" s="744"/>
      <c r="S41" s="740"/>
      <c r="T41" s="740"/>
      <c r="U41" s="740"/>
      <c r="V41" s="740"/>
      <c r="W41" s="745"/>
    </row>
    <row r="42" spans="1:23" ht="17.100000000000001" customHeight="1">
      <c r="D42" s="117"/>
      <c r="E42" s="118"/>
      <c r="F42" s="118"/>
      <c r="G42" s="118"/>
      <c r="H42" s="118"/>
      <c r="I42" s="118"/>
      <c r="J42" s="118"/>
      <c r="K42" s="118"/>
      <c r="L42" s="118"/>
      <c r="M42" s="118"/>
      <c r="N42" s="118"/>
      <c r="O42" s="118"/>
      <c r="P42" s="118"/>
      <c r="Q42" s="118"/>
      <c r="R42" s="118"/>
      <c r="S42" s="540"/>
      <c r="T42" s="540"/>
      <c r="U42" s="540"/>
      <c r="V42" s="540"/>
      <c r="W42" s="119"/>
    </row>
    <row r="43" spans="1:23" ht="3" customHeight="1"/>
    <row r="44" spans="1:23" ht="11.25" hidden="1" customHeight="1"/>
    <row r="45" spans="1:23" ht="0.95" customHeight="1"/>
    <row r="46" spans="1:23" ht="23.25" customHeight="1"/>
    <row r="47" spans="1:23" ht="3" customHeight="1"/>
    <row r="48" spans="1:23" ht="17.100000000000001" customHeight="1">
      <c r="E48" s="1162" t="s">
        <v>733</v>
      </c>
      <c r="F48" s="1162"/>
      <c r="G48" s="1162"/>
      <c r="H48" s="1162"/>
      <c r="I48" s="1162"/>
      <c r="J48" s="1162"/>
      <c r="K48" s="1162"/>
      <c r="L48" s="1162"/>
      <c r="M48" s="1162"/>
      <c r="N48" s="1162"/>
      <c r="O48" s="1162"/>
      <c r="P48" s="1162"/>
      <c r="Q48" s="1162"/>
      <c r="R48" s="1162"/>
      <c r="S48" s="1162"/>
      <c r="T48" s="1162"/>
      <c r="U48" s="1162"/>
      <c r="V48" s="1162"/>
      <c r="W48" s="1162"/>
    </row>
    <row r="49" spans="5:23" ht="36.950000000000003" customHeight="1">
      <c r="E49" s="1163" t="s">
        <v>735</v>
      </c>
      <c r="F49" s="1164"/>
      <c r="G49" s="1164"/>
      <c r="H49" s="1164"/>
      <c r="I49" s="1164"/>
      <c r="J49" s="1164"/>
      <c r="K49" s="1164"/>
      <c r="L49" s="1164"/>
      <c r="M49" s="1164"/>
      <c r="N49" s="1164"/>
      <c r="O49" s="1164"/>
      <c r="P49" s="1164"/>
      <c r="Q49" s="1164"/>
      <c r="R49" s="1164"/>
      <c r="S49" s="1164"/>
      <c r="T49" s="1164"/>
      <c r="U49" s="1164"/>
      <c r="V49" s="1164"/>
      <c r="W49" s="1164"/>
    </row>
    <row r="50" spans="5:23" ht="17.100000000000001" customHeight="1">
      <c r="E50" s="1163" t="s">
        <v>736</v>
      </c>
      <c r="F50" s="1164"/>
      <c r="G50" s="1164"/>
      <c r="H50" s="1164"/>
      <c r="I50" s="1164"/>
      <c r="J50" s="1164"/>
      <c r="K50" s="1164"/>
      <c r="L50" s="1164"/>
      <c r="M50" s="1164"/>
      <c r="N50" s="1164"/>
      <c r="O50" s="1164"/>
      <c r="P50" s="1164"/>
      <c r="Q50" s="1164"/>
      <c r="R50" s="1164"/>
      <c r="S50" s="1164"/>
      <c r="T50" s="1164"/>
      <c r="U50" s="1164"/>
      <c r="V50" s="1164"/>
      <c r="W50" s="1164"/>
    </row>
    <row r="51" spans="5:23" ht="27" customHeight="1">
      <c r="E51" s="1163" t="s">
        <v>737</v>
      </c>
      <c r="F51" s="1164"/>
      <c r="G51" s="1164"/>
      <c r="H51" s="1164"/>
      <c r="I51" s="1164"/>
      <c r="J51" s="1164"/>
      <c r="K51" s="1164"/>
      <c r="L51" s="1164"/>
      <c r="M51" s="1164"/>
      <c r="N51" s="1164"/>
      <c r="O51" s="1164"/>
      <c r="P51" s="1164"/>
      <c r="Q51" s="1164"/>
      <c r="R51" s="1164"/>
      <c r="S51" s="1164"/>
      <c r="T51" s="1164"/>
      <c r="U51" s="1164"/>
      <c r="V51" s="1164"/>
      <c r="W51" s="1164"/>
    </row>
    <row r="52" spans="5:23" ht="17.100000000000001" customHeight="1">
      <c r="E52" s="1163" t="s">
        <v>738</v>
      </c>
      <c r="F52" s="1164"/>
      <c r="G52" s="1164"/>
      <c r="H52" s="1164"/>
      <c r="I52" s="1164"/>
      <c r="J52" s="1164"/>
      <c r="K52" s="1164"/>
      <c r="L52" s="1164"/>
      <c r="M52" s="1164"/>
      <c r="N52" s="1164"/>
      <c r="O52" s="1164"/>
      <c r="P52" s="1164"/>
      <c r="Q52" s="1164"/>
      <c r="R52" s="1164"/>
      <c r="S52" s="1164"/>
      <c r="T52" s="1164"/>
      <c r="U52" s="1164"/>
      <c r="V52" s="1164"/>
      <c r="W52" s="1164"/>
    </row>
    <row r="53" spans="5:23" ht="15" customHeight="1">
      <c r="E53" s="791"/>
      <c r="F53" s="218"/>
      <c r="G53" s="218"/>
      <c r="H53" s="218"/>
      <c r="I53" s="218"/>
      <c r="J53" s="218"/>
      <c r="K53" s="218"/>
      <c r="L53" s="218"/>
      <c r="M53" s="218"/>
      <c r="N53" s="218"/>
      <c r="O53" s="218"/>
      <c r="P53" s="218"/>
      <c r="Q53" s="218"/>
      <c r="R53" s="218"/>
      <c r="S53" s="218"/>
      <c r="T53" s="218"/>
      <c r="U53" s="218"/>
      <c r="V53" s="218"/>
      <c r="W53" s="218"/>
    </row>
    <row r="54" spans="5:23" ht="15" customHeight="1">
      <c r="E54" s="1162" t="s">
        <v>734</v>
      </c>
      <c r="F54" s="1162"/>
      <c r="G54" s="1162"/>
      <c r="H54" s="1162"/>
      <c r="I54" s="1162"/>
      <c r="J54" s="1162"/>
      <c r="K54" s="1162"/>
      <c r="L54" s="1162"/>
      <c r="M54" s="1162"/>
      <c r="N54" s="1162"/>
      <c r="O54" s="1162"/>
      <c r="P54" s="1162"/>
      <c r="Q54" s="1162"/>
      <c r="R54" s="1162"/>
      <c r="S54" s="1162"/>
      <c r="T54" s="1162"/>
      <c r="U54" s="1162"/>
      <c r="V54" s="1162"/>
      <c r="W54" s="1162"/>
    </row>
    <row r="55" spans="5:23" ht="17.100000000000001" customHeight="1">
      <c r="E55" s="1163" t="s">
        <v>739</v>
      </c>
      <c r="F55" s="1164"/>
      <c r="G55" s="1164"/>
      <c r="H55" s="1164"/>
      <c r="I55" s="1164"/>
      <c r="J55" s="1164"/>
      <c r="K55" s="1164"/>
      <c r="L55" s="1164"/>
      <c r="M55" s="1164"/>
      <c r="N55" s="1164"/>
      <c r="O55" s="1164"/>
      <c r="P55" s="1164"/>
      <c r="Q55" s="1164"/>
      <c r="R55" s="1164"/>
      <c r="S55" s="1164"/>
      <c r="T55" s="1164"/>
      <c r="U55" s="1164"/>
      <c r="V55" s="1164"/>
      <c r="W55" s="1164"/>
    </row>
    <row r="56" spans="5:23" ht="17.100000000000001" customHeight="1">
      <c r="E56" s="1163" t="s">
        <v>740</v>
      </c>
      <c r="F56" s="1164"/>
      <c r="G56" s="1164"/>
      <c r="H56" s="1164"/>
      <c r="I56" s="1164"/>
      <c r="J56" s="1164"/>
      <c r="K56" s="1164"/>
      <c r="L56" s="1164"/>
      <c r="M56" s="1164"/>
      <c r="N56" s="1164"/>
      <c r="O56" s="1164"/>
      <c r="P56" s="1164"/>
      <c r="Q56" s="1164"/>
      <c r="R56" s="1164"/>
      <c r="S56" s="1164"/>
      <c r="T56" s="1164"/>
      <c r="U56" s="1164"/>
      <c r="V56" s="1164"/>
      <c r="W56" s="1164"/>
    </row>
  </sheetData>
  <sheetProtection password="FA9C" sheet="1" objects="1" scenarios="1" formatColumns="0" formatRows="0"/>
  <dataConsolidate leftLabels="1"/>
  <mergeCells count="101">
    <mergeCell ref="Q24:Q25"/>
    <mergeCell ref="R24:R25"/>
    <mergeCell ref="S24:S25"/>
    <mergeCell ref="L27:L29"/>
    <mergeCell ref="M27:M29"/>
    <mergeCell ref="N27:N29"/>
    <mergeCell ref="O27:O29"/>
    <mergeCell ref="P32:P33"/>
    <mergeCell ref="Q32:Q33"/>
    <mergeCell ref="R32:R33"/>
    <mergeCell ref="S32:S33"/>
    <mergeCell ref="D37:D41"/>
    <mergeCell ref="E37:E41"/>
    <mergeCell ref="F37:F41"/>
    <mergeCell ref="G37:G41"/>
    <mergeCell ref="H37:H40"/>
    <mergeCell ref="I37:I40"/>
    <mergeCell ref="J37:J40"/>
    <mergeCell ref="K37:K40"/>
    <mergeCell ref="L37:L39"/>
    <mergeCell ref="D32:D36"/>
    <mergeCell ref="E32:E36"/>
    <mergeCell ref="F32:F36"/>
    <mergeCell ref="G32:G36"/>
    <mergeCell ref="H32:H35"/>
    <mergeCell ref="I32:I35"/>
    <mergeCell ref="J32:J35"/>
    <mergeCell ref="K32:K35"/>
    <mergeCell ref="L32:L34"/>
    <mergeCell ref="D21:D31"/>
    <mergeCell ref="E21:E31"/>
    <mergeCell ref="F21:F31"/>
    <mergeCell ref="G21:G31"/>
    <mergeCell ref="H21:H30"/>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W17:W18"/>
    <mergeCell ref="O17:R17"/>
    <mergeCell ref="K17:N17"/>
    <mergeCell ref="T19:U19"/>
    <mergeCell ref="S17:V17"/>
    <mergeCell ref="T18:U18"/>
    <mergeCell ref="L18:M18"/>
    <mergeCell ref="P18:Q18"/>
    <mergeCell ref="I21:I30"/>
    <mergeCell ref="J21:J30"/>
    <mergeCell ref="P21:P22"/>
    <mergeCell ref="Q21:Q22"/>
    <mergeCell ref="R21:R22"/>
    <mergeCell ref="S21:S22"/>
    <mergeCell ref="K21:K30"/>
    <mergeCell ref="L21:L23"/>
    <mergeCell ref="M21:M23"/>
    <mergeCell ref="N21:N23"/>
    <mergeCell ref="O21:O23"/>
    <mergeCell ref="P27:P28"/>
    <mergeCell ref="Q27:Q28"/>
    <mergeCell ref="R27:R28"/>
    <mergeCell ref="S27:S28"/>
    <mergeCell ref="L24:L26"/>
    <mergeCell ref="E54:W54"/>
    <mergeCell ref="E55:W55"/>
    <mergeCell ref="E56:W56"/>
    <mergeCell ref="E48:W48"/>
    <mergeCell ref="E49:W49"/>
    <mergeCell ref="E50:W50"/>
    <mergeCell ref="E51:W51"/>
    <mergeCell ref="L19:M19"/>
    <mergeCell ref="E52:W52"/>
    <mergeCell ref="P19:Q19"/>
    <mergeCell ref="M37:M39"/>
    <mergeCell ref="N37:N39"/>
    <mergeCell ref="O37:O39"/>
    <mergeCell ref="M32:M34"/>
    <mergeCell ref="N32:N34"/>
    <mergeCell ref="O32:O34"/>
    <mergeCell ref="P37:P38"/>
    <mergeCell ref="Q37:Q38"/>
    <mergeCell ref="R37:R38"/>
    <mergeCell ref="S37:S38"/>
    <mergeCell ref="M24:M26"/>
    <mergeCell ref="N24:N26"/>
    <mergeCell ref="O24:O26"/>
    <mergeCell ref="P24:P25"/>
  </mergeCells>
  <phoneticPr fontId="13" type="noConversion"/>
  <dataValidations xWindow="1444" yWindow="795" count="6">
    <dataValidation allowBlank="1" showInputMessage="1" showErrorMessage="1" prompt="Для выбора выполните двойной щелчок левой клавиши мыши по соответствующей ячейке." sqref="G10:G12 G21:G22 K21:K22 O21:O22 S21:S22 G32:G33 K32:K33 O32:O33 S32:S33 G37:G38 K37:K38 O37:O38 S37:S38 G24:G25 K24:K25 O24:O25 S24:S25 G27:G28 K27:K28 O27:O28 S27:S2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7:N39 N32:N34 N21:N29">
      <formula1>DESCRIPTION_TERRITORY</formula1>
    </dataValidation>
    <dataValidation allowBlank="1" showInputMessage="1" showErrorMessage="1" prompt="Выберите виды деятельности, выполнив двойной щелчок левой кнопки мыши по ячейке." sqref="F32 F21 F37 F24:F25 F27:F28"/>
    <dataValidation type="textLength" operator="lessThanOrEqual" allowBlank="1" showInputMessage="1" showErrorMessage="1" errorTitle="Ошибка" error="Допускается ввод не более 900 символов!" sqref="V21:W21 R21:R22 R37:R38 V32:W32 R32:R33 V37:W37 J21 J37 J24:J25 R24:R25 V24:W24 J27:J28 R27:R28 V27:W27">
      <formula1>900</formula1>
    </dataValidation>
    <dataValidation type="list" showInputMessage="1" showErrorMessage="1" errorTitle="Ошибка" error="Выберите значение из списка" sqref="J32">
      <formula1>name_rates_4_filter</formula1>
    </dataValidation>
    <dataValidation type="list" allowBlank="1" showInputMessage="1" showErrorMessage="1" errorTitle="Ошибка" error="Выберите значение из списка" prompt="Выберите значение из списка" sqref="E24:E25 E27:E28">
      <formula1>kind_group_rates_load_filter</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0" hidden="1" customWidth="1"/>
    <col min="2" max="4" width="3.7109375" style="584" hidden="1" customWidth="1"/>
    <col min="5" max="5" width="3.7109375" style="529" customWidth="1"/>
    <col min="6" max="6" width="9.7109375" style="522" customWidth="1"/>
    <col min="7" max="7" width="37.7109375" style="522" customWidth="1"/>
    <col min="8" max="8" width="66.85546875" style="522" customWidth="1"/>
    <col min="9" max="9" width="115.7109375" style="522" customWidth="1"/>
    <col min="10" max="11" width="10.5703125" style="584"/>
    <col min="12" max="12" width="11.140625" style="584" customWidth="1"/>
    <col min="13" max="14" width="10.5703125" style="584"/>
    <col min="15" max="16384" width="10.5703125" style="522"/>
  </cols>
  <sheetData>
    <row r="1" spans="1:14" ht="3" customHeight="1">
      <c r="A1" s="590" t="s">
        <v>92</v>
      </c>
    </row>
    <row r="2" spans="1:14" ht="22.5">
      <c r="F2" s="1201" t="s">
        <v>490</v>
      </c>
      <c r="G2" s="1202"/>
      <c r="H2" s="1203"/>
      <c r="I2" s="639"/>
    </row>
    <row r="3" spans="1:14" ht="3" customHeight="1"/>
    <row r="4" spans="1:14" s="569" customFormat="1" ht="11.25">
      <c r="A4" s="589"/>
      <c r="B4" s="589"/>
      <c r="C4" s="589"/>
      <c r="D4" s="589"/>
      <c r="F4" s="1153" t="s">
        <v>453</v>
      </c>
      <c r="G4" s="1153"/>
      <c r="H4" s="1153"/>
      <c r="I4" s="1204" t="s">
        <v>454</v>
      </c>
      <c r="J4" s="589"/>
      <c r="K4" s="589"/>
      <c r="L4" s="589"/>
      <c r="M4" s="589"/>
      <c r="N4" s="589"/>
    </row>
    <row r="5" spans="1:14" s="569" customFormat="1" ht="11.25" customHeight="1">
      <c r="A5" s="589"/>
      <c r="B5" s="589"/>
      <c r="C5" s="589"/>
      <c r="D5" s="589"/>
      <c r="F5" s="605" t="s">
        <v>91</v>
      </c>
      <c r="G5" s="617" t="s">
        <v>456</v>
      </c>
      <c r="H5" s="604" t="s">
        <v>441</v>
      </c>
      <c r="I5" s="1204"/>
      <c r="J5" s="589"/>
      <c r="K5" s="589"/>
      <c r="L5" s="589"/>
      <c r="M5" s="589"/>
      <c r="N5" s="589"/>
    </row>
    <row r="6" spans="1:14" s="569" customFormat="1" ht="12" customHeight="1">
      <c r="A6" s="589"/>
      <c r="B6" s="589"/>
      <c r="C6" s="589"/>
      <c r="D6" s="589"/>
      <c r="F6" s="606" t="s">
        <v>92</v>
      </c>
      <c r="G6" s="608">
        <v>2</v>
      </c>
      <c r="H6" s="609">
        <v>3</v>
      </c>
      <c r="I6" s="607">
        <v>4</v>
      </c>
      <c r="J6" s="589">
        <v>4</v>
      </c>
      <c r="K6" s="589"/>
      <c r="L6" s="589"/>
      <c r="M6" s="589"/>
      <c r="N6" s="589"/>
    </row>
    <row r="7" spans="1:14" s="569" customFormat="1" ht="18.75">
      <c r="A7" s="589"/>
      <c r="B7" s="589"/>
      <c r="C7" s="589"/>
      <c r="D7" s="589"/>
      <c r="F7" s="615">
        <v>1</v>
      </c>
      <c r="G7" s="631" t="s">
        <v>491</v>
      </c>
      <c r="H7" s="603" t="str">
        <f>IF(dateCh="","",dateCh)</f>
        <v>24.11.2022</v>
      </c>
      <c r="I7" s="580" t="s">
        <v>492</v>
      </c>
      <c r="J7" s="614"/>
      <c r="K7" s="589"/>
      <c r="L7" s="589"/>
      <c r="M7" s="589"/>
      <c r="N7" s="589"/>
    </row>
    <row r="8" spans="1:14" s="569" customFormat="1" ht="45">
      <c r="A8" s="1205">
        <v>1</v>
      </c>
      <c r="B8" s="589"/>
      <c r="C8" s="589"/>
      <c r="D8" s="589"/>
      <c r="F8" s="615" t="str">
        <f>"2." &amp;mergeValue(A8)</f>
        <v>2.1</v>
      </c>
      <c r="G8" s="631" t="s">
        <v>493</v>
      </c>
      <c r="H8" s="603"/>
      <c r="I8" s="580" t="s">
        <v>588</v>
      </c>
      <c r="J8" s="614"/>
      <c r="K8" s="589"/>
      <c r="L8" s="589"/>
      <c r="M8" s="589"/>
      <c r="N8" s="589"/>
    </row>
    <row r="9" spans="1:14" s="569" customFormat="1" ht="22.5">
      <c r="A9" s="1205"/>
      <c r="B9" s="589"/>
      <c r="C9" s="589"/>
      <c r="D9" s="589"/>
      <c r="F9" s="615" t="str">
        <f>"3." &amp;mergeValue(A9)</f>
        <v>3.1</v>
      </c>
      <c r="G9" s="631" t="s">
        <v>494</v>
      </c>
      <c r="H9" s="603"/>
      <c r="I9" s="580" t="s">
        <v>586</v>
      </c>
      <c r="J9" s="614"/>
      <c r="K9" s="589"/>
      <c r="L9" s="589"/>
      <c r="M9" s="589"/>
      <c r="N9" s="589"/>
    </row>
    <row r="10" spans="1:14" s="569" customFormat="1" ht="22.5">
      <c r="A10" s="1205"/>
      <c r="B10" s="589"/>
      <c r="C10" s="589"/>
      <c r="D10" s="589"/>
      <c r="F10" s="615" t="str">
        <f>"4."&amp;mergeValue(A10)</f>
        <v>4.1</v>
      </c>
      <c r="G10" s="631" t="s">
        <v>495</v>
      </c>
      <c r="H10" s="604" t="s">
        <v>457</v>
      </c>
      <c r="I10" s="580"/>
      <c r="J10" s="614"/>
      <c r="K10" s="589"/>
      <c r="L10" s="589"/>
      <c r="M10" s="589"/>
      <c r="N10" s="589"/>
    </row>
    <row r="11" spans="1:14" s="569" customFormat="1" ht="18.75">
      <c r="A11" s="1205"/>
      <c r="B11" s="1205">
        <v>1</v>
      </c>
      <c r="C11" s="622"/>
      <c r="D11" s="622"/>
      <c r="F11" s="615" t="str">
        <f>"4."&amp;mergeValue(A11) &amp;"."&amp;mergeValue(B11)</f>
        <v>4.1.1</v>
      </c>
      <c r="G11" s="610" t="s">
        <v>590</v>
      </c>
      <c r="H11" s="603" t="str">
        <f>IF(region_name="","",region_name)</f>
        <v>Ярославская область</v>
      </c>
      <c r="I11" s="580" t="s">
        <v>498</v>
      </c>
      <c r="J11" s="614"/>
      <c r="K11" s="589"/>
      <c r="L11" s="589"/>
      <c r="M11" s="589"/>
      <c r="N11" s="589"/>
    </row>
    <row r="12" spans="1:14" s="569" customFormat="1" ht="22.5">
      <c r="A12" s="1205"/>
      <c r="B12" s="1205"/>
      <c r="C12" s="1205">
        <v>1</v>
      </c>
      <c r="D12" s="622"/>
      <c r="F12" s="615" t="str">
        <f>"4."&amp;mergeValue(A12) &amp;"."&amp;mergeValue(B12)&amp;"."&amp;mergeValue(C12)</f>
        <v>4.1.1.1</v>
      </c>
      <c r="G12" s="621" t="s">
        <v>496</v>
      </c>
      <c r="H12" s="603"/>
      <c r="I12" s="580" t="s">
        <v>499</v>
      </c>
      <c r="J12" s="614"/>
      <c r="K12" s="589"/>
      <c r="L12" s="589"/>
      <c r="M12" s="589"/>
      <c r="N12" s="589"/>
    </row>
    <row r="13" spans="1:14" s="569" customFormat="1" ht="39" customHeight="1">
      <c r="A13" s="1205"/>
      <c r="B13" s="1205"/>
      <c r="C13" s="1205"/>
      <c r="D13" s="622">
        <v>1</v>
      </c>
      <c r="F13" s="615" t="str">
        <f>"4."&amp;mergeValue(A13) &amp;"."&amp;mergeValue(B13)&amp;"."&amp;mergeValue(C13)&amp;"."&amp;mergeValue(D13)</f>
        <v>4.1.1.1.1</v>
      </c>
      <c r="G13" s="632" t="s">
        <v>497</v>
      </c>
      <c r="H13" s="603"/>
      <c r="I13" s="1206" t="s">
        <v>589</v>
      </c>
      <c r="J13" s="614"/>
      <c r="K13" s="589"/>
      <c r="L13" s="589"/>
      <c r="M13" s="589"/>
      <c r="N13" s="589"/>
    </row>
    <row r="14" spans="1:14" s="569" customFormat="1" ht="18.75">
      <c r="A14" s="1205"/>
      <c r="B14" s="1205"/>
      <c r="C14" s="1205"/>
      <c r="D14" s="622"/>
      <c r="F14" s="618"/>
      <c r="G14" s="549" t="s">
        <v>4</v>
      </c>
      <c r="H14" s="623"/>
      <c r="I14" s="1206"/>
      <c r="J14" s="614"/>
      <c r="K14" s="589"/>
      <c r="L14" s="589"/>
      <c r="M14" s="589"/>
      <c r="N14" s="589"/>
    </row>
    <row r="15" spans="1:14" s="569" customFormat="1" ht="18.75">
      <c r="A15" s="1205"/>
      <c r="B15" s="1205"/>
      <c r="C15" s="622"/>
      <c r="D15" s="622"/>
      <c r="F15" s="633"/>
      <c r="G15" s="576" t="s">
        <v>402</v>
      </c>
      <c r="H15" s="634"/>
      <c r="I15" s="635"/>
      <c r="J15" s="614"/>
      <c r="K15" s="589"/>
      <c r="L15" s="589"/>
      <c r="M15" s="589"/>
      <c r="N15" s="589"/>
    </row>
    <row r="16" spans="1:14" s="569" customFormat="1" ht="18.75">
      <c r="A16" s="1205"/>
      <c r="B16" s="589"/>
      <c r="C16" s="589"/>
      <c r="D16" s="589"/>
      <c r="F16" s="618"/>
      <c r="G16" s="557" t="s">
        <v>505</v>
      </c>
      <c r="H16" s="619"/>
      <c r="I16" s="620"/>
      <c r="J16" s="614"/>
      <c r="K16" s="589"/>
      <c r="L16" s="589"/>
      <c r="M16" s="589"/>
      <c r="N16" s="589"/>
    </row>
    <row r="17" spans="1:14" s="569" customFormat="1" ht="18.75">
      <c r="A17" s="589"/>
      <c r="B17" s="589"/>
      <c r="C17" s="589"/>
      <c r="D17" s="589"/>
      <c r="F17" s="618"/>
      <c r="G17" s="564" t="s">
        <v>504</v>
      </c>
      <c r="H17" s="619"/>
      <c r="I17" s="620"/>
      <c r="J17" s="614"/>
      <c r="K17" s="589"/>
      <c r="L17" s="589"/>
      <c r="M17" s="589"/>
      <c r="N17" s="589"/>
    </row>
    <row r="18" spans="1:14" s="612" customFormat="1" ht="3" customHeight="1">
      <c r="A18" s="613"/>
      <c r="B18" s="613"/>
      <c r="C18" s="613"/>
      <c r="D18" s="613"/>
      <c r="F18" s="624"/>
      <c r="G18" s="625"/>
      <c r="H18" s="626"/>
      <c r="I18" s="627"/>
      <c r="J18" s="613"/>
      <c r="K18" s="613"/>
      <c r="L18" s="613"/>
      <c r="M18" s="613"/>
      <c r="N18" s="613"/>
    </row>
    <row r="19" spans="1:14" s="612" customFormat="1" ht="15" customHeight="1">
      <c r="A19" s="613"/>
      <c r="B19" s="613"/>
      <c r="C19" s="613"/>
      <c r="D19" s="613"/>
      <c r="F19" s="611"/>
      <c r="G19" s="1200" t="s">
        <v>591</v>
      </c>
      <c r="H19" s="1200"/>
      <c r="I19" s="593"/>
      <c r="J19" s="613"/>
      <c r="K19" s="613"/>
      <c r="L19" s="613"/>
      <c r="M19" s="613"/>
      <c r="N19" s="613"/>
    </row>
  </sheetData>
  <sheetProtection algorithmName="SHA-512" hashValue="PMjJnbR+uKD9nqPWAUG6J5yGBp5h80c16q8HSySfHANvTUBVMjgkeO7J7Bh5w8fgMeLVEhnrNAQ0TkDFfzRvNg==" saltValue="Inx+dZt3W6VxQbIBR5uGBg==" spinCount="100000"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4" hidden="1" customWidth="1"/>
    <col min="7" max="8" width="9.140625" style="590" hidden="1" customWidth="1"/>
    <col min="9" max="9" width="3.7109375" style="530" customWidth="1"/>
    <col min="10" max="11" width="3.7109375" style="529" customWidth="1"/>
    <col min="12" max="12" width="12.7109375" style="522" customWidth="1"/>
    <col min="13" max="13" width="44.7109375" style="522" customWidth="1"/>
    <col min="14" max="14" width="1.7109375" style="522" hidden="1" customWidth="1"/>
    <col min="15" max="15" width="29.7109375" style="522" hidden="1" customWidth="1"/>
    <col min="16" max="17" width="23.7109375" style="522" hidden="1" customWidth="1"/>
    <col min="18" max="18" width="11.7109375" style="522" customWidth="1"/>
    <col min="19" max="19" width="3.7109375" style="522" customWidth="1"/>
    <col min="20" max="20" width="11.7109375" style="522" customWidth="1"/>
    <col min="21" max="21" width="8.5703125" style="522" hidden="1" customWidth="1"/>
    <col min="22" max="22" width="4.7109375" style="522" customWidth="1"/>
    <col min="23" max="23" width="115.7109375" style="522" customWidth="1"/>
    <col min="24" max="25" width="10.5703125" style="584"/>
    <col min="26" max="26" width="11.140625" style="584" customWidth="1"/>
    <col min="27" max="28" width="10.5703125" style="584"/>
    <col min="29" max="16384" width="10.5703125" style="522"/>
  </cols>
  <sheetData>
    <row r="1" spans="1:28" hidden="1">
      <c r="Q1" s="582"/>
      <c r="R1" s="582"/>
    </row>
    <row r="2" spans="1:28" hidden="1">
      <c r="U2" s="582"/>
    </row>
    <row r="3" spans="1:28" hidden="1"/>
    <row r="4" spans="1:28" ht="3" customHeight="1">
      <c r="J4" s="528"/>
      <c r="K4" s="528"/>
      <c r="L4" s="523"/>
      <c r="M4" s="523"/>
      <c r="N4" s="523"/>
      <c r="O4" s="531"/>
      <c r="P4" s="531"/>
      <c r="Q4" s="531"/>
      <c r="R4" s="531"/>
      <c r="S4" s="531"/>
      <c r="T4" s="531"/>
      <c r="U4" s="531"/>
    </row>
    <row r="5" spans="1:28" ht="22.5" customHeight="1">
      <c r="J5" s="528"/>
      <c r="K5" s="528"/>
      <c r="L5" s="1233" t="s">
        <v>629</v>
      </c>
      <c r="M5" s="1233"/>
      <c r="N5" s="1233"/>
      <c r="O5" s="1233"/>
      <c r="P5" s="1233"/>
      <c r="Q5" s="1233"/>
      <c r="R5" s="1233"/>
      <c r="S5" s="1233"/>
      <c r="T5" s="1233"/>
      <c r="U5" s="663"/>
    </row>
    <row r="6" spans="1:28" ht="3" customHeight="1">
      <c r="J6" s="528"/>
      <c r="K6" s="528"/>
      <c r="L6" s="523"/>
      <c r="M6" s="523"/>
      <c r="N6" s="523"/>
      <c r="O6" s="527"/>
      <c r="P6" s="527"/>
      <c r="Q6" s="527"/>
      <c r="R6" s="527"/>
      <c r="S6" s="527"/>
      <c r="T6" s="527"/>
      <c r="U6" s="527"/>
      <c r="V6" s="531"/>
    </row>
    <row r="7" spans="1:28" s="569" customFormat="1" ht="22.5">
      <c r="A7" s="589"/>
      <c r="B7" s="589"/>
      <c r="C7" s="589"/>
      <c r="D7" s="589"/>
      <c r="E7" s="589"/>
      <c r="F7" s="589"/>
      <c r="G7" s="589"/>
      <c r="H7" s="589"/>
      <c r="L7" s="498"/>
      <c r="M7" s="616" t="s">
        <v>501</v>
      </c>
      <c r="N7" s="665"/>
      <c r="O7" s="1210" t="str">
        <f>IF(NameOrPr_ch="",IF(NameOrPr="","",NameOrPr),NameOrPr_ch)</f>
        <v>Департамент регулирования тарифов Ярославской области</v>
      </c>
      <c r="P7" s="1210"/>
      <c r="Q7" s="1210"/>
      <c r="R7" s="1210"/>
      <c r="S7" s="1210"/>
      <c r="T7" s="1210"/>
      <c r="U7" s="581"/>
      <c r="V7" s="581"/>
      <c r="W7" s="518"/>
      <c r="X7" s="589"/>
      <c r="Y7" s="589"/>
      <c r="Z7" s="589"/>
      <c r="AA7" s="589"/>
      <c r="AB7" s="589"/>
    </row>
    <row r="8" spans="1:28" s="569" customFormat="1" ht="18.75">
      <c r="A8" s="589"/>
      <c r="B8" s="589"/>
      <c r="C8" s="589"/>
      <c r="D8" s="589"/>
      <c r="E8" s="589"/>
      <c r="F8" s="589"/>
      <c r="G8" s="589"/>
      <c r="H8" s="589"/>
      <c r="L8" s="498"/>
      <c r="M8" s="616" t="s">
        <v>594</v>
      </c>
      <c r="N8" s="665"/>
      <c r="O8" s="1210" t="str">
        <f>IF(datePr_ch="",IF(datePr="","",datePr),datePr_ch)</f>
        <v>18.11.2022</v>
      </c>
      <c r="P8" s="1210"/>
      <c r="Q8" s="1210"/>
      <c r="R8" s="1210"/>
      <c r="S8" s="1210"/>
      <c r="T8" s="1210"/>
      <c r="U8" s="581"/>
      <c r="V8" s="581"/>
      <c r="W8" s="518"/>
      <c r="X8" s="589"/>
      <c r="Y8" s="589"/>
      <c r="Z8" s="589"/>
      <c r="AA8" s="589"/>
      <c r="AB8" s="589"/>
    </row>
    <row r="9" spans="1:28" s="569" customFormat="1" ht="18.75">
      <c r="A9" s="589"/>
      <c r="B9" s="589"/>
      <c r="C9" s="589"/>
      <c r="D9" s="589"/>
      <c r="E9" s="589"/>
      <c r="F9" s="589"/>
      <c r="G9" s="589"/>
      <c r="H9" s="589"/>
      <c r="L9" s="551"/>
      <c r="M9" s="616" t="s">
        <v>593</v>
      </c>
      <c r="N9" s="665"/>
      <c r="O9" s="1210" t="str">
        <f>IF(numberPr_ch="",IF(numberPr="","",numberPr),numberPr_ch)</f>
        <v>№247-ви, №276-ви, № 235-ви</v>
      </c>
      <c r="P9" s="1210"/>
      <c r="Q9" s="1210"/>
      <c r="R9" s="1210"/>
      <c r="S9" s="1210"/>
      <c r="T9" s="1210"/>
      <c r="U9" s="581"/>
      <c r="V9" s="581"/>
      <c r="W9" s="518"/>
      <c r="X9" s="589"/>
      <c r="Y9" s="589"/>
      <c r="Z9" s="589"/>
      <c r="AA9" s="589"/>
      <c r="AB9" s="589"/>
    </row>
    <row r="10" spans="1:28" s="569" customFormat="1" ht="18.75">
      <c r="A10" s="589"/>
      <c r="B10" s="589"/>
      <c r="C10" s="589"/>
      <c r="D10" s="589"/>
      <c r="E10" s="589"/>
      <c r="F10" s="589"/>
      <c r="G10" s="589"/>
      <c r="H10" s="589"/>
      <c r="L10" s="551"/>
      <c r="M10" s="616" t="s">
        <v>500</v>
      </c>
      <c r="N10" s="665"/>
      <c r="O10" s="1210" t="str">
        <f>IF(IstPub_ch="",IF(IstPub="","",IstPub),IstPub_ch)</f>
        <v>печатное издание "Документ Регион"</v>
      </c>
      <c r="P10" s="1210"/>
      <c r="Q10" s="1210"/>
      <c r="R10" s="1210"/>
      <c r="S10" s="1210"/>
      <c r="T10" s="1210"/>
      <c r="U10" s="581"/>
      <c r="V10" s="581"/>
      <c r="W10" s="518"/>
      <c r="X10" s="589"/>
      <c r="Y10" s="589"/>
      <c r="Z10" s="589"/>
      <c r="AA10" s="589"/>
      <c r="AB10" s="589"/>
    </row>
    <row r="11" spans="1:28" s="569" customFormat="1" ht="11.25" hidden="1">
      <c r="A11" s="589"/>
      <c r="B11" s="589"/>
      <c r="C11" s="589"/>
      <c r="D11" s="589"/>
      <c r="E11" s="589"/>
      <c r="F11" s="589"/>
      <c r="G11" s="589"/>
      <c r="H11" s="589"/>
      <c r="L11" s="1234"/>
      <c r="M11" s="1234"/>
      <c r="N11" s="565"/>
      <c r="O11" s="581"/>
      <c r="P11" s="581"/>
      <c r="Q11" s="581"/>
      <c r="R11" s="581"/>
      <c r="S11" s="581"/>
      <c r="T11" s="581"/>
      <c r="U11" s="587" t="s">
        <v>372</v>
      </c>
      <c r="X11" s="589"/>
      <c r="Y11" s="589"/>
      <c r="Z11" s="589"/>
      <c r="AA11" s="589"/>
      <c r="AB11" s="589"/>
    </row>
    <row r="12" spans="1:28">
      <c r="J12" s="528"/>
      <c r="K12" s="528"/>
      <c r="L12" s="523"/>
      <c r="M12" s="523"/>
      <c r="N12" s="501"/>
      <c r="O12" s="1211"/>
      <c r="P12" s="1211"/>
      <c r="Q12" s="1211"/>
      <c r="R12" s="1211"/>
      <c r="S12" s="1211"/>
      <c r="T12" s="1211"/>
      <c r="U12" s="1211"/>
    </row>
    <row r="13" spans="1:28">
      <c r="J13" s="528"/>
      <c r="K13" s="528"/>
      <c r="L13" s="1153" t="s">
        <v>453</v>
      </c>
      <c r="M13" s="1153"/>
      <c r="N13" s="1153"/>
      <c r="O13" s="1153"/>
      <c r="P13" s="1153"/>
      <c r="Q13" s="1153"/>
      <c r="R13" s="1153"/>
      <c r="S13" s="1153"/>
      <c r="T13" s="1153"/>
      <c r="U13" s="1153"/>
      <c r="V13" s="1153"/>
      <c r="W13" s="1153" t="s">
        <v>454</v>
      </c>
    </row>
    <row r="14" spans="1:28" ht="14.25" customHeight="1">
      <c r="J14" s="528"/>
      <c r="K14" s="528"/>
      <c r="L14" s="1217" t="s">
        <v>91</v>
      </c>
      <c r="M14" s="1217" t="s">
        <v>637</v>
      </c>
      <c r="N14" s="660"/>
      <c r="O14" s="1218" t="s">
        <v>639</v>
      </c>
      <c r="P14" s="1219"/>
      <c r="Q14" s="1219"/>
      <c r="R14" s="1219"/>
      <c r="S14" s="1219"/>
      <c r="T14" s="1220"/>
      <c r="U14" s="1228" t="s">
        <v>340</v>
      </c>
      <c r="V14" s="1214" t="s">
        <v>274</v>
      </c>
      <c r="W14" s="1153"/>
    </row>
    <row r="15" spans="1:28" ht="14.25" customHeight="1">
      <c r="J15" s="528"/>
      <c r="K15" s="528"/>
      <c r="L15" s="1217"/>
      <c r="M15" s="1217"/>
      <c r="N15" s="661"/>
      <c r="O15" s="1223" t="s">
        <v>603</v>
      </c>
      <c r="P15" s="1221" t="s">
        <v>270</v>
      </c>
      <c r="Q15" s="1222"/>
      <c r="R15" s="1225" t="s">
        <v>652</v>
      </c>
      <c r="S15" s="1226"/>
      <c r="T15" s="1227"/>
      <c r="U15" s="1229"/>
      <c r="V15" s="1215"/>
      <c r="W15" s="1153"/>
    </row>
    <row r="16" spans="1:28" ht="33.75" customHeight="1">
      <c r="J16" s="528"/>
      <c r="K16" s="528"/>
      <c r="L16" s="1217"/>
      <c r="M16" s="1217"/>
      <c r="N16" s="662"/>
      <c r="O16" s="1224"/>
      <c r="P16" s="534" t="s">
        <v>604</v>
      </c>
      <c r="Q16" s="534" t="s">
        <v>6</v>
      </c>
      <c r="R16" s="535" t="s">
        <v>273</v>
      </c>
      <c r="S16" s="1212" t="s">
        <v>272</v>
      </c>
      <c r="T16" s="1213"/>
      <c r="U16" s="1230"/>
      <c r="V16" s="1216"/>
      <c r="W16" s="1153"/>
    </row>
    <row r="17" spans="1:28">
      <c r="J17" s="528"/>
      <c r="K17" s="568">
        <v>1</v>
      </c>
      <c r="L17" s="646" t="s">
        <v>92</v>
      </c>
      <c r="M17" s="646" t="s">
        <v>48</v>
      </c>
      <c r="N17" s="648" t="str">
        <f ca="1">OFFSET(N17,0,-1)</f>
        <v>2</v>
      </c>
      <c r="O17" s="647">
        <f ca="1">OFFSET(O17,0,-1)+1</f>
        <v>3</v>
      </c>
      <c r="P17" s="647">
        <f ca="1">OFFSET(P17,0,-1)+1</f>
        <v>4</v>
      </c>
      <c r="Q17" s="647">
        <f ca="1">OFFSET(Q17,0,-1)+1</f>
        <v>5</v>
      </c>
      <c r="R17" s="647">
        <f ca="1">OFFSET(R17,0,-1)+1</f>
        <v>6</v>
      </c>
      <c r="S17" s="1235">
        <f ca="1">OFFSET(S17,0,-1)+1</f>
        <v>7</v>
      </c>
      <c r="T17" s="1235"/>
      <c r="U17" s="647">
        <f ca="1">OFFSET(U17,0,-2)+1</f>
        <v>8</v>
      </c>
      <c r="V17" s="648">
        <f ca="1">OFFSET(V17,0,-1)</f>
        <v>8</v>
      </c>
      <c r="W17" s="647">
        <f ca="1">OFFSET(W17,0,-1)+1</f>
        <v>9</v>
      </c>
    </row>
    <row r="18" spans="1:28" ht="22.5">
      <c r="A18" s="1236">
        <v>1</v>
      </c>
      <c r="B18" s="846"/>
      <c r="C18" s="846"/>
      <c r="D18" s="846"/>
      <c r="E18" s="847"/>
      <c r="F18" s="848"/>
      <c r="G18" s="848"/>
      <c r="H18" s="848"/>
      <c r="I18" s="849"/>
      <c r="J18" s="844"/>
      <c r="K18" s="851"/>
      <c r="L18" s="592">
        <f>mergeValue(A18)</f>
        <v>1</v>
      </c>
      <c r="M18" s="640" t="s">
        <v>20</v>
      </c>
      <c r="N18" s="645"/>
      <c r="O18" s="1237"/>
      <c r="P18" s="1237"/>
      <c r="Q18" s="1237"/>
      <c r="R18" s="1237"/>
      <c r="S18" s="1237"/>
      <c r="T18" s="1237"/>
      <c r="U18" s="1237"/>
      <c r="V18" s="1237"/>
      <c r="W18" s="629" t="s">
        <v>475</v>
      </c>
      <c r="Y18" s="588"/>
      <c r="Z18" s="588" t="str">
        <f t="shared" ref="Z18:Z31" si="0">IF(M18="","",M18 )</f>
        <v>Наименование тарифа</v>
      </c>
      <c r="AA18" s="588"/>
      <c r="AB18" s="588"/>
    </row>
    <row r="19" spans="1:28" ht="22.5">
      <c r="A19" s="1236"/>
      <c r="B19" s="1236">
        <v>1</v>
      </c>
      <c r="C19" s="846"/>
      <c r="D19" s="846"/>
      <c r="E19" s="848"/>
      <c r="F19" s="848"/>
      <c r="G19" s="848"/>
      <c r="H19" s="848"/>
      <c r="I19" s="843"/>
      <c r="J19" s="842"/>
      <c r="K19" s="845"/>
      <c r="L19" s="592" t="str">
        <f>mergeValue(A19) &amp;"."&amp; mergeValue(B19)</f>
        <v>1.1</v>
      </c>
      <c r="M19" s="545" t="s">
        <v>16</v>
      </c>
      <c r="N19" s="645"/>
      <c r="O19" s="1237"/>
      <c r="P19" s="1237"/>
      <c r="Q19" s="1237"/>
      <c r="R19" s="1237"/>
      <c r="S19" s="1237"/>
      <c r="T19" s="1237"/>
      <c r="U19" s="1237"/>
      <c r="V19" s="1237"/>
      <c r="W19" s="629" t="s">
        <v>476</v>
      </c>
      <c r="Y19" s="588"/>
      <c r="Z19" s="588" t="str">
        <f t="shared" si="0"/>
        <v>Территория действия тарифа</v>
      </c>
      <c r="AA19" s="588"/>
      <c r="AB19" s="588"/>
    </row>
    <row r="20" spans="1:28" ht="22.5">
      <c r="A20" s="1236"/>
      <c r="B20" s="1236"/>
      <c r="C20" s="1236">
        <v>1</v>
      </c>
      <c r="D20" s="846"/>
      <c r="E20" s="848"/>
      <c r="F20" s="848"/>
      <c r="G20" s="848"/>
      <c r="H20" s="848"/>
      <c r="I20" s="850"/>
      <c r="J20" s="842"/>
      <c r="K20" s="845"/>
      <c r="L20" s="592" t="str">
        <f>mergeValue(A20) &amp;"."&amp; mergeValue(B20)&amp;"."&amp; mergeValue(C20)</f>
        <v>1.1.1</v>
      </c>
      <c r="M20" s="546" t="s">
        <v>7</v>
      </c>
      <c r="N20" s="645"/>
      <c r="O20" s="1237"/>
      <c r="P20" s="1237"/>
      <c r="Q20" s="1237"/>
      <c r="R20" s="1237"/>
      <c r="S20" s="1237"/>
      <c r="T20" s="1237"/>
      <c r="U20" s="1237"/>
      <c r="V20" s="1237"/>
      <c r="W20" s="629" t="s">
        <v>631</v>
      </c>
      <c r="Y20" s="588"/>
      <c r="Z20" s="588" t="str">
        <f t="shared" si="0"/>
        <v xml:space="preserve">Наименование системы теплоснабжения </v>
      </c>
      <c r="AA20" s="588"/>
      <c r="AB20" s="588"/>
    </row>
    <row r="21" spans="1:28" ht="22.5">
      <c r="A21" s="1236"/>
      <c r="B21" s="1236"/>
      <c r="C21" s="1236"/>
      <c r="D21" s="1236">
        <v>1</v>
      </c>
      <c r="E21" s="848"/>
      <c r="F21" s="848"/>
      <c r="G21" s="848"/>
      <c r="H21" s="848"/>
      <c r="I21" s="850"/>
      <c r="J21" s="842"/>
      <c r="K21" s="845"/>
      <c r="L21" s="592" t="str">
        <f>mergeValue(A21) &amp;"."&amp; mergeValue(B21)&amp;"."&amp; mergeValue(C21)&amp;"."&amp; mergeValue(D21)</f>
        <v>1.1.1.1</v>
      </c>
      <c r="M21" s="547" t="s">
        <v>22</v>
      </c>
      <c r="N21" s="645"/>
      <c r="O21" s="1237"/>
      <c r="P21" s="1237"/>
      <c r="Q21" s="1237"/>
      <c r="R21" s="1237"/>
      <c r="S21" s="1237"/>
      <c r="T21" s="1237"/>
      <c r="U21" s="1237"/>
      <c r="V21" s="1237"/>
      <c r="W21" s="629" t="s">
        <v>632</v>
      </c>
      <c r="Y21" s="588"/>
      <c r="Z21" s="588" t="str">
        <f t="shared" si="0"/>
        <v xml:space="preserve">Источник тепловой энергии  </v>
      </c>
      <c r="AA21" s="588"/>
      <c r="AB21" s="588"/>
    </row>
    <row r="22" spans="1:28" ht="101.25">
      <c r="A22" s="1236"/>
      <c r="B22" s="1236"/>
      <c r="C22" s="1236"/>
      <c r="D22" s="1236"/>
      <c r="E22" s="1236">
        <v>1</v>
      </c>
      <c r="F22" s="848"/>
      <c r="G22" s="848"/>
      <c r="H22" s="846">
        <v>1</v>
      </c>
      <c r="I22" s="1236">
        <v>1</v>
      </c>
      <c r="J22" s="848"/>
      <c r="K22" s="853"/>
      <c r="L22" s="592" t="str">
        <f>mergeValue(A22) &amp;"."&amp; mergeValue(B22)&amp;"."&amp; mergeValue(C22)&amp;"."&amp; mergeValue(D22)&amp;"."&amp; mergeValue(E22)</f>
        <v>1.1.1.1.1</v>
      </c>
      <c r="M22" s="553" t="s">
        <v>9</v>
      </c>
      <c r="N22" s="645"/>
      <c r="O22" s="1238"/>
      <c r="P22" s="1238"/>
      <c r="Q22" s="1238"/>
      <c r="R22" s="1238"/>
      <c r="S22" s="1238"/>
      <c r="T22" s="1238"/>
      <c r="U22" s="1238"/>
      <c r="V22" s="1238"/>
      <c r="W22" s="629" t="s">
        <v>636</v>
      </c>
      <c r="Y22" s="588"/>
      <c r="Z22" s="588" t="str">
        <f t="shared" si="0"/>
        <v>Схема подключения теплопотребляющей установки к коллектору источника тепловой энергии</v>
      </c>
      <c r="AA22" s="588"/>
      <c r="AB22" s="588"/>
    </row>
    <row r="23" spans="1:28" ht="90">
      <c r="A23" s="1236"/>
      <c r="B23" s="1236"/>
      <c r="C23" s="1236"/>
      <c r="D23" s="1236"/>
      <c r="E23" s="1236"/>
      <c r="F23" s="1236">
        <v>1</v>
      </c>
      <c r="G23" s="846"/>
      <c r="H23" s="846"/>
      <c r="I23" s="1236"/>
      <c r="J23" s="1236">
        <v>1</v>
      </c>
      <c r="K23" s="854"/>
      <c r="L23" s="592" t="str">
        <f>mergeValue(A23) &amp;"."&amp; mergeValue(B23)&amp;"."&amp; mergeValue(C23)&amp;"."&amp; mergeValue(D23)&amp;"."&amp; mergeValue(E23)&amp;"."&amp; mergeValue(F23)</f>
        <v>1.1.1.1.1.1</v>
      </c>
      <c r="M23" s="554" t="s">
        <v>10</v>
      </c>
      <c r="N23" s="645"/>
      <c r="O23" s="1239"/>
      <c r="P23" s="1240"/>
      <c r="Q23" s="1240"/>
      <c r="R23" s="1240"/>
      <c r="S23" s="1240"/>
      <c r="T23" s="1240"/>
      <c r="U23" s="1240"/>
      <c r="V23" s="1241"/>
      <c r="W23" s="629" t="s">
        <v>634</v>
      </c>
      <c r="Y23" s="588"/>
      <c r="Z23" s="588" t="str">
        <f t="shared" si="0"/>
        <v>Группа потребителей</v>
      </c>
      <c r="AA23" s="588"/>
      <c r="AB23" s="588"/>
    </row>
    <row r="24" spans="1:28" ht="189" customHeight="1">
      <c r="A24" s="1236"/>
      <c r="B24" s="1236"/>
      <c r="C24" s="1236"/>
      <c r="D24" s="1236"/>
      <c r="E24" s="1236"/>
      <c r="F24" s="1236"/>
      <c r="G24" s="846">
        <v>1</v>
      </c>
      <c r="H24" s="846"/>
      <c r="I24" s="1236"/>
      <c r="J24" s="1236"/>
      <c r="K24" s="854">
        <v>1</v>
      </c>
      <c r="L24" s="592" t="str">
        <f>mergeValue(A24) &amp;"."&amp; mergeValue(B24)&amp;"."&amp; mergeValue(C24)&amp;"."&amp; mergeValue(D24)&amp;"."&amp; mergeValue(E24)&amp;"."&amp; mergeValue(F24)&amp;"."&amp; mergeValue(G24)</f>
        <v>1.1.1.1.1.1.1</v>
      </c>
      <c r="M24" s="1063"/>
      <c r="N24" s="645"/>
      <c r="O24" s="561"/>
      <c r="P24" s="561"/>
      <c r="Q24" s="1088"/>
      <c r="R24" s="1231"/>
      <c r="S24" s="1232" t="s">
        <v>83</v>
      </c>
      <c r="T24" s="1231"/>
      <c r="U24" s="1232" t="s">
        <v>84</v>
      </c>
      <c r="V24" s="561"/>
      <c r="W24" s="1207" t="s">
        <v>653</v>
      </c>
      <c r="X24" s="584" t="str">
        <f>strCheckDate(O25:V25)</f>
        <v/>
      </c>
      <c r="Y24" s="588"/>
      <c r="Z24" s="588" t="str">
        <f t="shared" si="0"/>
        <v/>
      </c>
      <c r="AA24" s="588"/>
      <c r="AB24" s="588"/>
    </row>
    <row r="25" spans="1:28" ht="11.25" hidden="1" customHeight="1">
      <c r="A25" s="1236"/>
      <c r="B25" s="1236"/>
      <c r="C25" s="1236"/>
      <c r="D25" s="1236"/>
      <c r="E25" s="1236"/>
      <c r="F25" s="1236"/>
      <c r="G25" s="846"/>
      <c r="H25" s="846"/>
      <c r="I25" s="1236"/>
      <c r="J25" s="1236"/>
      <c r="K25" s="854"/>
      <c r="L25" s="599"/>
      <c r="M25" s="645"/>
      <c r="N25" s="645"/>
      <c r="O25" s="561"/>
      <c r="P25" s="561"/>
      <c r="Q25" s="583" t="str">
        <f>R24 &amp; "-" &amp; T24</f>
        <v>-</v>
      </c>
      <c r="R25" s="1231"/>
      <c r="S25" s="1232"/>
      <c r="T25" s="1231"/>
      <c r="U25" s="1232"/>
      <c r="V25" s="561"/>
      <c r="W25" s="1208"/>
      <c r="Y25" s="588"/>
      <c r="Z25" s="588" t="str">
        <f t="shared" si="0"/>
        <v/>
      </c>
      <c r="AA25" s="588"/>
      <c r="AB25" s="588"/>
    </row>
    <row r="26" spans="1:28" ht="15" customHeight="1">
      <c r="A26" s="1236"/>
      <c r="B26" s="1236"/>
      <c r="C26" s="1236"/>
      <c r="D26" s="1236"/>
      <c r="E26" s="1236"/>
      <c r="F26" s="1236"/>
      <c r="G26" s="848"/>
      <c r="H26" s="846"/>
      <c r="I26" s="1236"/>
      <c r="J26" s="1236"/>
      <c r="K26" s="853"/>
      <c r="L26" s="537"/>
      <c r="M26" s="556" t="s">
        <v>25</v>
      </c>
      <c r="N26" s="563"/>
      <c r="O26" s="563"/>
      <c r="P26" s="563"/>
      <c r="Q26" s="563"/>
      <c r="R26" s="563"/>
      <c r="S26" s="563"/>
      <c r="T26" s="563"/>
      <c r="U26" s="563"/>
      <c r="V26" s="559"/>
      <c r="W26" s="1209"/>
      <c r="Y26" s="588"/>
      <c r="Z26" s="588" t="str">
        <f t="shared" si="0"/>
        <v>Добавить вид теплоносителя (параметры теплоносителя)</v>
      </c>
      <c r="AA26" s="588"/>
      <c r="AB26" s="588"/>
    </row>
    <row r="27" spans="1:28" ht="15" customHeight="1">
      <c r="A27" s="1236"/>
      <c r="B27" s="1236"/>
      <c r="C27" s="1236"/>
      <c r="D27" s="1236"/>
      <c r="E27" s="1236"/>
      <c r="F27" s="848"/>
      <c r="G27" s="848"/>
      <c r="H27" s="846"/>
      <c r="I27" s="1236"/>
      <c r="J27" s="848"/>
      <c r="K27" s="853"/>
      <c r="L27" s="537"/>
      <c r="M27" s="555" t="s">
        <v>11</v>
      </c>
      <c r="N27" s="563"/>
      <c r="O27" s="563"/>
      <c r="P27" s="563"/>
      <c r="Q27" s="563"/>
      <c r="R27" s="563"/>
      <c r="S27" s="563"/>
      <c r="T27" s="563"/>
      <c r="U27" s="562"/>
      <c r="V27" s="563"/>
      <c r="W27" s="664"/>
      <c r="Y27" s="588"/>
      <c r="Z27" s="588" t="str">
        <f t="shared" si="0"/>
        <v>Добавить группу потребителей</v>
      </c>
      <c r="AA27" s="588"/>
      <c r="AB27" s="588"/>
    </row>
    <row r="28" spans="1:28" ht="15" customHeight="1">
      <c r="A28" s="1236"/>
      <c r="B28" s="1236"/>
      <c r="C28" s="1236"/>
      <c r="D28" s="1236"/>
      <c r="E28" s="852"/>
      <c r="F28" s="848"/>
      <c r="G28" s="848"/>
      <c r="H28" s="848"/>
      <c r="I28" s="844"/>
      <c r="J28" s="841"/>
      <c r="K28" s="851"/>
      <c r="L28" s="537"/>
      <c r="M28" s="550" t="s">
        <v>12</v>
      </c>
      <c r="N28" s="563"/>
      <c r="O28" s="563"/>
      <c r="P28" s="563"/>
      <c r="Q28" s="563"/>
      <c r="R28" s="563"/>
      <c r="S28" s="563"/>
      <c r="T28" s="563"/>
      <c r="U28" s="562"/>
      <c r="V28" s="563"/>
      <c r="W28" s="664"/>
      <c r="Y28" s="588"/>
      <c r="Z28" s="588" t="str">
        <f t="shared" si="0"/>
        <v>Добавить схему подключения</v>
      </c>
      <c r="AA28" s="588"/>
      <c r="AB28" s="588"/>
    </row>
    <row r="29" spans="1:28" ht="15" customHeight="1">
      <c r="A29" s="1236"/>
      <c r="B29" s="1236"/>
      <c r="C29" s="1236"/>
      <c r="D29" s="852"/>
      <c r="E29" s="852"/>
      <c r="F29" s="848"/>
      <c r="G29" s="848"/>
      <c r="H29" s="848"/>
      <c r="I29" s="844"/>
      <c r="J29" s="841"/>
      <c r="K29" s="851"/>
      <c r="L29" s="537"/>
      <c r="M29" s="549" t="s">
        <v>17</v>
      </c>
      <c r="N29" s="563"/>
      <c r="O29" s="563"/>
      <c r="P29" s="563"/>
      <c r="Q29" s="563"/>
      <c r="R29" s="563"/>
      <c r="S29" s="563"/>
      <c r="T29" s="563"/>
      <c r="U29" s="562"/>
      <c r="V29" s="563"/>
      <c r="W29" s="664"/>
      <c r="Y29" s="588"/>
      <c r="Z29" s="588" t="str">
        <f t="shared" si="0"/>
        <v>Добавить источник тепловой энергии</v>
      </c>
      <c r="AA29" s="588"/>
      <c r="AB29" s="588"/>
    </row>
    <row r="30" spans="1:28" ht="15" customHeight="1">
      <c r="A30" s="1236"/>
      <c r="B30" s="1236"/>
      <c r="C30" s="852"/>
      <c r="D30" s="852"/>
      <c r="E30" s="852"/>
      <c r="F30" s="852"/>
      <c r="G30" s="857"/>
      <c r="H30" s="844"/>
      <c r="I30" s="855"/>
      <c r="J30" s="841"/>
      <c r="K30" s="856"/>
      <c r="L30" s="537"/>
      <c r="M30" s="548" t="s">
        <v>18</v>
      </c>
      <c r="N30" s="563"/>
      <c r="O30" s="563"/>
      <c r="P30" s="563"/>
      <c r="Q30" s="563"/>
      <c r="R30" s="563"/>
      <c r="S30" s="563"/>
      <c r="T30" s="563"/>
      <c r="U30" s="562"/>
      <c r="V30" s="563"/>
      <c r="W30" s="664"/>
      <c r="Y30" s="588"/>
      <c r="Z30" s="588" t="str">
        <f t="shared" si="0"/>
        <v>Добавить наименование системы теплоснабжения</v>
      </c>
      <c r="AA30" s="588"/>
      <c r="AB30" s="588"/>
    </row>
    <row r="31" spans="1:28" ht="15" customHeight="1">
      <c r="A31" s="1236"/>
      <c r="B31" s="852"/>
      <c r="C31" s="852"/>
      <c r="D31" s="852"/>
      <c r="E31" s="852"/>
      <c r="F31" s="852"/>
      <c r="G31" s="857"/>
      <c r="H31" s="844"/>
      <c r="I31" s="844"/>
      <c r="J31" s="841"/>
      <c r="K31" s="851"/>
      <c r="L31" s="537"/>
      <c r="M31" s="557" t="s">
        <v>19</v>
      </c>
      <c r="N31" s="563"/>
      <c r="O31" s="563"/>
      <c r="P31" s="563"/>
      <c r="Q31" s="563"/>
      <c r="R31" s="563"/>
      <c r="S31" s="563"/>
      <c r="T31" s="563"/>
      <c r="U31" s="562"/>
      <c r="V31" s="563"/>
      <c r="W31" s="664"/>
      <c r="Y31" s="588"/>
      <c r="Z31" s="588" t="str">
        <f t="shared" si="0"/>
        <v>Добавить территорию действия тарифа</v>
      </c>
      <c r="AA31" s="588"/>
      <c r="AB31" s="588"/>
    </row>
    <row r="32" spans="1:28" s="521" customFormat="1" ht="15" customHeight="1">
      <c r="A32" s="840"/>
      <c r="B32" s="840"/>
      <c r="C32" s="840"/>
      <c r="D32" s="840"/>
      <c r="E32" s="840"/>
      <c r="F32" s="840"/>
      <c r="G32" s="840"/>
      <c r="H32" s="840"/>
      <c r="I32" s="840"/>
      <c r="J32" s="840"/>
      <c r="K32" s="840"/>
      <c r="L32" s="492"/>
      <c r="M32" s="564" t="s">
        <v>308</v>
      </c>
      <c r="N32" s="563"/>
      <c r="O32" s="563"/>
      <c r="P32" s="563"/>
      <c r="Q32" s="563"/>
      <c r="R32" s="563"/>
      <c r="S32" s="563"/>
      <c r="T32" s="563"/>
      <c r="U32" s="562"/>
      <c r="V32" s="563"/>
      <c r="W32" s="664"/>
      <c r="X32" s="586"/>
      <c r="Y32" s="586"/>
      <c r="Z32" s="586"/>
      <c r="AA32" s="586"/>
      <c r="AB32" s="586"/>
    </row>
    <row r="33" spans="1:28" ht="11.25">
      <c r="A33" s="522"/>
      <c r="B33" s="522"/>
      <c r="C33" s="522"/>
      <c r="D33" s="522"/>
      <c r="E33" s="522"/>
      <c r="F33" s="522"/>
      <c r="G33" s="522"/>
      <c r="H33" s="522"/>
      <c r="I33" s="522"/>
      <c r="J33" s="522"/>
      <c r="K33" s="522"/>
      <c r="X33" s="522"/>
      <c r="Y33" s="522"/>
      <c r="Z33" s="522"/>
      <c r="AA33" s="522"/>
      <c r="AB33" s="522"/>
    </row>
    <row r="34" spans="1:28" ht="89.25" customHeight="1">
      <c r="L34" s="1">
        <v>1</v>
      </c>
      <c r="M34" s="1200" t="s">
        <v>630</v>
      </c>
      <c r="N34" s="1200"/>
      <c r="O34" s="1200"/>
      <c r="P34" s="1200"/>
      <c r="Q34" s="1200"/>
      <c r="R34" s="1200"/>
      <c r="S34" s="1200"/>
      <c r="T34" s="1200"/>
      <c r="U34" s="1200"/>
      <c r="V34" s="1200"/>
      <c r="W34" s="1200"/>
    </row>
  </sheetData>
  <sheetProtection algorithmName="SHA-512" hashValue="6Sf8+FUYaZVSnyElz0C4gXCfw1iV8biHOWGASuPB2IQNirmjcJ6dBxrP7XYan1ihznunqwAXyIstbyzTJNqLvQ==" saltValue="gsZfikU97WZocG4LhxDYMQ==" spinCount="100000"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15</vt:i4>
      </vt:variant>
      <vt:variant>
        <vt:lpstr>Именованные диапазоны</vt:lpstr>
      </vt:variant>
      <vt:variant>
        <vt:i4>802</vt:i4>
      </vt:variant>
    </vt:vector>
  </HeadingPairs>
  <TitlesOfParts>
    <vt:vector size="81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Т-ТН</vt:lpstr>
      <vt:lpstr>Форма 4.2.2 | Т-ТН</vt:lpstr>
      <vt:lpstr>Форма 1.0.1 | Т-гор.вода</vt:lpstr>
      <vt:lpstr>Форма 4.2.3 | Т-гор.вода</vt:lpstr>
      <vt:lpstr>Форма 1.0.1 | Форма 4.7</vt:lpstr>
      <vt:lpstr>Форма 4.7</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add_CS_List05_6</vt:lpstr>
      <vt:lpstr>add_CS_List05_7</vt:lpstr>
      <vt:lpstr>add_CS_List05_8</vt:lpstr>
      <vt:lpstr>add_CS_List05_9</vt:lpstr>
      <vt:lpstr>add_CT_1</vt:lpstr>
      <vt:lpstr>add_CT_10</vt:lpstr>
      <vt:lpstr>add_CT_2</vt:lpstr>
      <vt:lpstr>add_CT_3</vt:lpstr>
      <vt:lpstr>add_CT_3_i</vt:lpstr>
      <vt:lpstr>add_CT_6</vt:lpstr>
      <vt:lpstr>add_CT_7</vt:lpstr>
      <vt:lpstr>add_CT_8</vt:lpstr>
      <vt:lpstr>add_CT_9</vt:lpstr>
      <vt:lpstr>add_MO_1</vt:lpstr>
      <vt:lpstr>add_MO_10</vt:lpstr>
      <vt:lpstr>add_MO_2</vt:lpstr>
      <vt:lpstr>add_MO_3</vt:lpstr>
      <vt:lpstr>add_MO_3_i</vt:lpstr>
      <vt:lpstr>add_MO_6</vt:lpstr>
      <vt:lpstr>add_MO_7</vt:lpstr>
      <vt:lpstr>add_MO_8</vt:lpstr>
      <vt:lpstr>add_MO_9</vt:lpstr>
      <vt:lpstr>add_MO_List05_1</vt:lpstr>
      <vt:lpstr>add_MO_List05_10</vt:lpstr>
      <vt:lpstr>add_MO_List05_2</vt:lpstr>
      <vt:lpstr>add_MO_List05_3</vt:lpstr>
      <vt:lpstr>add_MO_List05_3_i</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add_TER_List05_6</vt:lpstr>
      <vt:lpstr>add_TER_List05_7</vt:lpstr>
      <vt:lpstr>add_TER_List05_8</vt:lpstr>
      <vt:lpstr>add_TER_List05_9</vt:lpstr>
      <vt:lpstr>add_Warm_1</vt:lpstr>
      <vt:lpstr>add_Warm_10</vt:lpstr>
      <vt:lpstr>add_Warm_2</vt:lpstr>
      <vt:lpstr>add_Warm_3</vt:lpstr>
      <vt:lpstr>add_Warm_3_i</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u1577</cp:lastModifiedBy>
  <cp:lastPrinted>2013-08-29T08:11:20Z</cp:lastPrinted>
  <dcterms:created xsi:type="dcterms:W3CDTF">2004-05-21T07:18:45Z</dcterms:created>
  <dcterms:modified xsi:type="dcterms:W3CDTF">2022-12-07T06:57:37Z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