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3510" yWindow="0" windowWidth="14820" windowHeight="9795" tabRatio="916" firstSheet="12" activeTab="1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тарифов'!$F$20:$F$42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тарифов'!$E$20:$W$42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потр'!$M$18:$AR$96</definedName>
    <definedName name="checkCell_List06_13_double_date">'Форма 4.2.1 | Т-ТЭ | потр'!$AS$18:$AS$96</definedName>
    <definedName name="checkCell_List06_13_unique_t">'Форма 4.2.1 | Т-ТЭ | потр'!$M$18:$M$96</definedName>
    <definedName name="checkCell_List06_13_unique_t1">'Форма 4.2.1 | Т-ТЭ | потр'!$AT$18:$AT$96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Т-ТН'!$M$18:$AR$28</definedName>
    <definedName name="checkCell_List06_4_double_date">'Форма 4.2.2 | Т-ТН'!$AS$18:$AS$28</definedName>
    <definedName name="checkCell_List06_4_unique_t">'Форма 4.2.2 | Т-ТН'!$M$18:$M$28</definedName>
    <definedName name="checkCell_List06_4_unique_t1">'Форма 4.2.2 | Т-ТН'!$AT$18:$AT$28</definedName>
    <definedName name="checkCell_List06_5">'Форма 4.2.3 | Т-гор.вода'!$M$18:$BL$39</definedName>
    <definedName name="checkCell_List06_5_double_date">'Форма 4.2.3 | Т-гор.вода'!$BM$18:$BM$39</definedName>
    <definedName name="checkCell_List06_5_unique_t">'Форма 4.2.3 | Т-гор.вода'!$M$18:$M$39</definedName>
    <definedName name="checkCell_List06_5_unique_t1">'Форма 4.2.3 | Т-гор.вода'!$BN$18:$BN$39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4.7'!$D$10:$G$28</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4.7'!$F$12:$G$28</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REESTR_DS!$B$2:$B$5</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тарифов'!$K$20:$K$42</definedName>
    <definedName name="flagSource">'Перечень тарифов'!$S$20:$S$42</definedName>
    <definedName name="flagST">'Перечень тарифов'!$O$20:$O$42</definedName>
    <definedName name="flagTN">'Форма 4.2.4 | Т-подкл'!$N$18:$N$31</definedName>
    <definedName name="flagTS">'Форма 4.2.4 | Т-подкл'!$R$18:$R$31</definedName>
    <definedName name="flagTwoTariff">'Перечень тарифов'!$G$20:$G$42</definedName>
    <definedName name="flagUsedTer_List01">Территории!$P$11:$P$21</definedName>
    <definedName name="group_rates">'Перечень тарифов'!$E$20:$E$42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REESTR_MO!$A$2:$D$101</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потр'!$O$18:$O$96</definedName>
    <definedName name="List06_13_MC2">'Форма 4.2.1 | Т-ТЭ | потр'!$AQ$18:$AQ$96</definedName>
    <definedName name="List06_13_note">'Форма 4.2.1 | Т-ТЭ | потр'!$AR$18:$AR$96</definedName>
    <definedName name="List06_13_Period">'Форма 4.2.1 | Т-ТЭ | потр'!$O$18:$U$96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Т-ТН'!$AQ$18:$AQ$28</definedName>
    <definedName name="List06_4_note">'Форма 4.2.2 | Т-ТН'!$AR$18:$AR$28</definedName>
    <definedName name="List06_4_Period">'Форма 4.2.2 | Т-ТН'!$O$18:$U$28</definedName>
    <definedName name="List06_5_DP">'Форма 4.2.3 | Т-гор.вода'!$11:$11</definedName>
    <definedName name="List06_5_MC">'Форма 4.2.3 | Т-гор.вода'!$O$18:$O$39</definedName>
    <definedName name="List06_5_MC2">'Форма 4.2.3 | Т-гор.вода'!$BK$18:$BK$39</definedName>
    <definedName name="List06_5_note">'Форма 4.2.3 | Т-гор.вода'!$BL$18:$BL$39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4.7'!$F$12:$F$28</definedName>
    <definedName name="List11_note">'Форма 4.7'!$G$10:$G$28</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тарифов'!$N$20:$N$42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тарифов'!$J$20:$J$42</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4.7'!$E$12:$E$22</definedName>
    <definedName name="pCng_List11_2">'Форма 4.7'!$E$24:$E$25</definedName>
    <definedName name="pCng_List11_3">'Форма 4.7'!$E$27:$E$28</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тарифов'!$C$20:$C$42</definedName>
    <definedName name="pDel_List02_1">'Перечень тарифов'!$H$20:$H$42</definedName>
    <definedName name="pDel_List02_2">'Перечень тарифов'!$L$20:$L$42</definedName>
    <definedName name="pDel_List02_3">'Перечень тарифов'!$P$20:$P$42</definedName>
    <definedName name="pDel_List02_4">'Перечень тарифов'!$T$20:$T$42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потр'!$K$18:$K$96</definedName>
    <definedName name="pDel_List06_13_2">'Форма 4.2.1 | Т-ТЭ | потр'!$J$18:$J$96</definedName>
    <definedName name="pDel_List06_13_3">'Форма 4.2.1 | Т-ТЭ | потр'!$I$18:$I$96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4.7'!$C$12:$C$22</definedName>
    <definedName name="pDel_List11_2">'Форма 4.7'!$C$24:$C$25</definedName>
    <definedName name="pDel_List11_3">'Форма 4.7'!$C$27:$C$28</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тарифов'!$E$42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потр'!$AQ$13:$AQ$96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Т-ТН'!$AQ$18:$AQ$28</definedName>
    <definedName name="pIns_List06_5_Period">'Форма 4.2.3 | Т-гор.вода'!$BK$14:$BK$39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4.7'!$E$22</definedName>
    <definedName name="pIns_List11_2">'Форма 4.7'!$E$25</definedName>
    <definedName name="pIns_List11_3">'Форма 4.7'!$E$28</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тарифов'!$W$20:$W$42</definedName>
    <definedName name="warmSource">'Перечень тарифов'!$V$20:$V$42</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L18" i="628"/>
  <c r="O18" i="628"/>
  <c r="L19" i="628"/>
  <c r="O19" i="628"/>
  <c r="L20" i="628"/>
  <c r="L21" i="628"/>
  <c r="L23" i="628"/>
  <c r="BO24" i="628"/>
  <c r="BN23" i="628"/>
  <c r="L24" i="628"/>
  <c r="V24" i="628"/>
  <c r="AH24" i="628"/>
  <c r="AT24" i="628"/>
  <c r="BF24" i="628"/>
  <c r="BM24" i="628"/>
  <c r="BP25" i="628"/>
  <c r="L28" i="628"/>
  <c r="BO29" i="628"/>
  <c r="BN28" i="628"/>
  <c r="L29" i="628"/>
  <c r="O29" i="628"/>
  <c r="T29" i="628"/>
  <c r="U29" i="628"/>
  <c r="V29" i="628"/>
  <c r="AA29" i="628"/>
  <c r="AF29" i="628"/>
  <c r="AG29" i="628"/>
  <c r="AH29" i="628"/>
  <c r="AM29" i="628"/>
  <c r="AR29" i="628"/>
  <c r="AS29" i="628"/>
  <c r="AT29" i="628"/>
  <c r="AY29" i="628"/>
  <c r="BD29" i="628"/>
  <c r="BE29" i="628"/>
  <c r="BF29" i="628"/>
  <c r="BM29" i="628"/>
  <c r="BP30" i="628"/>
  <c r="L33" i="628"/>
  <c r="BO34" i="628"/>
  <c r="BN33" i="628"/>
  <c r="L34" i="628"/>
  <c r="V34" i="628"/>
  <c r="AH34" i="628"/>
  <c r="AT34" i="628"/>
  <c r="BF34" i="628"/>
  <c r="BM34" i="628"/>
  <c r="BP3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A432" i="612"/>
  <c r="A433" i="612"/>
  <c r="A434" i="612"/>
  <c r="A435" i="612"/>
  <c r="A436" i="612"/>
  <c r="A437" i="612"/>
  <c r="A438" i="612"/>
  <c r="A439" i="612"/>
  <c r="A440" i="612"/>
  <c r="A441" i="612"/>
  <c r="A442" i="612"/>
  <c r="A443" i="612"/>
  <c r="A444" i="612"/>
  <c r="A445" i="612"/>
  <c r="A446" i="612"/>
  <c r="A447" i="612"/>
  <c r="A448" i="612"/>
  <c r="A449" i="612"/>
  <c r="A450" i="612"/>
  <c r="A451" i="612"/>
  <c r="A452" i="612"/>
  <c r="A453" i="612"/>
  <c r="A454" i="612"/>
  <c r="A455" i="612"/>
  <c r="A456" i="612"/>
  <c r="A457" i="612"/>
  <c r="A458" i="612"/>
  <c r="A459" i="612"/>
  <c r="A460" i="612"/>
  <c r="A461" i="612"/>
  <c r="A462" i="612"/>
  <c r="A463" i="612"/>
  <c r="A464" i="612"/>
  <c r="A465" i="612"/>
  <c r="A466" i="612"/>
  <c r="A467" i="612"/>
  <c r="A468" i="612"/>
  <c r="A469" i="612"/>
  <c r="A470" i="612"/>
  <c r="A471" i="612"/>
  <c r="A472" i="612"/>
  <c r="A473" i="612"/>
  <c r="A474" i="612"/>
  <c r="A475" i="612"/>
  <c r="A476" i="612"/>
  <c r="A477" i="612"/>
  <c r="A478" i="612"/>
  <c r="A479" i="612"/>
  <c r="A480" i="612"/>
  <c r="A481" i="612"/>
  <c r="A482" i="612"/>
  <c r="A483" i="612"/>
  <c r="A484" i="612"/>
  <c r="A485" i="612"/>
  <c r="A486" i="612"/>
  <c r="A487" i="612"/>
  <c r="A488" i="612"/>
  <c r="A489" i="612"/>
  <c r="A490" i="612"/>
  <c r="A491" i="612"/>
  <c r="A492" i="612"/>
  <c r="A493" i="612"/>
  <c r="A494" i="612"/>
  <c r="A495" i="612"/>
  <c r="A496" i="612"/>
  <c r="A497" i="612"/>
  <c r="A498" i="612"/>
  <c r="A499" i="612"/>
  <c r="A500" i="612"/>
  <c r="A501" i="612"/>
  <c r="A502" i="612"/>
  <c r="A503" i="612"/>
  <c r="A504" i="612"/>
  <c r="A505" i="612"/>
  <c r="A506" i="612"/>
  <c r="A507" i="612"/>
  <c r="A508" i="612"/>
  <c r="A509" i="612"/>
  <c r="A510" i="612"/>
  <c r="A511" i="612"/>
  <c r="A512" i="612"/>
  <c r="A513" i="612"/>
  <c r="A514" i="612"/>
  <c r="A515" i="612"/>
  <c r="A516" i="612"/>
  <c r="A517" i="612"/>
  <c r="A518" i="612"/>
  <c r="A519" i="612"/>
  <c r="A520" i="612"/>
  <c r="A521" i="612"/>
  <c r="A522" i="612"/>
  <c r="A523" i="612"/>
  <c r="A524" i="612"/>
  <c r="A525" i="612"/>
  <c r="A526" i="612"/>
  <c r="A527" i="612"/>
  <c r="A528" i="612"/>
  <c r="A529" i="612"/>
  <c r="A530" i="612"/>
  <c r="A531" i="612"/>
  <c r="A532" i="612"/>
  <c r="A533" i="612"/>
  <c r="A534" i="612"/>
  <c r="A535" i="612"/>
  <c r="A536" i="612"/>
  <c r="A537" i="612"/>
  <c r="A538" i="612"/>
  <c r="A539" i="612"/>
  <c r="A540" i="612"/>
  <c r="A541" i="612"/>
  <c r="A542" i="612"/>
  <c r="BF109" i="471"/>
  <c r="AT109" i="471"/>
  <c r="AH109" i="471"/>
  <c r="O7" i="627" l="1"/>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L18" i="627"/>
  <c r="O18" i="627"/>
  <c r="L19" i="627"/>
  <c r="O19" i="627"/>
  <c r="L20" i="627"/>
  <c r="L21" i="627"/>
  <c r="L23" i="627"/>
  <c r="AU24" i="627"/>
  <c r="AT23" i="627"/>
  <c r="L24" i="627"/>
  <c r="Q25" i="627"/>
  <c r="X25" i="627"/>
  <c r="AE25" i="627"/>
  <c r="AL25" i="627"/>
  <c r="AS24" i="627"/>
  <c r="AL92" i="471"/>
  <c r="AE92" i="471"/>
  <c r="X92" i="471"/>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L18" i="642"/>
  <c r="O18" i="642"/>
  <c r="AU18" i="642"/>
  <c r="L19" i="642"/>
  <c r="O19" i="642"/>
  <c r="AU19" i="642"/>
  <c r="L20" i="642"/>
  <c r="AU20" i="642"/>
  <c r="L21" i="642"/>
  <c r="AU21" i="642"/>
  <c r="L22" i="642"/>
  <c r="AU22" i="642"/>
  <c r="L23" i="642"/>
  <c r="AU23" i="642"/>
  <c r="L24" i="642"/>
  <c r="Q25" i="642"/>
  <c r="X25" i="642"/>
  <c r="AE25" i="642"/>
  <c r="AL25" i="642"/>
  <c r="AS24" i="642"/>
  <c r="AU24" i="642"/>
  <c r="AU25" i="642"/>
  <c r="AU26" i="642"/>
  <c r="AU27" i="642"/>
  <c r="L28" i="642"/>
  <c r="AU28" i="642"/>
  <c r="L29" i="642"/>
  <c r="AU29" i="642"/>
  <c r="L30" i="642"/>
  <c r="Q31" i="642"/>
  <c r="X31" i="642"/>
  <c r="AE31" i="642"/>
  <c r="AL31" i="642"/>
  <c r="AS30" i="642"/>
  <c r="AU30" i="642"/>
  <c r="AU31" i="642"/>
  <c r="AU32" i="642"/>
  <c r="L33" i="642"/>
  <c r="AU33" i="642"/>
  <c r="L34" i="642"/>
  <c r="O34" i="642"/>
  <c r="V34" i="642"/>
  <c r="AC34" i="642"/>
  <c r="AJ34" i="642"/>
  <c r="Q35" i="642"/>
  <c r="X35" i="642"/>
  <c r="AE35" i="642"/>
  <c r="AL35" i="642"/>
  <c r="AS34" i="642"/>
  <c r="AU34" i="642"/>
  <c r="AU35" i="642"/>
  <c r="AU36" i="642"/>
  <c r="L37" i="642"/>
  <c r="AU37" i="642"/>
  <c r="L38" i="642"/>
  <c r="Q39" i="642"/>
  <c r="X39" i="642"/>
  <c r="AE39" i="642"/>
  <c r="AL39" i="642"/>
  <c r="AS38" i="642"/>
  <c r="AU38" i="642"/>
  <c r="AU39" i="642"/>
  <c r="AU40" i="642"/>
  <c r="AU41" i="642"/>
  <c r="AU42" i="642"/>
  <c r="L43" i="642"/>
  <c r="O43" i="642"/>
  <c r="AU43" i="642"/>
  <c r="L44" i="642"/>
  <c r="AU44" i="642"/>
  <c r="L45" i="642"/>
  <c r="AU45" i="642"/>
  <c r="L46" i="642"/>
  <c r="AU46" i="642"/>
  <c r="L47" i="642"/>
  <c r="AU47" i="642"/>
  <c r="L48" i="642"/>
  <c r="Q49" i="642"/>
  <c r="X49" i="642"/>
  <c r="AE49" i="642"/>
  <c r="AL49" i="642"/>
  <c r="AS48" i="642"/>
  <c r="AU48" i="642"/>
  <c r="AU49" i="642"/>
  <c r="AU50" i="642"/>
  <c r="AU51" i="642"/>
  <c r="L52" i="642"/>
  <c r="AU52" i="642"/>
  <c r="L53" i="642"/>
  <c r="AU53" i="642"/>
  <c r="L54" i="642"/>
  <c r="Q55" i="642"/>
  <c r="X55" i="642"/>
  <c r="AE55" i="642"/>
  <c r="AL55" i="642"/>
  <c r="AS54" i="642"/>
  <c r="AU54" i="642"/>
  <c r="AU55" i="642"/>
  <c r="AU56" i="642"/>
  <c r="L57" i="642"/>
  <c r="AU57" i="642"/>
  <c r="L58" i="642"/>
  <c r="O58" i="642"/>
  <c r="V58" i="642"/>
  <c r="AC58" i="642"/>
  <c r="AJ58" i="642"/>
  <c r="Q59" i="642"/>
  <c r="X59" i="642"/>
  <c r="AE59" i="642"/>
  <c r="AL59" i="642"/>
  <c r="AS58" i="642"/>
  <c r="AU58" i="642"/>
  <c r="AU59" i="642"/>
  <c r="AU60" i="642"/>
  <c r="L61" i="642"/>
  <c r="AU61" i="642"/>
  <c r="L62" i="642"/>
  <c r="Q63" i="642"/>
  <c r="X63" i="642"/>
  <c r="AE63" i="642"/>
  <c r="AL63" i="642"/>
  <c r="AS62" i="642"/>
  <c r="AU62" i="642"/>
  <c r="AU63" i="642"/>
  <c r="AU64" i="642"/>
  <c r="AU65" i="642"/>
  <c r="AU66" i="642"/>
  <c r="L67" i="642"/>
  <c r="O67" i="642"/>
  <c r="AU67" i="642"/>
  <c r="L68" i="642"/>
  <c r="AU68" i="642"/>
  <c r="L69" i="642"/>
  <c r="AU69" i="642"/>
  <c r="L70" i="642"/>
  <c r="AU70" i="642"/>
  <c r="L71" i="642"/>
  <c r="AU71" i="642"/>
  <c r="L72" i="642"/>
  <c r="Q73" i="642"/>
  <c r="X73" i="642"/>
  <c r="AE73" i="642"/>
  <c r="AL73" i="642"/>
  <c r="AS72" i="642"/>
  <c r="AU72" i="642"/>
  <c r="AU73" i="642"/>
  <c r="AU74" i="642"/>
  <c r="AU75" i="642"/>
  <c r="L76" i="642"/>
  <c r="AU76" i="642"/>
  <c r="L77" i="642"/>
  <c r="AU77" i="642"/>
  <c r="L78" i="642"/>
  <c r="Q79" i="642"/>
  <c r="X79" i="642"/>
  <c r="AE79" i="642"/>
  <c r="AL79" i="642"/>
  <c r="AS78" i="642"/>
  <c r="AU78" i="642"/>
  <c r="AU79" i="642"/>
  <c r="AU80" i="642"/>
  <c r="L81" i="642"/>
  <c r="AU81" i="642"/>
  <c r="L82" i="642"/>
  <c r="O82" i="642"/>
  <c r="V82" i="642"/>
  <c r="AC82" i="642"/>
  <c r="AJ82" i="642"/>
  <c r="Q83" i="642"/>
  <c r="X83" i="642"/>
  <c r="AE83" i="642"/>
  <c r="AL83" i="642"/>
  <c r="AS82" i="642"/>
  <c r="AU82" i="642"/>
  <c r="AU83" i="642"/>
  <c r="AU84" i="642"/>
  <c r="L85" i="642"/>
  <c r="AU85" i="642"/>
  <c r="L86" i="642"/>
  <c r="Q87" i="642"/>
  <c r="X87" i="642"/>
  <c r="AE87" i="642"/>
  <c r="AL87" i="642"/>
  <c r="AS86" i="642"/>
  <c r="AU86" i="642"/>
  <c r="AU87" i="642"/>
  <c r="AU88" i="642"/>
  <c r="AU89" i="642"/>
  <c r="L90" i="642"/>
  <c r="AU90" i="642"/>
  <c r="L91" i="642"/>
  <c r="AU91" i="642"/>
  <c r="L92" i="642"/>
  <c r="Q93" i="642"/>
  <c r="X93" i="642"/>
  <c r="AE93" i="642"/>
  <c r="AL93" i="642"/>
  <c r="AS92" i="642"/>
  <c r="AU92" i="642"/>
  <c r="AU93" i="642"/>
  <c r="AU94" i="642"/>
  <c r="AU95" i="642"/>
  <c r="AU96" i="642"/>
  <c r="AL244" i="471" l="1"/>
  <c r="AE244" i="471"/>
  <c r="X244" i="471"/>
  <c r="H36" i="646" l="1"/>
  <c r="H35" i="646"/>
  <c r="H33" i="646"/>
  <c r="H32" i="646"/>
  <c r="H30" i="646"/>
  <c r="H29" i="646"/>
  <c r="H27" i="646"/>
  <c r="H26" i="646"/>
  <c r="H24" i="646"/>
  <c r="H23" i="646"/>
  <c r="H21" i="646"/>
  <c r="H20" i="646"/>
  <c r="H18" i="646"/>
  <c r="H17" i="646"/>
  <c r="H15" i="646"/>
  <c r="H14" i="646"/>
  <c r="H12" i="646"/>
  <c r="H11" i="646"/>
  <c r="H9" i="646"/>
  <c r="H8" i="646"/>
  <c r="H7" i="646"/>
  <c r="H36" i="622"/>
  <c r="H33" i="622"/>
  <c r="H32" i="622"/>
  <c r="H35" i="622"/>
  <c r="H30" i="622"/>
  <c r="H27" i="622"/>
  <c r="H26" i="622"/>
  <c r="H29" i="622"/>
  <c r="H24" i="622"/>
  <c r="H21" i="622"/>
  <c r="H20" i="622"/>
  <c r="H23" i="622"/>
  <c r="H18" i="622"/>
  <c r="H15" i="622"/>
  <c r="H14" i="622"/>
  <c r="H17" i="622"/>
  <c r="H12" i="622"/>
  <c r="H9" i="622"/>
  <c r="H8" i="622"/>
  <c r="H12" i="616"/>
  <c r="H9" i="616"/>
  <c r="H8" i="616"/>
  <c r="H12" i="637"/>
  <c r="H9" i="637"/>
  <c r="H8" i="637"/>
  <c r="H24" i="643"/>
  <c r="H21" i="643"/>
  <c r="H20" i="643"/>
  <c r="H23" i="643"/>
  <c r="H18" i="643"/>
  <c r="H15" i="643"/>
  <c r="H14" i="643"/>
  <c r="H17" i="643"/>
  <c r="H12" i="643"/>
  <c r="H9" i="643"/>
  <c r="H8" i="643"/>
  <c r="R20" i="601"/>
  <c r="H25" i="646" s="1"/>
  <c r="R19" i="601"/>
  <c r="R18" i="601"/>
  <c r="P18" i="601"/>
  <c r="R17" i="601"/>
  <c r="H19" i="643" s="1"/>
  <c r="R16" i="601"/>
  <c r="R15" i="601"/>
  <c r="P15" i="601"/>
  <c r="R14" i="601"/>
  <c r="H37" i="646" s="1"/>
  <c r="R13" i="601"/>
  <c r="R12" i="601"/>
  <c r="P12" i="601"/>
  <c r="F34" i="646"/>
  <c r="F33" i="646"/>
  <c r="F32" i="646"/>
  <c r="F31" i="646"/>
  <c r="F30" i="646"/>
  <c r="F29" i="646"/>
  <c r="F22" i="646"/>
  <c r="F21" i="646"/>
  <c r="F20" i="646"/>
  <c r="F19" i="646"/>
  <c r="F18" i="646"/>
  <c r="F17" i="646"/>
  <c r="F10" i="646"/>
  <c r="F9" i="646"/>
  <c r="F8" i="646"/>
  <c r="F37" i="646"/>
  <c r="F36" i="646"/>
  <c r="F35" i="646"/>
  <c r="F28" i="646"/>
  <c r="F27" i="646"/>
  <c r="F26" i="646"/>
  <c r="F25" i="646"/>
  <c r="F24" i="646"/>
  <c r="F23" i="646"/>
  <c r="F16" i="646"/>
  <c r="F15" i="646"/>
  <c r="F14" i="646"/>
  <c r="F13" i="646"/>
  <c r="F12" i="646"/>
  <c r="F11" i="646"/>
  <c r="F32" i="622"/>
  <c r="F34" i="622"/>
  <c r="F37" i="622"/>
  <c r="F33" i="622"/>
  <c r="F35" i="622"/>
  <c r="F36" i="622"/>
  <c r="F26" i="622"/>
  <c r="F28" i="622"/>
  <c r="F31" i="622"/>
  <c r="F27" i="622"/>
  <c r="F29" i="622"/>
  <c r="F30" i="622"/>
  <c r="F20" i="622"/>
  <c r="F22" i="622"/>
  <c r="F25" i="622"/>
  <c r="F21" i="622"/>
  <c r="F23" i="622"/>
  <c r="F24" i="622"/>
  <c r="F14" i="622"/>
  <c r="F16" i="622"/>
  <c r="F19" i="622"/>
  <c r="F15" i="622"/>
  <c r="F17" i="622"/>
  <c r="F18" i="622"/>
  <c r="F20" i="643"/>
  <c r="F22" i="643"/>
  <c r="F25" i="643"/>
  <c r="F21" i="643"/>
  <c r="F23" i="643"/>
  <c r="F24" i="643"/>
  <c r="F14" i="643"/>
  <c r="F16" i="643"/>
  <c r="F19" i="643"/>
  <c r="F15" i="643"/>
  <c r="F17" i="643"/>
  <c r="F18" i="643"/>
  <c r="M20" i="601"/>
  <c r="M19" i="601"/>
  <c r="M18" i="601"/>
  <c r="M17" i="601"/>
  <c r="M16" i="601"/>
  <c r="M15" i="601"/>
  <c r="M14" i="601"/>
  <c r="M13" i="601"/>
  <c r="M12" i="601"/>
  <c r="H13" i="643" l="1"/>
  <c r="H25" i="643"/>
  <c r="H13" i="637"/>
  <c r="H19" i="622"/>
  <c r="H31" i="622"/>
  <c r="H19" i="646"/>
  <c r="H31" i="646"/>
  <c r="H13" i="616"/>
  <c r="H13" i="622"/>
  <c r="H25" i="622"/>
  <c r="H37" i="622"/>
  <c r="H13" i="646"/>
  <c r="B2" i="525" l="1"/>
  <c r="B3" i="525"/>
  <c r="E3" i="437"/>
  <c r="O7" i="632" l="1"/>
  <c r="O8" i="632"/>
  <c r="O9" i="632"/>
  <c r="O10" i="632"/>
  <c r="O18" i="632"/>
  <c r="P18" i="632" s="1"/>
  <c r="Q18" i="632" s="1"/>
  <c r="R18" i="632" s="1"/>
  <c r="S18" i="632" s="1"/>
  <c r="T18" i="632" s="1"/>
  <c r="V18" i="632" s="1"/>
  <c r="X18" i="632" s="1"/>
  <c r="R24" i="632"/>
  <c r="L20" i="632"/>
  <c r="L22" i="632"/>
  <c r="L21" i="632"/>
  <c r="L19" i="632"/>
  <c r="L23" i="632"/>
  <c r="Y23" i="632"/>
  <c r="M12" i="550" l="1"/>
  <c r="AU250" i="471" l="1"/>
  <c r="AU249" i="471"/>
  <c r="AU248" i="471"/>
  <c r="AU247" i="471"/>
  <c r="AU246" i="471"/>
  <c r="AU245" i="471"/>
  <c r="AU244" i="471"/>
  <c r="Q244" i="471"/>
  <c r="AU243" i="471"/>
  <c r="AU242" i="471"/>
  <c r="AU241" i="471"/>
  <c r="AU240" i="471"/>
  <c r="AU239" i="471"/>
  <c r="AU238" i="471"/>
  <c r="AU237" i="471"/>
  <c r="H11" i="643"/>
  <c r="H7" i="643"/>
  <c r="F8" i="643"/>
  <c r="F10" i="643"/>
  <c r="F13" i="643"/>
  <c r="F9" i="643"/>
  <c r="F11" i="643"/>
  <c r="F12" i="643"/>
  <c r="L241" i="471"/>
  <c r="L238" i="471"/>
  <c r="L243" i="471"/>
  <c r="L239" i="471"/>
  <c r="AS243" i="471"/>
  <c r="L237" i="471"/>
  <c r="L240" i="471"/>
  <c r="L242"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X26" i="640"/>
  <c r="L24" i="640"/>
  <c r="L25" i="640"/>
  <c r="F10" i="641"/>
  <c r="F9" i="641"/>
  <c r="L20" i="640"/>
  <c r="F13" i="641"/>
  <c r="F8" i="641"/>
  <c r="L21" i="640"/>
  <c r="F11" i="641"/>
  <c r="L23" i="640"/>
  <c r="L26" i="640"/>
  <c r="F12" i="641"/>
  <c r="L222" i="471"/>
  <c r="L221" i="471"/>
  <c r="X225" i="471"/>
  <c r="L219" i="471"/>
  <c r="L223" i="471"/>
  <c r="L220" i="471"/>
  <c r="L224" i="471"/>
  <c r="L225" i="471"/>
  <c r="V19" i="640" l="1"/>
  <c r="W19" i="640" s="1"/>
  <c r="AA197" i="471" l="1"/>
  <c r="AI196" i="471"/>
  <c r="R183" i="471"/>
  <c r="BP110" i="471"/>
  <c r="BO109" i="471"/>
  <c r="V109" i="471"/>
  <c r="Q149" i="471"/>
  <c r="Z148" i="471"/>
  <c r="Q131" i="471"/>
  <c r="Z130" i="471"/>
  <c r="Q92" i="471"/>
  <c r="AU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11" i="635"/>
  <c r="F12" i="638"/>
  <c r="F9" i="634"/>
  <c r="F8" i="634"/>
  <c r="F9" i="636"/>
  <c r="F12" i="639"/>
  <c r="F8" i="639"/>
  <c r="F12" i="634"/>
  <c r="F9" i="635"/>
  <c r="F8" i="636"/>
  <c r="F8" i="638"/>
  <c r="F13" i="634"/>
  <c r="F13" i="639"/>
  <c r="F13" i="635"/>
  <c r="F11" i="638"/>
  <c r="F10" i="639"/>
  <c r="F10" i="638"/>
  <c r="F8" i="635"/>
  <c r="F13" i="636"/>
  <c r="F12" i="636"/>
  <c r="F9" i="638"/>
  <c r="F13" i="638"/>
  <c r="F11" i="636"/>
  <c r="F12" i="635"/>
  <c r="F10" i="635"/>
  <c r="F10" i="636"/>
  <c r="F10" i="634"/>
  <c r="F11" i="634"/>
  <c r="F11" i="639"/>
  <c r="F9" i="639"/>
  <c r="F9" i="637"/>
  <c r="F8" i="637"/>
  <c r="F13" i="637"/>
  <c r="F10" i="637"/>
  <c r="F12" i="637"/>
  <c r="F11" i="637"/>
  <c r="L52" i="471"/>
  <c r="X37" i="471"/>
  <c r="L31" i="471"/>
  <c r="L142" i="471"/>
  <c r="Y165" i="471"/>
  <c r="L145" i="471"/>
  <c r="L35" i="471"/>
  <c r="L144" i="471"/>
  <c r="L179" i="471"/>
  <c r="L181" i="471"/>
  <c r="L105" i="471"/>
  <c r="L182" i="471"/>
  <c r="L54" i="471"/>
  <c r="L125" i="471"/>
  <c r="L129" i="471"/>
  <c r="X166" i="471"/>
  <c r="L33" i="471"/>
  <c r="L109" i="471"/>
  <c r="AT90" i="471"/>
  <c r="L126" i="471"/>
  <c r="L90" i="471"/>
  <c r="L32" i="471"/>
  <c r="L193" i="471"/>
  <c r="L164" i="471"/>
  <c r="L166" i="471"/>
  <c r="L147" i="471"/>
  <c r="L71" i="471"/>
  <c r="L119" i="471"/>
  <c r="Y147" i="471"/>
  <c r="X130" i="471"/>
  <c r="L37" i="471"/>
  <c r="X73" i="471"/>
  <c r="L88" i="471"/>
  <c r="X55" i="471"/>
  <c r="L143" i="471"/>
  <c r="L55" i="471"/>
  <c r="L104" i="471"/>
  <c r="AH196" i="471"/>
  <c r="L130" i="471"/>
  <c r="L124" i="471"/>
  <c r="L69" i="471"/>
  <c r="L72" i="471"/>
  <c r="L67" i="471"/>
  <c r="L165" i="471"/>
  <c r="L73" i="471"/>
  <c r="L68" i="471"/>
  <c r="L195" i="471"/>
  <c r="L70" i="471"/>
  <c r="BM119" i="471"/>
  <c r="L180" i="471"/>
  <c r="L108" i="471"/>
  <c r="L85" i="471"/>
  <c r="L36" i="471"/>
  <c r="L163" i="471"/>
  <c r="L162" i="471"/>
  <c r="L178" i="471"/>
  <c r="L127" i="471"/>
  <c r="L53" i="471"/>
  <c r="BN108" i="471"/>
  <c r="AS91" i="471"/>
  <c r="L49" i="471"/>
  <c r="L103" i="471"/>
  <c r="L160" i="471"/>
  <c r="L194" i="471"/>
  <c r="L34" i="471"/>
  <c r="Y182" i="471"/>
  <c r="L86" i="471"/>
  <c r="Y129" i="471"/>
  <c r="BM109" i="471"/>
  <c r="L91" i="471"/>
  <c r="L192" i="471"/>
  <c r="X148" i="471"/>
  <c r="L51" i="471"/>
  <c r="L148" i="471"/>
  <c r="L50" i="471"/>
  <c r="L106" i="471"/>
  <c r="L161" i="471"/>
  <c r="L87" i="471"/>
  <c r="L19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2" i="625"/>
  <c r="L18" i="624"/>
  <c r="L19" i="624"/>
  <c r="X26" i="626"/>
  <c r="L19" i="625"/>
  <c r="L24" i="626"/>
  <c r="L20" i="625"/>
  <c r="L18" i="625"/>
  <c r="L21" i="624"/>
  <c r="L23" i="624"/>
  <c r="L25" i="626"/>
  <c r="L23" i="626"/>
  <c r="L21" i="625"/>
  <c r="L24" i="625"/>
  <c r="L21" i="626"/>
  <c r="X24" i="624"/>
  <c r="L22" i="624"/>
  <c r="L20" i="624"/>
  <c r="L22" i="626"/>
  <c r="L24" i="624"/>
  <c r="L23" i="625"/>
  <c r="L26" i="626"/>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4" i="631"/>
  <c r="L21" i="631"/>
  <c r="Y23" i="631"/>
  <c r="L20" i="630"/>
  <c r="L19" i="631"/>
  <c r="X24" i="630"/>
  <c r="L21" i="630"/>
  <c r="L22" i="631"/>
  <c r="L18" i="631"/>
  <c r="L21" i="633"/>
  <c r="Y23" i="630"/>
  <c r="L23" i="631"/>
  <c r="L18" i="630"/>
  <c r="L23" i="630"/>
  <c r="L20" i="631"/>
  <c r="AH23" i="633"/>
  <c r="L23" i="633"/>
  <c r="L19" i="633"/>
  <c r="L20" i="633"/>
  <c r="L22" i="633"/>
  <c r="L19" i="630"/>
  <c r="L24" i="630"/>
  <c r="AG18" i="633" l="1"/>
  <c r="U17" i="631"/>
  <c r="Q25" i="629"/>
  <c r="Z24" i="629"/>
  <c r="O17" i="629"/>
  <c r="P17" i="629" s="1"/>
  <c r="Q17" i="629" s="1"/>
  <c r="R17" i="629" s="1"/>
  <c r="L18" i="629"/>
  <c r="Y23" i="629"/>
  <c r="L23" i="629"/>
  <c r="L20" i="629"/>
  <c r="L19" i="629"/>
  <c r="L21" i="629"/>
  <c r="L24" i="629"/>
  <c r="X24" i="629"/>
  <c r="E2" i="437"/>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1" i="622"/>
  <c r="F12" i="614"/>
  <c r="F12" i="617"/>
  <c r="F9" i="614"/>
  <c r="F8" i="617"/>
  <c r="F13" i="622"/>
  <c r="F10" i="622"/>
  <c r="F11" i="614"/>
  <c r="F11" i="618"/>
  <c r="F11" i="617"/>
  <c r="F12" i="618"/>
  <c r="F8" i="614"/>
  <c r="F9" i="617"/>
  <c r="F13" i="614"/>
  <c r="F9" i="618"/>
  <c r="F10" i="614"/>
  <c r="F8" i="618"/>
  <c r="F13" i="618"/>
  <c r="F12" i="622"/>
  <c r="F10" i="618"/>
  <c r="F8" i="622"/>
  <c r="F9" i="622"/>
  <c r="F10" i="617"/>
  <c r="F13" i="617"/>
  <c r="F13" i="616"/>
  <c r="F9" i="616"/>
  <c r="F12" i="616"/>
  <c r="F10" i="616"/>
  <c r="F8" i="616"/>
  <c r="F11" i="616"/>
  <c r="M306" i="471"/>
  <c r="F338" i="471"/>
  <c r="M301" i="471"/>
  <c r="F339" i="471"/>
  <c r="M296" i="471"/>
  <c r="F336" i="471"/>
  <c r="F337" i="471"/>
  <c r="F340" i="471"/>
  <c r="F341" i="471"/>
</calcChain>
</file>

<file path=xl/sharedStrings.xml><?xml version="1.0" encoding="utf-8"?>
<sst xmlns="http://schemas.openxmlformats.org/spreadsheetml/2006/main" count="3269" uniqueCount="1044">
  <si>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</si>
  <si>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</si>
  <si>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</si>
  <si>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</si>
  <si>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</si>
  <si>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</si>
  <si>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</si>
  <si>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</si>
  <si>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</si>
  <si>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</si>
  <si>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</si>
  <si>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</si>
  <si>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</si>
  <si>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</si>
  <si>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</si>
  <si>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</si>
  <si>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</si>
  <si>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</si>
  <si>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</si>
  <si>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</si>
  <si>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</si>
  <si>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</si>
  <si>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</si>
  <si>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</si>
  <si>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</si>
  <si>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</si>
  <si>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</si>
  <si>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</si>
  <si>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</si>
  <si>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</si>
  <si>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</si>
  <si>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</si>
  <si>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</si>
  <si>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</si>
  <si>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</si>
  <si>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</si>
  <si>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</si>
  <si>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</si>
  <si>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</si>
  <si>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</si>
  <si>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</si>
  <si>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</si>
  <si>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</si>
  <si>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</si>
  <si>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</si>
  <si>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</si>
  <si>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</si>
  <si>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</si>
  <si>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</si>
  <si>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</si>
  <si>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</si>
  <si>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</si>
  <si>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</si>
  <si>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</si>
  <si>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</si>
  <si>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</si>
  <si>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</si>
  <si>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</si>
  <si>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</si>
  <si>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</si>
  <si>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</si>
  <si>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</si>
  <si>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</si>
  <si>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</si>
  <si>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</si>
  <si>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</si>
  <si>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</si>
  <si>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</si>
  <si>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</si>
  <si>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</si>
  <si>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</si>
  <si>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</si>
  <si>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</si>
  <si>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</si>
  <si>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</si>
  <si>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</si>
  <si>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</si>
  <si>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</si>
  <si>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</si>
  <si>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</si>
  <si>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</si>
  <si>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</si>
  <si>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</si>
  <si>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</si>
  <si>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</si>
  <si>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</si>
  <si>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</si>
  <si>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</si>
  <si>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</si>
  <si>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</si>
  <si>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</si>
  <si>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</si>
  <si>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</si>
  <si>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</si>
  <si>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</si>
  <si>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</si>
  <si>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</si>
  <si>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</si>
  <si>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</si>
  <si>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</si>
  <si>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</si>
  <si>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</si>
  <si>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</si>
  <si>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</si>
  <si>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</si>
  <si>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</si>
  <si>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</si>
  <si>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</si>
  <si>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</si>
  <si>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</si>
  <si>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</si>
  <si>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</si>
  <si>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</si>
  <si>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</si>
  <si>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</si>
  <si>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</si>
  <si>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</si>
  <si>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</si>
  <si>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</si>
  <si>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</si>
  <si>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</si>
  <si>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</si>
  <si>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</si>
  <si>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</si>
  <si>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</si>
  <si>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</si>
  <si>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</si>
  <si>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</si>
  <si>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</si>
  <si>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</si>
  <si>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</si>
  <si>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</si>
  <si>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</si>
  <si>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</si>
  <si>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</si>
  <si>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</si>
  <si>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</si>
  <si>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</si>
  <si>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</si>
  <si>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</si>
  <si>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</si>
  <si>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</si>
  <si>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</si>
  <si>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</si>
  <si>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</si>
  <si>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</si>
  <si>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</si>
  <si>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</si>
  <si>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</si>
  <si>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</si>
  <si>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</si>
  <si>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</si>
  <si>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</si>
  <si>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</si>
  <si>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</si>
  <si>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</si>
  <si>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</si>
  <si>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</si>
  <si>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</si>
  <si>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</si>
  <si>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</si>
  <si>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</si>
  <si>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</si>
  <si>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</si>
  <si>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</si>
  <si>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</si>
  <si>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</si>
  <si>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</si>
  <si>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</si>
  <si>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</si>
  <si>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</si>
  <si>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</si>
  <si>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</si>
  <si>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</si>
  <si>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</si>
  <si>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</si>
  <si>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</si>
  <si>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</si>
  <si>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</si>
  <si>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</si>
  <si>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</si>
  <si>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</si>
  <si>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</si>
  <si>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</si>
  <si>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</si>
  <si>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</si>
  <si>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</si>
  <si>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</si>
  <si>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</si>
  <si>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</si>
  <si>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</si>
  <si>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</si>
  <si>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</si>
  <si>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</si>
  <si>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</si>
  <si>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</si>
  <si>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</si>
  <si>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</si>
  <si>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</si>
  <si>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</si>
  <si>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</si>
  <si>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</si>
  <si>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</si>
  <si>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</si>
  <si>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</si>
  <si>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</si>
  <si>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</si>
  <si>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</si>
  <si>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</si>
  <si>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</si>
  <si>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</si>
  <si>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</si>
  <si>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</si>
  <si>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</si>
  <si>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</si>
  <si>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</si>
  <si>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</si>
  <si>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</si>
  <si>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</si>
  <si>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</si>
  <si>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</si>
  <si>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</si>
  <si>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</si>
  <si>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</si>
  <si>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</si>
  <si>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</si>
  <si>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</si>
  <si>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</si>
  <si>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</si>
  <si>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</si>
  <si>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</si>
  <si>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</si>
  <si>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</si>
  <si>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</si>
  <si>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</si>
  <si>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</si>
  <si>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</si>
  <si>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</si>
  <si>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</si>
  <si>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</si>
  <si>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</si>
  <si>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</si>
  <si>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</si>
  <si>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</si>
  <si>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</si>
  <si>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</si>
  <si>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</si>
  <si>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</si>
  <si>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</si>
  <si>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</si>
  <si>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</si>
  <si>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</si>
  <si>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</si>
  <si>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</si>
  <si>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</si>
  <si>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</si>
  <si>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</si>
  <si>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</si>
  <si>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</si>
  <si>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</si>
  <si>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</si>
  <si>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</si>
  <si>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</si>
  <si>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</si>
  <si>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</si>
  <si>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</si>
  <si>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</si>
  <si>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</si>
  <si>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</si>
  <si>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</si>
  <si>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</si>
  <si>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</si>
  <si>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</si>
  <si>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</si>
  <si>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</si>
  <si>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</si>
  <si>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</si>
  <si>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</si>
  <si>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</si>
  <si>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</si>
  <si>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</si>
  <si>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</si>
  <si>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</si>
  <si>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</si>
  <si>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</si>
  <si>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</si>
  <si>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</si>
  <si>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</si>
  <si>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</si>
  <si>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</si>
  <si>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</si>
  <si>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</si>
  <si>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</si>
  <si>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</si>
  <si>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</si>
  <si>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</si>
  <si>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</si>
  <si>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</si>
  <si>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</si>
  <si>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</si>
  <si>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</si>
  <si>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</si>
  <si>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</si>
  <si>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</si>
  <si>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</si>
  <si>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</si>
  <si>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</si>
  <si>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</si>
  <si>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</si>
  <si>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</si>
  <si>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</si>
  <si>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</si>
  <si>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</si>
  <si>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</si>
  <si>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</si>
  <si>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</si>
  <si>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</si>
  <si>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</si>
  <si>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</si>
  <si>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</si>
  <si>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</si>
  <si>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</si>
  <si>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</si>
  <si>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</si>
  <si>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</si>
  <si>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</si>
  <si>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</si>
  <si>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</si>
  <si>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</si>
  <si>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</si>
  <si>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</si>
  <si>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</si>
  <si>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</si>
  <si>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</si>
  <si>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</si>
  <si>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</si>
  <si>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</si>
  <si>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</si>
  <si>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</si>
  <si>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</si>
  <si>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</si>
  <si>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</si>
  <si>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</si>
  <si>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</si>
  <si>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</si>
  <si>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</si>
  <si>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</si>
  <si>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</si>
  <si>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</si>
  <si>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</si>
  <si>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</si>
  <si>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</si>
  <si>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</si>
  <si>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</si>
  <si>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</si>
  <si>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</si>
  <si>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</si>
  <si>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</si>
  <si>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</si>
  <si>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</si>
  <si>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</si>
  <si>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</si>
  <si>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</si>
  <si>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</si>
  <si>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</si>
  <si>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</si>
  <si>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</si>
  <si>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</si>
  <si>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</si>
  <si>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</si>
  <si>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</si>
  <si>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</si>
  <si>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</si>
  <si>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</si>
  <si>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</si>
  <si>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</si>
  <si>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</si>
  <si>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</si>
  <si>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</si>
  <si>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</si>
  <si>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</si>
  <si>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</si>
  <si>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</si>
  <si>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</si>
  <si>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</si>
  <si>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</si>
  <si>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</si>
  <si>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</si>
  <si>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</si>
  <si>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</si>
  <si>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</si>
  <si>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</si>
  <si>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</si>
  <si>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</si>
  <si>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</si>
  <si>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</si>
  <si>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</si>
  <si>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</si>
  <si>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</si>
  <si>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</si>
  <si>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</si>
  <si>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</si>
  <si>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</si>
  <si>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</si>
  <si>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</si>
  <si>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</si>
  <si>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</si>
  <si>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</si>
  <si>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</si>
  <si>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</si>
  <si>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</si>
  <si>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</si>
  <si>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</si>
  <si>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</si>
  <si>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</si>
  <si>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</si>
  <si>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</si>
  <si>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</si>
  <si>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</si>
  <si>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</si>
  <si>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</si>
  <si>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</si>
  <si>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</si>
  <si>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</si>
  <si>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</si>
  <si>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</si>
  <si>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</si>
  <si>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</si>
  <si>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</si>
  <si>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</si>
  <si>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</si>
  <si>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</si>
  <si>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</si>
  <si>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</si>
  <si>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</si>
  <si>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</si>
  <si>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</si>
  <si>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</si>
  <si>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</si>
  <si>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</si>
  <si>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</si>
  <si>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</si>
  <si>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</si>
  <si>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</si>
  <si>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</si>
  <si>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</si>
  <si>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</si>
  <si>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</si>
  <si>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</si>
  <si>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</si>
  <si>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</si>
  <si>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</si>
  <si>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</si>
  <si>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</si>
  <si>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</si>
  <si>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</si>
  <si>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</si>
  <si>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</si>
  <si>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</si>
  <si>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</si>
  <si>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</si>
  <si>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</si>
  <si>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</si>
  <si>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</si>
  <si>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</si>
  <si>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</si>
  <si>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</si>
  <si>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</si>
  <si>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</si>
  <si>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</si>
  <si>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</si>
  <si>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</si>
  <si>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</si>
  <si>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</si>
  <si>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</si>
  <si>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</si>
  <si>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</si>
  <si>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</si>
  <si>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</si>
  <si>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</si>
  <si>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</si>
  <si>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</si>
  <si>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</si>
  <si>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</si>
  <si>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</si>
  <si>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</si>
  <si>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</si>
  <si>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</si>
  <si>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</si>
  <si>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</si>
  <si>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</si>
  <si>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</si>
  <si>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</si>
  <si>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</si>
  <si>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</si>
  <si>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</si>
  <si>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</si>
  <si>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</si>
  <si>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</si>
  <si>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</si>
  <si>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</si>
  <si>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</si>
  <si>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</si>
  <si>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</si>
  <si>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</si>
  <si>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</si>
  <si>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</si>
  <si>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</si>
  <si>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</si>
  <si>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</si>
  <si>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</si>
  <si>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</si>
  <si>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</si>
  <si>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</si>
  <si>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</si>
  <si>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</si>
  <si>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</si>
  <si>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</si>
  <si>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</si>
  <si>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</si>
  <si>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</si>
  <si>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</si>
  <si>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</si>
  <si>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</si>
  <si>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</si>
  <si>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</si>
  <si>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</si>
  <si>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</si>
  <si>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</si>
  <si>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</si>
  <si>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</si>
  <si>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</si>
  <si>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</si>
  <si>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</si>
  <si>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</si>
  <si>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</si>
  <si>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</si>
  <si>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</si>
  <si>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</si>
  <si>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</si>
  <si>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</si>
  <si>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</si>
  <si>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</si>
  <si>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</si>
  <si>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</si>
  <si>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</si>
  <si>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</si>
  <si>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</si>
  <si>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</si>
  <si>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</si>
  <si>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</si>
  <si>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</si>
  <si>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</si>
  <si>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</si>
  <si>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</si>
  <si>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</si>
  <si>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</si>
  <si>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</si>
  <si>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</si>
  <si>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</si>
  <si>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</si>
  <si>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</si>
  <si>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</si>
  <si>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</si>
  <si>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</si>
  <si>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</si>
  <si>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</si>
  <si>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</si>
  <si>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</si>
  <si>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</si>
  <si>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</si>
  <si>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</si>
  <si>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</si>
  <si>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</si>
  <si>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</si>
  <si>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</si>
  <si>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</si>
  <si>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</si>
  <si>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</si>
  <si>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</si>
  <si>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</si>
  <si>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</si>
  <si>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</si>
  <si>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</si>
  <si>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</si>
  <si>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</si>
  <si>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</si>
  <si>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</si>
  <si>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</si>
  <si>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</si>
  <si>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</si>
  <si>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</si>
  <si>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</si>
  <si>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</si>
  <si>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</si>
  <si>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</si>
  <si>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</si>
  <si>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</si>
  <si>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</si>
  <si>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</si>
  <si>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</si>
  <si>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</si>
  <si>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</si>
  <si>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</si>
  <si>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</si>
  <si>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</si>
  <si>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</si>
  <si>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</si>
  <si>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</si>
  <si>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</si>
  <si>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</si>
  <si>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</si>
  <si>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</si>
  <si>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</si>
  <si>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</si>
  <si>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</si>
  <si>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</si>
  <si>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</si>
  <si>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</si>
  <si>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</si>
  <si>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</si>
  <si>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</si>
  <si>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</si>
  <si>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</si>
  <si>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</si>
  <si>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</si>
  <si>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</si>
  <si>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</si>
  <si>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</si>
  <si>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</si>
  <si>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</si>
  <si>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</si>
  <si>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</si>
  <si>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</si>
  <si>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</si>
  <si>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</si>
  <si>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</si>
  <si>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</si>
  <si>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</si>
  <si>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</si>
  <si>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</si>
  <si>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</si>
  <si>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</si>
  <si>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</si>
  <si>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</si>
  <si>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</si>
  <si>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</si>
  <si>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</si>
  <si>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</si>
  <si>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</si>
  <si>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</si>
  <si>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</si>
  <si>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</si>
  <si>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</si>
  <si>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</si>
  <si>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</si>
  <si>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</si>
  <si>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</si>
  <si>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</si>
  <si>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</si>
  <si>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</si>
  <si>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</si>
  <si>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</si>
  <si>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</si>
  <si>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</si>
  <si>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</si>
  <si>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</si>
  <si>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</si>
  <si>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</si>
  <si>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</si>
  <si>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</si>
  <si>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</si>
  <si>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</si>
  <si>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</si>
  <si>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</si>
  <si>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</si>
  <si>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</si>
  <si>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</si>
  <si>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</si>
  <si>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</si>
  <si>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</si>
  <si>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</si>
  <si>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</si>
  <si>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</si>
  <si>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</si>
  <si>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</si>
  <si>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</si>
  <si>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</si>
  <si>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</si>
  <si>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</si>
  <si>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</si>
  <si>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</si>
  <si>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</si>
  <si>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</si>
  <si>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</si>
  <si>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</si>
  <si>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</si>
  <si>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</si>
  <si>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</si>
  <si>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</si>
  <si>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</si>
  <si>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</si>
  <si>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</si>
  <si>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</si>
  <si>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</si>
  <si>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</si>
  <si>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</si>
  <si>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</si>
  <si>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</si>
  <si>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</si>
  <si>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</si>
  <si>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</si>
  <si>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</si>
  <si>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</si>
  <si>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</si>
  <si>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</si>
  <si>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</si>
  <si>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</si>
  <si>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</si>
  <si>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</si>
  <si>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</si>
  <si>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</si>
  <si>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</si>
  <si>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</si>
  <si>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</si>
  <si>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</si>
  <si>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</si>
  <si>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</si>
  <si>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</si>
  <si>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</si>
  <si>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</si>
  <si>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</si>
  <si>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</si>
  <si>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</si>
  <si>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</si>
  <si>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</si>
  <si>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</si>
  <si>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</si>
  <si>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</si>
  <si>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</si>
  <si>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</si>
  <si>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</si>
  <si>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</si>
  <si>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</si>
  <si>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</si>
  <si>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</si>
  <si>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</si>
  <si>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</si>
  <si>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</si>
  <si>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</si>
  <si>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</si>
  <si>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</si>
  <si>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</si>
  <si>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</si>
  <si>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</si>
  <si>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</si>
  <si>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</si>
  <si>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</si>
  <si>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</si>
  <si>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</si>
  <si>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</si>
  <si>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</si>
  <si>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</si>
  <si>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</si>
  <si>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</si>
  <si>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</si>
  <si>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</si>
  <si>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</si>
  <si>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</si>
  <si>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</si>
  <si>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</si>
  <si>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</si>
  <si>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</si>
  <si>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</si>
  <si>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</si>
  <si>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</si>
  <si>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</si>
  <si>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</si>
  <si>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</si>
  <si>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</si>
  <si>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</si>
  <si>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</si>
  <si>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</si>
  <si>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</si>
  <si>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</si>
  <si>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</si>
  <si>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</si>
  <si>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</si>
  <si>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</si>
  <si>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</si>
  <si>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</si>
  <si>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</si>
  <si>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</si>
  <si>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</si>
  <si>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</si>
  <si>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</si>
  <si>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</si>
  <si>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</si>
  <si>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</si>
  <si>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</si>
  <si>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</si>
  <si>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</si>
  <si>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</si>
  <si>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</si>
  <si>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</si>
  <si>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</si>
  <si>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</si>
  <si>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</si>
  <si>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</si>
  <si>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</si>
  <si>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</si>
  <si>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</si>
  <si>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</si>
  <si>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</si>
  <si>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</si>
  <si>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</si>
  <si>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</si>
  <si>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</si>
  <si>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</si>
  <si>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</si>
  <si>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</si>
  <si>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</si>
  <si>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</si>
  <si>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</si>
  <si>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</si>
  <si>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</si>
  <si>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</si>
  <si>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</si>
  <si>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</si>
  <si>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</si>
  <si>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</si>
  <si>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</si>
  <si>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</si>
  <si>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</si>
  <si>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</si>
  <si>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</si>
  <si>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</si>
  <si>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</si>
  <si>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</si>
  <si>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</si>
  <si>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</si>
  <si>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</si>
  <si>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</si>
  <si>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</si>
  <si>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</si>
  <si>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</si>
  <si>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</si>
  <si>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</si>
  <si>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</si>
  <si>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</si>
  <si>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</si>
  <si>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</si>
  <si>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</si>
  <si>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</si>
  <si>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</si>
  <si>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</si>
  <si>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</si>
  <si>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</si>
  <si>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</si>
  <si>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</si>
  <si>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</si>
  <si>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</si>
  <si>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</si>
  <si>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</si>
  <si>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</si>
  <si>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</si>
  <si>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</si>
  <si>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</si>
  <si>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</si>
  <si>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</si>
  <si>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</si>
  <si>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</si>
  <si>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</si>
  <si>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</si>
  <si>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</si>
  <si>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</si>
  <si>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Пригородное сельское поселение</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</si>
  <si>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</si>
  <si>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</si>
  <si>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</si>
  <si>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</si>
  <si>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</si>
  <si>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</si>
  <si>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</si>
  <si>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</si>
  <si>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</si>
  <si>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</si>
  <si>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</si>
  <si>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</si>
  <si>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</si>
  <si>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</si>
  <si>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</si>
  <si>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</si>
  <si>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</si>
  <si>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</si>
  <si>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</si>
  <si>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</si>
  <si>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</si>
  <si>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</si>
  <si>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</si>
  <si>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</si>
  <si>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</si>
  <si>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</si>
  <si>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</si>
  <si>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</si>
  <si>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</si>
  <si>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</si>
  <si>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</si>
  <si>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</si>
  <si>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</si>
  <si>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</si>
  <si>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</si>
  <si>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</si>
  <si>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</si>
  <si>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</si>
  <si>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</si>
  <si>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</si>
  <si>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</si>
  <si>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</si>
  <si>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</si>
  <si>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</si>
  <si>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</si>
  <si>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</si>
  <si>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</si>
  <si>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</si>
  <si>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</si>
  <si>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</si>
  <si>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</si>
  <si>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</si>
  <si>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</si>
  <si>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</si>
  <si>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</si>
  <si>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</si>
  <si>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</si>
  <si>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</si>
  <si>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</si>
  <si>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</si>
  <si>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</si>
  <si>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</si>
  <si>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</si>
  <si>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</si>
  <si>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</si>
  <si>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</si>
  <si>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</si>
  <si>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</si>
  <si>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</si>
  <si>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</si>
  <si>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</si>
  <si>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</si>
  <si>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</si>
  <si>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</si>
  <si>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</si>
  <si>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</si>
  <si>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</si>
  <si>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</si>
  <si>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</si>
  <si>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</si>
  <si>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</si>
  <si>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</si>
  <si>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</si>
  <si>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</si>
  <si>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</si>
  <si>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</si>
  <si>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</si>
  <si>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</si>
  <si>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</si>
  <si>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</si>
  <si>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</si>
  <si>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</si>
  <si>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</si>
  <si>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</si>
  <si>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</si>
  <si>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</si>
  <si>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</si>
  <si>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</si>
  <si>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</si>
  <si>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</si>
  <si>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</si>
  <si>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760301001</t>
  </si>
  <si>
    <t>ООО "Газпром теплоэнерго Ярославль"</t>
  </si>
  <si>
    <t>7603060690</t>
  </si>
  <si>
    <t>Переславский муниципальный район</t>
  </si>
  <si>
    <t>78632000</t>
  </si>
  <si>
    <t>Нагорьевское сельское поселение</t>
  </si>
  <si>
    <t>78632452</t>
  </si>
  <si>
    <t>78632455</t>
  </si>
  <si>
    <t>Рязанцевское сельское поселение</t>
  </si>
  <si>
    <t>78632468</t>
  </si>
  <si>
    <t>20.12.2021</t>
  </si>
  <si>
    <t>01.01.2022</t>
  </si>
  <si>
    <t>Департамент жилищно-коммунального хозяйства, энергетики и регулирования тарифов Ярославской области</t>
  </si>
  <si>
    <t>№306-тэ № 387 г/вс</t>
  </si>
  <si>
    <t>19.12.2018</t>
  </si>
  <si>
    <t>печатное издание "Документ Регион"</t>
  </si>
  <si>
    <t>272-ви, 304-ви, 375-ви, 376-ви, 378-ви</t>
  </si>
  <si>
    <t>150065 г. Ярославль, пр-т Машиностроителей, 64</t>
  </si>
  <si>
    <t>Малов Сергей Владимирович</t>
  </si>
  <si>
    <t>Жезлова Наталия Валерьевна</t>
  </si>
  <si>
    <t>Начальник ПЭО</t>
  </si>
  <si>
    <t>(4852) 670-657</t>
  </si>
  <si>
    <t>u1577gpte76.ru</t>
  </si>
  <si>
    <t>город Ярославль, город Ярославль (78701000);</t>
  </si>
  <si>
    <t>Ростовский муниципальный район, Семибратово сельское поселение (78637447);</t>
  </si>
  <si>
    <t>Угличский муниципальный район, Угличский муниципальный район (78646000);</t>
  </si>
  <si>
    <t>Тариф на тпловую энергию</t>
  </si>
  <si>
    <t>Тариф на горячую воду в открытой системе ГВС</t>
  </si>
  <si>
    <t>О</t>
  </si>
  <si>
    <t>30.06.2022</t>
  </si>
  <si>
    <t>01.07.2022</t>
  </si>
  <si>
    <t>31.12.2022</t>
  </si>
  <si>
    <t>01.01.2023</t>
  </si>
  <si>
    <t>30.06.2023</t>
  </si>
  <si>
    <t>01.07.2023</t>
  </si>
  <si>
    <t>1.1.2</t>
  </si>
  <si>
    <t>1.1.3</t>
  </si>
  <si>
    <t>1.1.4</t>
  </si>
  <si>
    <t>1.1.5</t>
  </si>
  <si>
    <t>1.1.6</t>
  </si>
  <si>
    <t>1.1.7</t>
  </si>
  <si>
    <t>1.1.8</t>
  </si>
  <si>
    <t>1.1.9</t>
  </si>
  <si>
    <t>1.1.10</t>
  </si>
  <si>
    <t>ДоговорСОИГВС</t>
  </si>
  <si>
    <t>https://portal.eias.ru/Portal/DownloadPage.aspx?type=12&amp;guid=48c05b86-ab01-441e-85b2-58d0bc9c54e3</t>
  </si>
  <si>
    <t>Договор с бюджетными организациями</t>
  </si>
  <si>
    <t>https://portal.eias.ru/Portal/DownloadPage.aspx?type=12&amp;guid=9c791b8c-e60a-4fed-84ce-4473eb7f7e13</t>
  </si>
  <si>
    <t>Договор с прочими организациями</t>
  </si>
  <si>
    <t>https://portal.eias.ru/Portal/DownloadPage.aspx?type=12&amp;guid=1507710b-c0ea-4b4f-a451-b894c1c98256</t>
  </si>
  <si>
    <t>Договор с УК , ТСЖ</t>
  </si>
  <si>
    <t>https://portal.eias.ru/Portal/DownloadPage.aspx?type=12&amp;guid=54f35b81-e0e2-4b24-808e-995d2ef355a1</t>
  </si>
  <si>
    <t>Договор с физическимилицами</t>
  </si>
  <si>
    <t>https://portal.eias.ru/Portal/DownloadPage.aspx?type=12&amp;guid=29228f2f-e4cc-40f5-b9f0-1fc2d9df7d1f</t>
  </si>
  <si>
    <t>Пубоичный договор</t>
  </si>
  <si>
    <t>https://portal.eias.ru/Portal/DownloadPage.aspx?type=12&amp;guid=9c96e899-377d-4772-a427-15ee28954798</t>
  </si>
  <si>
    <t>Договор с бюджетными организациями в нежилых помещениях</t>
  </si>
  <si>
    <t>https://portal.eias.ru/Portal/DownloadPage.aspx?type=12&amp;guid=baebae67-cc4b-4b0c-9478-7a9a550e2105</t>
  </si>
  <si>
    <t>Договор с прочими в нежилых помещениях</t>
  </si>
  <si>
    <t>https://portal.eias.ru/Portal/DownloadPage.aspx?type=12&amp;guid=0681e35e-8ef0-4b5d-a6e8-895804f3feb0</t>
  </si>
  <si>
    <t>Договор поставки</t>
  </si>
  <si>
    <t>https://portal.eias.ru/Portal/DownloadPage.aspx?type=12&amp;guid=de8827e7-0959-42dd-87ab-fafe3f3b9080</t>
  </si>
  <si>
    <t>Договор на передачу</t>
  </si>
  <si>
    <t>https://portal.eias.ru/Portal/DownloadPage.aspx?type=12&amp;guid=fcfed3af-2b21-4726-acad-a72002b71ea7</t>
  </si>
  <si>
    <t>Корректировка в долгосрочном периоде регулирования</t>
  </si>
  <si>
    <t>10.01.2022 13:03:35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</si>
</sst>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 fontId="10" fillId="9" borderId="5" xfId="30" applyNumberFormat="1" applyFont="1" applyFill="1" applyBorder="1" applyAlignment="1" applyProtection="1">
      <alignment vertical="center" wrapText="1"/>
      <protection locked="0"/>
    </xf>
    <xf numFmtId="4" fontId="79" fillId="9" borderId="5" xfId="30" applyNumberFormat="1" applyFont="1" applyFill="1" applyBorder="1" applyAlignment="1" applyProtection="1">
      <alignment horizontal="center" vertical="center" wrapText="1"/>
      <protection locked="0"/>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0" xfId="0" applyNumberFormat="1">
      <alignment vertical="top"/>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indent="2"/>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49" fontId="0" fillId="0" borderId="5" xfId="0" applyBorder="1">
      <alignment vertical="top"/>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8" borderId="5" xfId="0" applyNumberFormat="1" applyFill="1" applyBorder="1" applyAlignment="1" applyProtection="1">
      <alignment horizontal="left" vertical="center" wrapText="1"/>
    </xf>
    <xf numFmtId="49" fontId="33" fillId="7" borderId="17" xfId="3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38100</xdr:colOff>
      <xdr:row>91</xdr:row>
      <xdr:rowOff>0</xdr:rowOff>
    </xdr:from>
    <xdr:to>
      <xdr:col>39</xdr:col>
      <xdr:colOff>228600</xdr:colOff>
      <xdr:row>91</xdr:row>
      <xdr:rowOff>190500</xdr:rowOff>
    </xdr:to>
    <xdr:grpSp>
      <xdr:nvGrpSpPr>
        <xdr:cNvPr id="4" name="shCalendar" hidden="1">
          <a:extLst>
            <a:ext uri="{FF2B5EF4-FFF2-40B4-BE49-F238E27FC236}">
              <a16:creationId xmlns:a16="http://schemas.microsoft.com/office/drawing/2014/main" xmlns="" id="{00000000-0008-0000-0C00-000004000000}"/>
            </a:ext>
          </a:extLst>
        </xdr:cNvPr>
        <xdr:cNvGrpSpPr>
          <a:grpSpLocks/>
        </xdr:cNvGrpSpPr>
      </xdr:nvGrpSpPr>
      <xdr:grpSpPr bwMode="auto">
        <a:xfrm>
          <a:off x="20459700" y="36652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19888200" y="4362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7"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10934700" y="43624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10"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10934700" y="43624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38100</xdr:colOff>
      <xdr:row>33</xdr:row>
      <xdr:rowOff>0</xdr:rowOff>
    </xdr:from>
    <xdr:to>
      <xdr:col>62</xdr:col>
      <xdr:colOff>228600</xdr:colOff>
      <xdr:row>33</xdr:row>
      <xdr:rowOff>190500</xdr:rowOff>
    </xdr:to>
    <xdr:grpSp>
      <xdr:nvGrpSpPr>
        <xdr:cNvPr id="4" name="shCalendar" hidden="1">
          <a:extLst>
            <a:ext uri="{FF2B5EF4-FFF2-40B4-BE49-F238E27FC236}">
              <a16:creationId xmlns:a16="http://schemas.microsoft.com/office/drawing/2014/main" xmlns="" id="{00000000-0008-0000-1A00-000004000000}"/>
            </a:ext>
          </a:extLst>
        </xdr:cNvPr>
        <xdr:cNvGrpSpPr>
          <a:grpSpLocks/>
        </xdr:cNvGrpSpPr>
      </xdr:nvGrpSpPr>
      <xdr:grpSpPr bwMode="auto">
        <a:xfrm>
          <a:off x="32537400" y="107918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A00-000007000000}"/>
            </a:ext>
          </a:extLst>
        </xdr:cNvPr>
        <xdr:cNvGrpSpPr>
          <a:grpSpLocks/>
        </xdr:cNvGrpSpPr>
      </xdr:nvGrpSpPr>
      <xdr:grpSpPr bwMode="auto">
        <a:xfrm>
          <a:off x="32499300" y="46958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A00-00000C000000}"/>
            </a:ext>
          </a:extLst>
        </xdr:cNvPr>
        <xdr:cNvGrpSpPr>
          <a:grpSpLocks/>
        </xdr:cNvGrpSpPr>
      </xdr:nvGrpSpPr>
      <xdr:grpSpPr bwMode="auto">
        <a:xfrm>
          <a:off x="32499300" y="46958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xmlns=""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xmlns=""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xmlns="" id="{00000000-0008-0000-0400-00000E000000}"/>
            </a:ext>
          </a:extLst>
        </xdr:cNvPr>
        <xdr:cNvGrpSpPr>
          <a:grpSpLocks/>
        </xdr:cNvGrpSpPr>
      </xdr:nvGrpSpPr>
      <xdr:grpSpPr bwMode="auto">
        <a:xfrm>
          <a:off x="7219950" y="58483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xmlns=""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xmlns=""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xmlns=""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xmlns=""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xmlns=""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xmlns=""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xmlns=""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6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45</xdr:row>
      <xdr:rowOff>2</xdr:rowOff>
    </xdr:from>
    <xdr:to>
      <xdr:col>4</xdr:col>
      <xdr:colOff>3343276</xdr:colOff>
      <xdr:row>46</xdr:row>
      <xdr:rowOff>1</xdr:rowOff>
    </xdr:to>
    <xdr:sp macro="[0]!modList02.cmdDoIt_Click_Handler" textlink="">
      <xdr:nvSpPr>
        <xdr:cNvPr id="24" name="cmdCreateSheets" hidden="1">
          <a:extLst>
            <a:ext uri="{FF2B5EF4-FFF2-40B4-BE49-F238E27FC236}">
              <a16:creationId xmlns:a16="http://schemas.microsoft.com/office/drawing/2014/main" xmlns=""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xmlns=""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111111111111111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20" t="s">
        <v>490</v>
      </c>
      <c r="G2" s="1221"/>
      <c r="H2" s="1222"/>
      <c r="I2" s="434"/>
    </row>
    <row r="3" spans="1:20" ht="3" customHeight="1"/>
    <row r="4" spans="1:20" s="190" customFormat="1" ht="11.25">
      <c r="A4" s="214"/>
      <c r="B4" s="214"/>
      <c r="C4" s="214"/>
      <c r="D4" s="214"/>
      <c r="F4" s="1165" t="s">
        <v>453</v>
      </c>
      <c r="G4" s="1165"/>
      <c r="H4" s="1165"/>
      <c r="I4" s="1223"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3"/>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20.12.2021</v>
      </c>
      <c r="I7" s="196" t="s">
        <v>492</v>
      </c>
      <c r="J7" s="332"/>
      <c r="K7" s="214"/>
      <c r="L7" s="214"/>
      <c r="M7" s="214"/>
      <c r="N7" s="214"/>
      <c r="O7" s="214"/>
      <c r="P7" s="214"/>
      <c r="Q7" s="214"/>
      <c r="R7" s="214"/>
      <c r="S7" s="214"/>
      <c r="T7" s="214"/>
    </row>
    <row r="8" spans="1:20" s="190" customFormat="1" ht="45">
      <c r="A8" s="1224">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24"/>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24"/>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4"/>
      <c r="B11" s="1224">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24"/>
      <c r="B12" s="1224"/>
      <c r="C12" s="1224">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4"/>
      <c r="B13" s="1224"/>
      <c r="C13" s="1224"/>
      <c r="D13" s="342">
        <v>1</v>
      </c>
      <c r="F13" s="333" t="str">
        <f>"4."&amp;mergeValue(A13) &amp;"."&amp;mergeValue(B13)&amp;"."&amp;mergeValue(C13)&amp;"."&amp;mergeValue(D13)</f>
        <v>4.1.1.1.1</v>
      </c>
      <c r="G13" s="418" t="s">
        <v>497</v>
      </c>
      <c r="H13" s="316"/>
      <c r="I13" s="1225" t="s">
        <v>589</v>
      </c>
      <c r="J13" s="332"/>
      <c r="K13" s="214"/>
      <c r="L13" s="214"/>
      <c r="M13" s="214"/>
      <c r="N13" s="214"/>
      <c r="O13" s="214"/>
      <c r="P13" s="214"/>
      <c r="Q13" s="214"/>
      <c r="R13" s="214"/>
      <c r="S13" s="214"/>
      <c r="T13" s="214"/>
    </row>
    <row r="14" spans="1:20" s="190" customFormat="1" ht="18.75">
      <c r="A14" s="1224"/>
      <c r="B14" s="1224"/>
      <c r="C14" s="1224"/>
      <c r="D14" s="342"/>
      <c r="F14" s="336"/>
      <c r="G14" s="150" t="s">
        <v>4</v>
      </c>
      <c r="H14" s="341"/>
      <c r="I14" s="1225"/>
      <c r="J14" s="332"/>
      <c r="K14" s="214"/>
      <c r="L14" s="214"/>
      <c r="M14" s="214"/>
      <c r="N14" s="214"/>
      <c r="O14" s="214"/>
      <c r="P14" s="214"/>
      <c r="Q14" s="214"/>
      <c r="R14" s="214"/>
      <c r="S14" s="214"/>
      <c r="T14" s="214"/>
    </row>
    <row r="15" spans="1:20" s="190" customFormat="1" ht="18.75">
      <c r="A15" s="1224"/>
      <c r="B15" s="1224"/>
      <c r="C15" s="342"/>
      <c r="D15" s="342"/>
      <c r="F15" s="419"/>
      <c r="G15" s="195" t="s">
        <v>402</v>
      </c>
      <c r="H15" s="420"/>
      <c r="I15" s="421"/>
      <c r="J15" s="332"/>
      <c r="K15" s="214"/>
      <c r="L15" s="214"/>
      <c r="M15" s="214"/>
      <c r="N15" s="214"/>
      <c r="O15" s="214"/>
      <c r="P15" s="214"/>
      <c r="Q15" s="214"/>
      <c r="R15" s="214"/>
      <c r="S15" s="214"/>
      <c r="T15" s="214"/>
    </row>
    <row r="16" spans="1:20" s="190" customFormat="1" ht="18.75">
      <c r="A16" s="1224"/>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19" t="s">
        <v>591</v>
      </c>
      <c r="H19" s="1219"/>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9" width="10.5703125" style="584"/>
    <col min="30" max="249" width="10.5703125" style="522"/>
    <col min="250" max="257" width="0" style="522" hidden="1" customWidth="1"/>
    <col min="258" max="258" width="3.7109375" style="522" customWidth="1"/>
    <col min="259" max="259" width="3.85546875" style="522" customWidth="1"/>
    <col min="260" max="260" width="3.7109375" style="522" customWidth="1"/>
    <col min="261" max="261" width="12.7109375" style="522" customWidth="1"/>
    <col min="262" max="262" width="52.7109375" style="522" customWidth="1"/>
    <col min="263" max="266" width="0" style="522" hidden="1" customWidth="1"/>
    <col min="267" max="267" width="12.28515625" style="522" customWidth="1"/>
    <col min="268" max="268" width="6.42578125" style="522" customWidth="1"/>
    <col min="269" max="269" width="12.28515625" style="522" customWidth="1"/>
    <col min="270" max="270" width="0" style="522" hidden="1" customWidth="1"/>
    <col min="271" max="271" width="3.7109375" style="522" customWidth="1"/>
    <col min="272" max="272" width="11.140625" style="522" bestFit="1" customWidth="1"/>
    <col min="273" max="274" width="10.5703125" style="522"/>
    <col min="275" max="275" width="11.140625" style="522" customWidth="1"/>
    <col min="276" max="505" width="10.5703125" style="522"/>
    <col min="506" max="513" width="0" style="522" hidden="1" customWidth="1"/>
    <col min="514" max="514" width="3.7109375" style="522" customWidth="1"/>
    <col min="515" max="515" width="3.85546875" style="522" customWidth="1"/>
    <col min="516" max="516" width="3.7109375" style="522" customWidth="1"/>
    <col min="517" max="517" width="12.7109375" style="522" customWidth="1"/>
    <col min="518" max="518" width="52.7109375" style="522" customWidth="1"/>
    <col min="519" max="522" width="0" style="522" hidden="1" customWidth="1"/>
    <col min="523" max="523" width="12.28515625" style="522" customWidth="1"/>
    <col min="524" max="524" width="6.42578125" style="522" customWidth="1"/>
    <col min="525" max="525" width="12.28515625" style="522" customWidth="1"/>
    <col min="526" max="526" width="0" style="522" hidden="1" customWidth="1"/>
    <col min="527" max="527" width="3.7109375" style="522" customWidth="1"/>
    <col min="528" max="528" width="11.140625" style="522" bestFit="1" customWidth="1"/>
    <col min="529" max="530" width="10.5703125" style="522"/>
    <col min="531" max="531" width="11.140625" style="522" customWidth="1"/>
    <col min="532" max="761" width="10.5703125" style="522"/>
    <col min="762" max="769" width="0" style="522" hidden="1" customWidth="1"/>
    <col min="770" max="770" width="3.7109375" style="522" customWidth="1"/>
    <col min="771" max="771" width="3.85546875" style="522" customWidth="1"/>
    <col min="772" max="772" width="3.7109375" style="522" customWidth="1"/>
    <col min="773" max="773" width="12.7109375" style="522" customWidth="1"/>
    <col min="774" max="774" width="52.7109375" style="522" customWidth="1"/>
    <col min="775" max="778" width="0" style="522" hidden="1" customWidth="1"/>
    <col min="779" max="779" width="12.28515625" style="522" customWidth="1"/>
    <col min="780" max="780" width="6.42578125" style="522" customWidth="1"/>
    <col min="781" max="781" width="12.28515625" style="522" customWidth="1"/>
    <col min="782" max="782" width="0" style="522" hidden="1" customWidth="1"/>
    <col min="783" max="783" width="3.7109375" style="522" customWidth="1"/>
    <col min="784" max="784" width="11.140625" style="522" bestFit="1" customWidth="1"/>
    <col min="785" max="786" width="10.5703125" style="522"/>
    <col min="787" max="787" width="11.140625" style="522" customWidth="1"/>
    <col min="788" max="1017" width="10.5703125" style="522"/>
    <col min="1018" max="1025" width="0" style="522" hidden="1" customWidth="1"/>
    <col min="1026" max="1026" width="3.7109375" style="522" customWidth="1"/>
    <col min="1027" max="1027" width="3.85546875" style="522" customWidth="1"/>
    <col min="1028" max="1028" width="3.7109375" style="522" customWidth="1"/>
    <col min="1029" max="1029" width="12.7109375" style="522" customWidth="1"/>
    <col min="1030" max="1030" width="52.7109375" style="522" customWidth="1"/>
    <col min="1031" max="1034" width="0" style="522" hidden="1" customWidth="1"/>
    <col min="1035" max="1035" width="12.28515625" style="522" customWidth="1"/>
    <col min="1036" max="1036" width="6.42578125" style="522" customWidth="1"/>
    <col min="1037" max="1037" width="12.28515625" style="522" customWidth="1"/>
    <col min="1038" max="1038" width="0" style="522" hidden="1" customWidth="1"/>
    <col min="1039" max="1039" width="3.7109375" style="522" customWidth="1"/>
    <col min="1040" max="1040" width="11.140625" style="522" bestFit="1" customWidth="1"/>
    <col min="1041" max="1042" width="10.5703125" style="522"/>
    <col min="1043" max="1043" width="11.140625" style="522" customWidth="1"/>
    <col min="1044" max="1273" width="10.5703125" style="522"/>
    <col min="1274" max="1281" width="0" style="522" hidden="1" customWidth="1"/>
    <col min="1282" max="1282" width="3.7109375" style="522" customWidth="1"/>
    <col min="1283" max="1283" width="3.85546875" style="522" customWidth="1"/>
    <col min="1284" max="1284" width="3.7109375" style="522" customWidth="1"/>
    <col min="1285" max="1285" width="12.7109375" style="522" customWidth="1"/>
    <col min="1286" max="1286" width="52.7109375" style="522" customWidth="1"/>
    <col min="1287" max="1290" width="0" style="522" hidden="1" customWidth="1"/>
    <col min="1291" max="1291" width="12.28515625" style="522" customWidth="1"/>
    <col min="1292" max="1292" width="6.42578125" style="522" customWidth="1"/>
    <col min="1293" max="1293" width="12.28515625" style="522" customWidth="1"/>
    <col min="1294" max="1294" width="0" style="522" hidden="1" customWidth="1"/>
    <col min="1295" max="1295" width="3.7109375" style="522" customWidth="1"/>
    <col min="1296" max="1296" width="11.140625" style="522" bestFit="1" customWidth="1"/>
    <col min="1297" max="1298" width="10.5703125" style="522"/>
    <col min="1299" max="1299" width="11.140625" style="522" customWidth="1"/>
    <col min="1300" max="1529" width="10.5703125" style="522"/>
    <col min="1530" max="1537" width="0" style="522" hidden="1" customWidth="1"/>
    <col min="1538" max="1538" width="3.7109375" style="522" customWidth="1"/>
    <col min="1539" max="1539" width="3.85546875" style="522" customWidth="1"/>
    <col min="1540" max="1540" width="3.7109375" style="522" customWidth="1"/>
    <col min="1541" max="1541" width="12.7109375" style="522" customWidth="1"/>
    <col min="1542" max="1542" width="52.7109375" style="522" customWidth="1"/>
    <col min="1543" max="1546" width="0" style="522" hidden="1" customWidth="1"/>
    <col min="1547" max="1547" width="12.28515625" style="522" customWidth="1"/>
    <col min="1548" max="1548" width="6.42578125" style="522" customWidth="1"/>
    <col min="1549" max="1549" width="12.28515625" style="522" customWidth="1"/>
    <col min="1550" max="1550" width="0" style="522" hidden="1" customWidth="1"/>
    <col min="1551" max="1551" width="3.7109375" style="522" customWidth="1"/>
    <col min="1552" max="1552" width="11.140625" style="522" bestFit="1" customWidth="1"/>
    <col min="1553" max="1554" width="10.5703125" style="522"/>
    <col min="1555" max="1555" width="11.140625" style="522" customWidth="1"/>
    <col min="1556" max="1785" width="10.5703125" style="522"/>
    <col min="1786" max="1793" width="0" style="522" hidden="1" customWidth="1"/>
    <col min="1794" max="1794" width="3.7109375" style="522" customWidth="1"/>
    <col min="1795" max="1795" width="3.85546875" style="522" customWidth="1"/>
    <col min="1796" max="1796" width="3.7109375" style="522" customWidth="1"/>
    <col min="1797" max="1797" width="12.7109375" style="522" customWidth="1"/>
    <col min="1798" max="1798" width="52.7109375" style="522" customWidth="1"/>
    <col min="1799" max="1802" width="0" style="522" hidden="1" customWidth="1"/>
    <col min="1803" max="1803" width="12.28515625" style="522" customWidth="1"/>
    <col min="1804" max="1804" width="6.42578125" style="522" customWidth="1"/>
    <col min="1805" max="1805" width="12.28515625" style="522" customWidth="1"/>
    <col min="1806" max="1806" width="0" style="522" hidden="1" customWidth="1"/>
    <col min="1807" max="1807" width="3.7109375" style="522" customWidth="1"/>
    <col min="1808" max="1808" width="11.140625" style="522" bestFit="1" customWidth="1"/>
    <col min="1809" max="1810" width="10.5703125" style="522"/>
    <col min="1811" max="1811" width="11.140625" style="522" customWidth="1"/>
    <col min="1812" max="2041" width="10.5703125" style="522"/>
    <col min="2042" max="2049" width="0" style="522" hidden="1" customWidth="1"/>
    <col min="2050" max="2050" width="3.7109375" style="522" customWidth="1"/>
    <col min="2051" max="2051" width="3.85546875" style="522" customWidth="1"/>
    <col min="2052" max="2052" width="3.7109375" style="522" customWidth="1"/>
    <col min="2053" max="2053" width="12.7109375" style="522" customWidth="1"/>
    <col min="2054" max="2054" width="52.7109375" style="522" customWidth="1"/>
    <col min="2055" max="2058" width="0" style="522" hidden="1" customWidth="1"/>
    <col min="2059" max="2059" width="12.28515625" style="522" customWidth="1"/>
    <col min="2060" max="2060" width="6.42578125" style="522" customWidth="1"/>
    <col min="2061" max="2061" width="12.28515625" style="522" customWidth="1"/>
    <col min="2062" max="2062" width="0" style="522" hidden="1" customWidth="1"/>
    <col min="2063" max="2063" width="3.7109375" style="522" customWidth="1"/>
    <col min="2064" max="2064" width="11.140625" style="522" bestFit="1" customWidth="1"/>
    <col min="2065" max="2066" width="10.5703125" style="522"/>
    <col min="2067" max="2067" width="11.140625" style="522" customWidth="1"/>
    <col min="2068" max="2297" width="10.5703125" style="522"/>
    <col min="2298" max="2305" width="0" style="522" hidden="1" customWidth="1"/>
    <col min="2306" max="2306" width="3.7109375" style="522" customWidth="1"/>
    <col min="2307" max="2307" width="3.85546875" style="522" customWidth="1"/>
    <col min="2308" max="2308" width="3.7109375" style="522" customWidth="1"/>
    <col min="2309" max="2309" width="12.7109375" style="522" customWidth="1"/>
    <col min="2310" max="2310" width="52.7109375" style="522" customWidth="1"/>
    <col min="2311" max="2314" width="0" style="522" hidden="1" customWidth="1"/>
    <col min="2315" max="2315" width="12.28515625" style="522" customWidth="1"/>
    <col min="2316" max="2316" width="6.42578125" style="522" customWidth="1"/>
    <col min="2317" max="2317" width="12.28515625" style="522" customWidth="1"/>
    <col min="2318" max="2318" width="0" style="522" hidden="1" customWidth="1"/>
    <col min="2319" max="2319" width="3.7109375" style="522" customWidth="1"/>
    <col min="2320" max="2320" width="11.140625" style="522" bestFit="1" customWidth="1"/>
    <col min="2321" max="2322" width="10.5703125" style="522"/>
    <col min="2323" max="2323" width="11.140625" style="522" customWidth="1"/>
    <col min="2324" max="2553" width="10.5703125" style="522"/>
    <col min="2554" max="2561" width="0" style="522" hidden="1" customWidth="1"/>
    <col min="2562" max="2562" width="3.7109375" style="522" customWidth="1"/>
    <col min="2563" max="2563" width="3.85546875" style="522" customWidth="1"/>
    <col min="2564" max="2564" width="3.7109375" style="522" customWidth="1"/>
    <col min="2565" max="2565" width="12.7109375" style="522" customWidth="1"/>
    <col min="2566" max="2566" width="52.7109375" style="522" customWidth="1"/>
    <col min="2567" max="2570" width="0" style="522" hidden="1" customWidth="1"/>
    <col min="2571" max="2571" width="12.28515625" style="522" customWidth="1"/>
    <col min="2572" max="2572" width="6.42578125" style="522" customWidth="1"/>
    <col min="2573" max="2573" width="12.28515625" style="522" customWidth="1"/>
    <col min="2574" max="2574" width="0" style="522" hidden="1" customWidth="1"/>
    <col min="2575" max="2575" width="3.7109375" style="522" customWidth="1"/>
    <col min="2576" max="2576" width="11.140625" style="522" bestFit="1" customWidth="1"/>
    <col min="2577" max="2578" width="10.5703125" style="522"/>
    <col min="2579" max="2579" width="11.140625" style="522" customWidth="1"/>
    <col min="2580" max="2809" width="10.5703125" style="522"/>
    <col min="2810" max="2817" width="0" style="522" hidden="1" customWidth="1"/>
    <col min="2818" max="2818" width="3.7109375" style="522" customWidth="1"/>
    <col min="2819" max="2819" width="3.85546875" style="522" customWidth="1"/>
    <col min="2820" max="2820" width="3.7109375" style="522" customWidth="1"/>
    <col min="2821" max="2821" width="12.7109375" style="522" customWidth="1"/>
    <col min="2822" max="2822" width="52.7109375" style="522" customWidth="1"/>
    <col min="2823" max="2826" width="0" style="522" hidden="1" customWidth="1"/>
    <col min="2827" max="2827" width="12.28515625" style="522" customWidth="1"/>
    <col min="2828" max="2828" width="6.42578125" style="522" customWidth="1"/>
    <col min="2829" max="2829" width="12.28515625" style="522" customWidth="1"/>
    <col min="2830" max="2830" width="0" style="522" hidden="1" customWidth="1"/>
    <col min="2831" max="2831" width="3.7109375" style="522" customWidth="1"/>
    <col min="2832" max="2832" width="11.140625" style="522" bestFit="1" customWidth="1"/>
    <col min="2833" max="2834" width="10.5703125" style="522"/>
    <col min="2835" max="2835" width="11.140625" style="522" customWidth="1"/>
    <col min="2836" max="3065" width="10.5703125" style="522"/>
    <col min="3066" max="3073" width="0" style="522" hidden="1" customWidth="1"/>
    <col min="3074" max="3074" width="3.7109375" style="522" customWidth="1"/>
    <col min="3075" max="3075" width="3.85546875" style="522" customWidth="1"/>
    <col min="3076" max="3076" width="3.7109375" style="522" customWidth="1"/>
    <col min="3077" max="3077" width="12.7109375" style="522" customWidth="1"/>
    <col min="3078" max="3078" width="52.7109375" style="522" customWidth="1"/>
    <col min="3079" max="3082" width="0" style="522" hidden="1" customWidth="1"/>
    <col min="3083" max="3083" width="12.28515625" style="522" customWidth="1"/>
    <col min="3084" max="3084" width="6.42578125" style="522" customWidth="1"/>
    <col min="3085" max="3085" width="12.28515625" style="522" customWidth="1"/>
    <col min="3086" max="3086" width="0" style="522" hidden="1" customWidth="1"/>
    <col min="3087" max="3087" width="3.7109375" style="522" customWidth="1"/>
    <col min="3088" max="3088" width="11.140625" style="522" bestFit="1" customWidth="1"/>
    <col min="3089" max="3090" width="10.5703125" style="522"/>
    <col min="3091" max="3091" width="11.140625" style="522" customWidth="1"/>
    <col min="3092" max="3321" width="10.5703125" style="522"/>
    <col min="3322" max="3329" width="0" style="522" hidden="1" customWidth="1"/>
    <col min="3330" max="3330" width="3.7109375" style="522" customWidth="1"/>
    <col min="3331" max="3331" width="3.85546875" style="522" customWidth="1"/>
    <col min="3332" max="3332" width="3.7109375" style="522" customWidth="1"/>
    <col min="3333" max="3333" width="12.7109375" style="522" customWidth="1"/>
    <col min="3334" max="3334" width="52.7109375" style="522" customWidth="1"/>
    <col min="3335" max="3338" width="0" style="522" hidden="1" customWidth="1"/>
    <col min="3339" max="3339" width="12.28515625" style="522" customWidth="1"/>
    <col min="3340" max="3340" width="6.42578125" style="522" customWidth="1"/>
    <col min="3341" max="3341" width="12.28515625" style="522" customWidth="1"/>
    <col min="3342" max="3342" width="0" style="522" hidden="1" customWidth="1"/>
    <col min="3343" max="3343" width="3.7109375" style="522" customWidth="1"/>
    <col min="3344" max="3344" width="11.140625" style="522" bestFit="1" customWidth="1"/>
    <col min="3345" max="3346" width="10.5703125" style="522"/>
    <col min="3347" max="3347" width="11.140625" style="522" customWidth="1"/>
    <col min="3348" max="3577" width="10.5703125" style="522"/>
    <col min="3578" max="3585" width="0" style="522" hidden="1" customWidth="1"/>
    <col min="3586" max="3586" width="3.7109375" style="522" customWidth="1"/>
    <col min="3587" max="3587" width="3.85546875" style="522" customWidth="1"/>
    <col min="3588" max="3588" width="3.7109375" style="522" customWidth="1"/>
    <col min="3589" max="3589" width="12.7109375" style="522" customWidth="1"/>
    <col min="3590" max="3590" width="52.7109375" style="522" customWidth="1"/>
    <col min="3591" max="3594" width="0" style="522" hidden="1" customWidth="1"/>
    <col min="3595" max="3595" width="12.28515625" style="522" customWidth="1"/>
    <col min="3596" max="3596" width="6.42578125" style="522" customWidth="1"/>
    <col min="3597" max="3597" width="12.28515625" style="522" customWidth="1"/>
    <col min="3598" max="3598" width="0" style="522" hidden="1" customWidth="1"/>
    <col min="3599" max="3599" width="3.7109375" style="522" customWidth="1"/>
    <col min="3600" max="3600" width="11.140625" style="522" bestFit="1" customWidth="1"/>
    <col min="3601" max="3602" width="10.5703125" style="522"/>
    <col min="3603" max="3603" width="11.140625" style="522" customWidth="1"/>
    <col min="3604" max="3833" width="10.5703125" style="522"/>
    <col min="3834" max="3841" width="0" style="522" hidden="1" customWidth="1"/>
    <col min="3842" max="3842" width="3.7109375" style="522" customWidth="1"/>
    <col min="3843" max="3843" width="3.85546875" style="522" customWidth="1"/>
    <col min="3844" max="3844" width="3.7109375" style="522" customWidth="1"/>
    <col min="3845" max="3845" width="12.7109375" style="522" customWidth="1"/>
    <col min="3846" max="3846" width="52.7109375" style="522" customWidth="1"/>
    <col min="3847" max="3850" width="0" style="522" hidden="1" customWidth="1"/>
    <col min="3851" max="3851" width="12.28515625" style="522" customWidth="1"/>
    <col min="3852" max="3852" width="6.42578125" style="522" customWidth="1"/>
    <col min="3853" max="3853" width="12.28515625" style="522" customWidth="1"/>
    <col min="3854" max="3854" width="0" style="522" hidden="1" customWidth="1"/>
    <col min="3855" max="3855" width="3.7109375" style="522" customWidth="1"/>
    <col min="3856" max="3856" width="11.140625" style="522" bestFit="1" customWidth="1"/>
    <col min="3857" max="3858" width="10.5703125" style="522"/>
    <col min="3859" max="3859" width="11.140625" style="522" customWidth="1"/>
    <col min="3860" max="4089" width="10.5703125" style="522"/>
    <col min="4090" max="4097" width="0" style="522" hidden="1" customWidth="1"/>
    <col min="4098" max="4098" width="3.7109375" style="522" customWidth="1"/>
    <col min="4099" max="4099" width="3.85546875" style="522" customWidth="1"/>
    <col min="4100" max="4100" width="3.7109375" style="522" customWidth="1"/>
    <col min="4101" max="4101" width="12.7109375" style="522" customWidth="1"/>
    <col min="4102" max="4102" width="52.7109375" style="522" customWidth="1"/>
    <col min="4103" max="4106" width="0" style="522" hidden="1" customWidth="1"/>
    <col min="4107" max="4107" width="12.28515625" style="522" customWidth="1"/>
    <col min="4108" max="4108" width="6.42578125" style="522" customWidth="1"/>
    <col min="4109" max="4109" width="12.28515625" style="522" customWidth="1"/>
    <col min="4110" max="4110" width="0" style="522" hidden="1" customWidth="1"/>
    <col min="4111" max="4111" width="3.7109375" style="522" customWidth="1"/>
    <col min="4112" max="4112" width="11.140625" style="522" bestFit="1" customWidth="1"/>
    <col min="4113" max="4114" width="10.5703125" style="522"/>
    <col min="4115" max="4115" width="11.140625" style="522" customWidth="1"/>
    <col min="4116" max="4345" width="10.5703125" style="522"/>
    <col min="4346" max="4353" width="0" style="522" hidden="1" customWidth="1"/>
    <col min="4354" max="4354" width="3.7109375" style="522" customWidth="1"/>
    <col min="4355" max="4355" width="3.85546875" style="522" customWidth="1"/>
    <col min="4356" max="4356" width="3.7109375" style="522" customWidth="1"/>
    <col min="4357" max="4357" width="12.7109375" style="522" customWidth="1"/>
    <col min="4358" max="4358" width="52.7109375" style="522" customWidth="1"/>
    <col min="4359" max="4362" width="0" style="522" hidden="1" customWidth="1"/>
    <col min="4363" max="4363" width="12.28515625" style="522" customWidth="1"/>
    <col min="4364" max="4364" width="6.42578125" style="522" customWidth="1"/>
    <col min="4365" max="4365" width="12.28515625" style="522" customWidth="1"/>
    <col min="4366" max="4366" width="0" style="522" hidden="1" customWidth="1"/>
    <col min="4367" max="4367" width="3.7109375" style="522" customWidth="1"/>
    <col min="4368" max="4368" width="11.140625" style="522" bestFit="1" customWidth="1"/>
    <col min="4369" max="4370" width="10.5703125" style="522"/>
    <col min="4371" max="4371" width="11.140625" style="522" customWidth="1"/>
    <col min="4372" max="4601" width="10.5703125" style="522"/>
    <col min="4602" max="4609" width="0" style="522" hidden="1" customWidth="1"/>
    <col min="4610" max="4610" width="3.7109375" style="522" customWidth="1"/>
    <col min="4611" max="4611" width="3.85546875" style="522" customWidth="1"/>
    <col min="4612" max="4612" width="3.7109375" style="522" customWidth="1"/>
    <col min="4613" max="4613" width="12.7109375" style="522" customWidth="1"/>
    <col min="4614" max="4614" width="52.7109375" style="522" customWidth="1"/>
    <col min="4615" max="4618" width="0" style="522" hidden="1" customWidth="1"/>
    <col min="4619" max="4619" width="12.28515625" style="522" customWidth="1"/>
    <col min="4620" max="4620" width="6.42578125" style="522" customWidth="1"/>
    <col min="4621" max="4621" width="12.28515625" style="522" customWidth="1"/>
    <col min="4622" max="4622" width="0" style="522" hidden="1" customWidth="1"/>
    <col min="4623" max="4623" width="3.7109375" style="522" customWidth="1"/>
    <col min="4624" max="4624" width="11.140625" style="522" bestFit="1" customWidth="1"/>
    <col min="4625" max="4626" width="10.5703125" style="522"/>
    <col min="4627" max="4627" width="11.140625" style="522" customWidth="1"/>
    <col min="4628" max="4857" width="10.5703125" style="522"/>
    <col min="4858" max="4865" width="0" style="522" hidden="1" customWidth="1"/>
    <col min="4866" max="4866" width="3.7109375" style="522" customWidth="1"/>
    <col min="4867" max="4867" width="3.85546875" style="522" customWidth="1"/>
    <col min="4868" max="4868" width="3.7109375" style="522" customWidth="1"/>
    <col min="4869" max="4869" width="12.7109375" style="522" customWidth="1"/>
    <col min="4870" max="4870" width="52.7109375" style="522" customWidth="1"/>
    <col min="4871" max="4874" width="0" style="522" hidden="1" customWidth="1"/>
    <col min="4875" max="4875" width="12.28515625" style="522" customWidth="1"/>
    <col min="4876" max="4876" width="6.42578125" style="522" customWidth="1"/>
    <col min="4877" max="4877" width="12.28515625" style="522" customWidth="1"/>
    <col min="4878" max="4878" width="0" style="522" hidden="1" customWidth="1"/>
    <col min="4879" max="4879" width="3.7109375" style="522" customWidth="1"/>
    <col min="4880" max="4880" width="11.140625" style="522" bestFit="1" customWidth="1"/>
    <col min="4881" max="4882" width="10.5703125" style="522"/>
    <col min="4883" max="4883" width="11.140625" style="522" customWidth="1"/>
    <col min="4884" max="5113" width="10.5703125" style="522"/>
    <col min="5114" max="5121" width="0" style="522" hidden="1" customWidth="1"/>
    <col min="5122" max="5122" width="3.7109375" style="522" customWidth="1"/>
    <col min="5123" max="5123" width="3.85546875" style="522" customWidth="1"/>
    <col min="5124" max="5124" width="3.7109375" style="522" customWidth="1"/>
    <col min="5125" max="5125" width="12.7109375" style="522" customWidth="1"/>
    <col min="5126" max="5126" width="52.7109375" style="522" customWidth="1"/>
    <col min="5127" max="5130" width="0" style="522" hidden="1" customWidth="1"/>
    <col min="5131" max="5131" width="12.28515625" style="522" customWidth="1"/>
    <col min="5132" max="5132" width="6.42578125" style="522" customWidth="1"/>
    <col min="5133" max="5133" width="12.28515625" style="522" customWidth="1"/>
    <col min="5134" max="5134" width="0" style="522" hidden="1" customWidth="1"/>
    <col min="5135" max="5135" width="3.7109375" style="522" customWidth="1"/>
    <col min="5136" max="5136" width="11.140625" style="522" bestFit="1" customWidth="1"/>
    <col min="5137" max="5138" width="10.5703125" style="522"/>
    <col min="5139" max="5139" width="11.140625" style="522" customWidth="1"/>
    <col min="5140" max="5369" width="10.5703125" style="522"/>
    <col min="5370" max="5377" width="0" style="522" hidden="1" customWidth="1"/>
    <col min="5378" max="5378" width="3.7109375" style="522" customWidth="1"/>
    <col min="5379" max="5379" width="3.85546875" style="522" customWidth="1"/>
    <col min="5380" max="5380" width="3.7109375" style="522" customWidth="1"/>
    <col min="5381" max="5381" width="12.7109375" style="522" customWidth="1"/>
    <col min="5382" max="5382" width="52.7109375" style="522" customWidth="1"/>
    <col min="5383" max="5386" width="0" style="522" hidden="1" customWidth="1"/>
    <col min="5387" max="5387" width="12.28515625" style="522" customWidth="1"/>
    <col min="5388" max="5388" width="6.42578125" style="522" customWidth="1"/>
    <col min="5389" max="5389" width="12.28515625" style="522" customWidth="1"/>
    <col min="5390" max="5390" width="0" style="522" hidden="1" customWidth="1"/>
    <col min="5391" max="5391" width="3.7109375" style="522" customWidth="1"/>
    <col min="5392" max="5392" width="11.140625" style="522" bestFit="1" customWidth="1"/>
    <col min="5393" max="5394" width="10.5703125" style="522"/>
    <col min="5395" max="5395" width="11.140625" style="522" customWidth="1"/>
    <col min="5396" max="5625" width="10.5703125" style="522"/>
    <col min="5626" max="5633" width="0" style="522" hidden="1" customWidth="1"/>
    <col min="5634" max="5634" width="3.7109375" style="522" customWidth="1"/>
    <col min="5635" max="5635" width="3.85546875" style="522" customWidth="1"/>
    <col min="5636" max="5636" width="3.7109375" style="522" customWidth="1"/>
    <col min="5637" max="5637" width="12.7109375" style="522" customWidth="1"/>
    <col min="5638" max="5638" width="52.7109375" style="522" customWidth="1"/>
    <col min="5639" max="5642" width="0" style="522" hidden="1" customWidth="1"/>
    <col min="5643" max="5643" width="12.28515625" style="522" customWidth="1"/>
    <col min="5644" max="5644" width="6.42578125" style="522" customWidth="1"/>
    <col min="5645" max="5645" width="12.28515625" style="522" customWidth="1"/>
    <col min="5646" max="5646" width="0" style="522" hidden="1" customWidth="1"/>
    <col min="5647" max="5647" width="3.7109375" style="522" customWidth="1"/>
    <col min="5648" max="5648" width="11.140625" style="522" bestFit="1" customWidth="1"/>
    <col min="5649" max="5650" width="10.5703125" style="522"/>
    <col min="5651" max="5651" width="11.140625" style="522" customWidth="1"/>
    <col min="5652" max="5881" width="10.5703125" style="522"/>
    <col min="5882" max="5889" width="0" style="522" hidden="1" customWidth="1"/>
    <col min="5890" max="5890" width="3.7109375" style="522" customWidth="1"/>
    <col min="5891" max="5891" width="3.85546875" style="522" customWidth="1"/>
    <col min="5892" max="5892" width="3.7109375" style="522" customWidth="1"/>
    <col min="5893" max="5893" width="12.7109375" style="522" customWidth="1"/>
    <col min="5894" max="5894" width="52.7109375" style="522" customWidth="1"/>
    <col min="5895" max="5898" width="0" style="522" hidden="1" customWidth="1"/>
    <col min="5899" max="5899" width="12.28515625" style="522" customWidth="1"/>
    <col min="5900" max="5900" width="6.42578125" style="522" customWidth="1"/>
    <col min="5901" max="5901" width="12.28515625" style="522" customWidth="1"/>
    <col min="5902" max="5902" width="0" style="522" hidden="1" customWidth="1"/>
    <col min="5903" max="5903" width="3.7109375" style="522" customWidth="1"/>
    <col min="5904" max="5904" width="11.140625" style="522" bestFit="1" customWidth="1"/>
    <col min="5905" max="5906" width="10.5703125" style="522"/>
    <col min="5907" max="5907" width="11.140625" style="522" customWidth="1"/>
    <col min="5908" max="6137" width="10.5703125" style="522"/>
    <col min="6138" max="6145" width="0" style="522" hidden="1" customWidth="1"/>
    <col min="6146" max="6146" width="3.7109375" style="522" customWidth="1"/>
    <col min="6147" max="6147" width="3.85546875" style="522" customWidth="1"/>
    <col min="6148" max="6148" width="3.7109375" style="522" customWidth="1"/>
    <col min="6149" max="6149" width="12.7109375" style="522" customWidth="1"/>
    <col min="6150" max="6150" width="52.7109375" style="522" customWidth="1"/>
    <col min="6151" max="6154" width="0" style="522" hidden="1" customWidth="1"/>
    <col min="6155" max="6155" width="12.28515625" style="522" customWidth="1"/>
    <col min="6156" max="6156" width="6.42578125" style="522" customWidth="1"/>
    <col min="6157" max="6157" width="12.28515625" style="522" customWidth="1"/>
    <col min="6158" max="6158" width="0" style="522" hidden="1" customWidth="1"/>
    <col min="6159" max="6159" width="3.7109375" style="522" customWidth="1"/>
    <col min="6160" max="6160" width="11.140625" style="522" bestFit="1" customWidth="1"/>
    <col min="6161" max="6162" width="10.5703125" style="522"/>
    <col min="6163" max="6163" width="11.140625" style="522" customWidth="1"/>
    <col min="6164" max="6393" width="10.5703125" style="522"/>
    <col min="6394" max="6401" width="0" style="522" hidden="1" customWidth="1"/>
    <col min="6402" max="6402" width="3.7109375" style="522" customWidth="1"/>
    <col min="6403" max="6403" width="3.85546875" style="522" customWidth="1"/>
    <col min="6404" max="6404" width="3.7109375" style="522" customWidth="1"/>
    <col min="6405" max="6405" width="12.7109375" style="522" customWidth="1"/>
    <col min="6406" max="6406" width="52.7109375" style="522" customWidth="1"/>
    <col min="6407" max="6410" width="0" style="522" hidden="1" customWidth="1"/>
    <col min="6411" max="6411" width="12.28515625" style="522" customWidth="1"/>
    <col min="6412" max="6412" width="6.42578125" style="522" customWidth="1"/>
    <col min="6413" max="6413" width="12.28515625" style="522" customWidth="1"/>
    <col min="6414" max="6414" width="0" style="522" hidden="1" customWidth="1"/>
    <col min="6415" max="6415" width="3.7109375" style="522" customWidth="1"/>
    <col min="6416" max="6416" width="11.140625" style="522" bestFit="1" customWidth="1"/>
    <col min="6417" max="6418" width="10.5703125" style="522"/>
    <col min="6419" max="6419" width="11.140625" style="522" customWidth="1"/>
    <col min="6420" max="6649" width="10.5703125" style="522"/>
    <col min="6650" max="6657" width="0" style="522" hidden="1" customWidth="1"/>
    <col min="6658" max="6658" width="3.7109375" style="522" customWidth="1"/>
    <col min="6659" max="6659" width="3.85546875" style="522" customWidth="1"/>
    <col min="6660" max="6660" width="3.7109375" style="522" customWidth="1"/>
    <col min="6661" max="6661" width="12.7109375" style="522" customWidth="1"/>
    <col min="6662" max="6662" width="52.7109375" style="522" customWidth="1"/>
    <col min="6663" max="6666" width="0" style="522" hidden="1" customWidth="1"/>
    <col min="6667" max="6667" width="12.28515625" style="522" customWidth="1"/>
    <col min="6668" max="6668" width="6.42578125" style="522" customWidth="1"/>
    <col min="6669" max="6669" width="12.28515625" style="522" customWidth="1"/>
    <col min="6670" max="6670" width="0" style="522" hidden="1" customWidth="1"/>
    <col min="6671" max="6671" width="3.7109375" style="522" customWidth="1"/>
    <col min="6672" max="6672" width="11.140625" style="522" bestFit="1" customWidth="1"/>
    <col min="6673" max="6674" width="10.5703125" style="522"/>
    <col min="6675" max="6675" width="11.140625" style="522" customWidth="1"/>
    <col min="6676" max="6905" width="10.5703125" style="522"/>
    <col min="6906" max="6913" width="0" style="522" hidden="1" customWidth="1"/>
    <col min="6914" max="6914" width="3.7109375" style="522" customWidth="1"/>
    <col min="6915" max="6915" width="3.85546875" style="522" customWidth="1"/>
    <col min="6916" max="6916" width="3.7109375" style="522" customWidth="1"/>
    <col min="6917" max="6917" width="12.7109375" style="522" customWidth="1"/>
    <col min="6918" max="6918" width="52.7109375" style="522" customWidth="1"/>
    <col min="6919" max="6922" width="0" style="522" hidden="1" customWidth="1"/>
    <col min="6923" max="6923" width="12.28515625" style="522" customWidth="1"/>
    <col min="6924" max="6924" width="6.42578125" style="522" customWidth="1"/>
    <col min="6925" max="6925" width="12.28515625" style="522" customWidth="1"/>
    <col min="6926" max="6926" width="0" style="522" hidden="1" customWidth="1"/>
    <col min="6927" max="6927" width="3.7109375" style="522" customWidth="1"/>
    <col min="6928" max="6928" width="11.140625" style="522" bestFit="1" customWidth="1"/>
    <col min="6929" max="6930" width="10.5703125" style="522"/>
    <col min="6931" max="6931" width="11.140625" style="522" customWidth="1"/>
    <col min="6932" max="7161" width="10.5703125" style="522"/>
    <col min="7162" max="7169" width="0" style="522" hidden="1" customWidth="1"/>
    <col min="7170" max="7170" width="3.7109375" style="522" customWidth="1"/>
    <col min="7171" max="7171" width="3.85546875" style="522" customWidth="1"/>
    <col min="7172" max="7172" width="3.7109375" style="522" customWidth="1"/>
    <col min="7173" max="7173" width="12.7109375" style="522" customWidth="1"/>
    <col min="7174" max="7174" width="52.7109375" style="522" customWidth="1"/>
    <col min="7175" max="7178" width="0" style="522" hidden="1" customWidth="1"/>
    <col min="7179" max="7179" width="12.28515625" style="522" customWidth="1"/>
    <col min="7180" max="7180" width="6.42578125" style="522" customWidth="1"/>
    <col min="7181" max="7181" width="12.28515625" style="522" customWidth="1"/>
    <col min="7182" max="7182" width="0" style="522" hidden="1" customWidth="1"/>
    <col min="7183" max="7183" width="3.7109375" style="522" customWidth="1"/>
    <col min="7184" max="7184" width="11.140625" style="522" bestFit="1" customWidth="1"/>
    <col min="7185" max="7186" width="10.5703125" style="522"/>
    <col min="7187" max="7187" width="11.140625" style="522" customWidth="1"/>
    <col min="7188" max="7417" width="10.5703125" style="522"/>
    <col min="7418" max="7425" width="0" style="522" hidden="1" customWidth="1"/>
    <col min="7426" max="7426" width="3.7109375" style="522" customWidth="1"/>
    <col min="7427" max="7427" width="3.85546875" style="522" customWidth="1"/>
    <col min="7428" max="7428" width="3.7109375" style="522" customWidth="1"/>
    <col min="7429" max="7429" width="12.7109375" style="522" customWidth="1"/>
    <col min="7430" max="7430" width="52.7109375" style="522" customWidth="1"/>
    <col min="7431" max="7434" width="0" style="522" hidden="1" customWidth="1"/>
    <col min="7435" max="7435" width="12.28515625" style="522" customWidth="1"/>
    <col min="7436" max="7436" width="6.42578125" style="522" customWidth="1"/>
    <col min="7437" max="7437" width="12.28515625" style="522" customWidth="1"/>
    <col min="7438" max="7438" width="0" style="522" hidden="1" customWidth="1"/>
    <col min="7439" max="7439" width="3.7109375" style="522" customWidth="1"/>
    <col min="7440" max="7440" width="11.140625" style="522" bestFit="1" customWidth="1"/>
    <col min="7441" max="7442" width="10.5703125" style="522"/>
    <col min="7443" max="7443" width="11.140625" style="522" customWidth="1"/>
    <col min="7444" max="7673" width="10.5703125" style="522"/>
    <col min="7674" max="7681" width="0" style="522" hidden="1" customWidth="1"/>
    <col min="7682" max="7682" width="3.7109375" style="522" customWidth="1"/>
    <col min="7683" max="7683" width="3.85546875" style="522" customWidth="1"/>
    <col min="7684" max="7684" width="3.7109375" style="522" customWidth="1"/>
    <col min="7685" max="7685" width="12.7109375" style="522" customWidth="1"/>
    <col min="7686" max="7686" width="52.7109375" style="522" customWidth="1"/>
    <col min="7687" max="7690" width="0" style="522" hidden="1" customWidth="1"/>
    <col min="7691" max="7691" width="12.28515625" style="522" customWidth="1"/>
    <col min="7692" max="7692" width="6.42578125" style="522" customWidth="1"/>
    <col min="7693" max="7693" width="12.28515625" style="522" customWidth="1"/>
    <col min="7694" max="7694" width="0" style="522" hidden="1" customWidth="1"/>
    <col min="7695" max="7695" width="3.7109375" style="522" customWidth="1"/>
    <col min="7696" max="7696" width="11.140625" style="522" bestFit="1" customWidth="1"/>
    <col min="7697" max="7698" width="10.5703125" style="522"/>
    <col min="7699" max="7699" width="11.140625" style="522" customWidth="1"/>
    <col min="7700" max="7929" width="10.5703125" style="522"/>
    <col min="7930" max="7937" width="0" style="522" hidden="1" customWidth="1"/>
    <col min="7938" max="7938" width="3.7109375" style="522" customWidth="1"/>
    <col min="7939" max="7939" width="3.85546875" style="522" customWidth="1"/>
    <col min="7940" max="7940" width="3.7109375" style="522" customWidth="1"/>
    <col min="7941" max="7941" width="12.7109375" style="522" customWidth="1"/>
    <col min="7942" max="7942" width="52.7109375" style="522" customWidth="1"/>
    <col min="7943" max="7946" width="0" style="522" hidden="1" customWidth="1"/>
    <col min="7947" max="7947" width="12.28515625" style="522" customWidth="1"/>
    <col min="7948" max="7948" width="6.42578125" style="522" customWidth="1"/>
    <col min="7949" max="7949" width="12.28515625" style="522" customWidth="1"/>
    <col min="7950" max="7950" width="0" style="522" hidden="1" customWidth="1"/>
    <col min="7951" max="7951" width="3.7109375" style="522" customWidth="1"/>
    <col min="7952" max="7952" width="11.140625" style="522" bestFit="1" customWidth="1"/>
    <col min="7953" max="7954" width="10.5703125" style="522"/>
    <col min="7955" max="7955" width="11.140625" style="522" customWidth="1"/>
    <col min="7956" max="8185" width="10.5703125" style="522"/>
    <col min="8186" max="8193" width="0" style="522" hidden="1" customWidth="1"/>
    <col min="8194" max="8194" width="3.7109375" style="522" customWidth="1"/>
    <col min="8195" max="8195" width="3.85546875" style="522" customWidth="1"/>
    <col min="8196" max="8196" width="3.7109375" style="522" customWidth="1"/>
    <col min="8197" max="8197" width="12.7109375" style="522" customWidth="1"/>
    <col min="8198" max="8198" width="52.7109375" style="522" customWidth="1"/>
    <col min="8199" max="8202" width="0" style="522" hidden="1" customWidth="1"/>
    <col min="8203" max="8203" width="12.28515625" style="522" customWidth="1"/>
    <col min="8204" max="8204" width="6.42578125" style="522" customWidth="1"/>
    <col min="8205" max="8205" width="12.28515625" style="522" customWidth="1"/>
    <col min="8206" max="8206" width="0" style="522" hidden="1" customWidth="1"/>
    <col min="8207" max="8207" width="3.7109375" style="522" customWidth="1"/>
    <col min="8208" max="8208" width="11.140625" style="522" bestFit="1" customWidth="1"/>
    <col min="8209" max="8210" width="10.5703125" style="522"/>
    <col min="8211" max="8211" width="11.140625" style="522" customWidth="1"/>
    <col min="8212" max="8441" width="10.5703125" style="522"/>
    <col min="8442" max="8449" width="0" style="522" hidden="1" customWidth="1"/>
    <col min="8450" max="8450" width="3.7109375" style="522" customWidth="1"/>
    <col min="8451" max="8451" width="3.85546875" style="522" customWidth="1"/>
    <col min="8452" max="8452" width="3.7109375" style="522" customWidth="1"/>
    <col min="8453" max="8453" width="12.7109375" style="522" customWidth="1"/>
    <col min="8454" max="8454" width="52.7109375" style="522" customWidth="1"/>
    <col min="8455" max="8458" width="0" style="522" hidden="1" customWidth="1"/>
    <col min="8459" max="8459" width="12.28515625" style="522" customWidth="1"/>
    <col min="8460" max="8460" width="6.42578125" style="522" customWidth="1"/>
    <col min="8461" max="8461" width="12.28515625" style="522" customWidth="1"/>
    <col min="8462" max="8462" width="0" style="522" hidden="1" customWidth="1"/>
    <col min="8463" max="8463" width="3.7109375" style="522" customWidth="1"/>
    <col min="8464" max="8464" width="11.140625" style="522" bestFit="1" customWidth="1"/>
    <col min="8465" max="8466" width="10.5703125" style="522"/>
    <col min="8467" max="8467" width="11.140625" style="522" customWidth="1"/>
    <col min="8468" max="8697" width="10.5703125" style="522"/>
    <col min="8698" max="8705" width="0" style="522" hidden="1" customWidth="1"/>
    <col min="8706" max="8706" width="3.7109375" style="522" customWidth="1"/>
    <col min="8707" max="8707" width="3.85546875" style="522" customWidth="1"/>
    <col min="8708" max="8708" width="3.7109375" style="522" customWidth="1"/>
    <col min="8709" max="8709" width="12.7109375" style="522" customWidth="1"/>
    <col min="8710" max="8710" width="52.7109375" style="522" customWidth="1"/>
    <col min="8711" max="8714" width="0" style="522" hidden="1" customWidth="1"/>
    <col min="8715" max="8715" width="12.28515625" style="522" customWidth="1"/>
    <col min="8716" max="8716" width="6.42578125" style="522" customWidth="1"/>
    <col min="8717" max="8717" width="12.28515625" style="522" customWidth="1"/>
    <col min="8718" max="8718" width="0" style="522" hidden="1" customWidth="1"/>
    <col min="8719" max="8719" width="3.7109375" style="522" customWidth="1"/>
    <col min="8720" max="8720" width="11.140625" style="522" bestFit="1" customWidth="1"/>
    <col min="8721" max="8722" width="10.5703125" style="522"/>
    <col min="8723" max="8723" width="11.140625" style="522" customWidth="1"/>
    <col min="8724" max="8953" width="10.5703125" style="522"/>
    <col min="8954" max="8961" width="0" style="522" hidden="1" customWidth="1"/>
    <col min="8962" max="8962" width="3.7109375" style="522" customWidth="1"/>
    <col min="8963" max="8963" width="3.85546875" style="522" customWidth="1"/>
    <col min="8964" max="8964" width="3.7109375" style="522" customWidth="1"/>
    <col min="8965" max="8965" width="12.7109375" style="522" customWidth="1"/>
    <col min="8966" max="8966" width="52.7109375" style="522" customWidth="1"/>
    <col min="8967" max="8970" width="0" style="522" hidden="1" customWidth="1"/>
    <col min="8971" max="8971" width="12.28515625" style="522" customWidth="1"/>
    <col min="8972" max="8972" width="6.42578125" style="522" customWidth="1"/>
    <col min="8973" max="8973" width="12.28515625" style="522" customWidth="1"/>
    <col min="8974" max="8974" width="0" style="522" hidden="1" customWidth="1"/>
    <col min="8975" max="8975" width="3.7109375" style="522" customWidth="1"/>
    <col min="8976" max="8976" width="11.140625" style="522" bestFit="1" customWidth="1"/>
    <col min="8977" max="8978" width="10.5703125" style="522"/>
    <col min="8979" max="8979" width="11.140625" style="522" customWidth="1"/>
    <col min="8980" max="9209" width="10.5703125" style="522"/>
    <col min="9210" max="9217" width="0" style="522" hidden="1" customWidth="1"/>
    <col min="9218" max="9218" width="3.7109375" style="522" customWidth="1"/>
    <col min="9219" max="9219" width="3.85546875" style="522" customWidth="1"/>
    <col min="9220" max="9220" width="3.7109375" style="522" customWidth="1"/>
    <col min="9221" max="9221" width="12.7109375" style="522" customWidth="1"/>
    <col min="9222" max="9222" width="52.7109375" style="522" customWidth="1"/>
    <col min="9223" max="9226" width="0" style="522" hidden="1" customWidth="1"/>
    <col min="9227" max="9227" width="12.28515625" style="522" customWidth="1"/>
    <col min="9228" max="9228" width="6.42578125" style="522" customWidth="1"/>
    <col min="9229" max="9229" width="12.28515625" style="522" customWidth="1"/>
    <col min="9230" max="9230" width="0" style="522" hidden="1" customWidth="1"/>
    <col min="9231" max="9231" width="3.7109375" style="522" customWidth="1"/>
    <col min="9232" max="9232" width="11.140625" style="522" bestFit="1" customWidth="1"/>
    <col min="9233" max="9234" width="10.5703125" style="522"/>
    <col min="9235" max="9235" width="11.140625" style="522" customWidth="1"/>
    <col min="9236" max="9465" width="10.5703125" style="522"/>
    <col min="9466" max="9473" width="0" style="522" hidden="1" customWidth="1"/>
    <col min="9474" max="9474" width="3.7109375" style="522" customWidth="1"/>
    <col min="9475" max="9475" width="3.85546875" style="522" customWidth="1"/>
    <col min="9476" max="9476" width="3.7109375" style="522" customWidth="1"/>
    <col min="9477" max="9477" width="12.7109375" style="522" customWidth="1"/>
    <col min="9478" max="9478" width="52.7109375" style="522" customWidth="1"/>
    <col min="9479" max="9482" width="0" style="522" hidden="1" customWidth="1"/>
    <col min="9483" max="9483" width="12.28515625" style="522" customWidth="1"/>
    <col min="9484" max="9484" width="6.42578125" style="522" customWidth="1"/>
    <col min="9485" max="9485" width="12.28515625" style="522" customWidth="1"/>
    <col min="9486" max="9486" width="0" style="522" hidden="1" customWidth="1"/>
    <col min="9487" max="9487" width="3.7109375" style="522" customWidth="1"/>
    <col min="9488" max="9488" width="11.140625" style="522" bestFit="1" customWidth="1"/>
    <col min="9489" max="9490" width="10.5703125" style="522"/>
    <col min="9491" max="9491" width="11.140625" style="522" customWidth="1"/>
    <col min="9492" max="9721" width="10.5703125" style="522"/>
    <col min="9722" max="9729" width="0" style="522" hidden="1" customWidth="1"/>
    <col min="9730" max="9730" width="3.7109375" style="522" customWidth="1"/>
    <col min="9731" max="9731" width="3.85546875" style="522" customWidth="1"/>
    <col min="9732" max="9732" width="3.7109375" style="522" customWidth="1"/>
    <col min="9733" max="9733" width="12.7109375" style="522" customWidth="1"/>
    <col min="9734" max="9734" width="52.7109375" style="522" customWidth="1"/>
    <col min="9735" max="9738" width="0" style="522" hidden="1" customWidth="1"/>
    <col min="9739" max="9739" width="12.28515625" style="522" customWidth="1"/>
    <col min="9740" max="9740" width="6.42578125" style="522" customWidth="1"/>
    <col min="9741" max="9741" width="12.28515625" style="522" customWidth="1"/>
    <col min="9742" max="9742" width="0" style="522" hidden="1" customWidth="1"/>
    <col min="9743" max="9743" width="3.7109375" style="522" customWidth="1"/>
    <col min="9744" max="9744" width="11.140625" style="522" bestFit="1" customWidth="1"/>
    <col min="9745" max="9746" width="10.5703125" style="522"/>
    <col min="9747" max="9747" width="11.140625" style="522" customWidth="1"/>
    <col min="9748" max="9977" width="10.5703125" style="522"/>
    <col min="9978" max="9985" width="0" style="522" hidden="1" customWidth="1"/>
    <col min="9986" max="9986" width="3.7109375" style="522" customWidth="1"/>
    <col min="9987" max="9987" width="3.85546875" style="522" customWidth="1"/>
    <col min="9988" max="9988" width="3.7109375" style="522" customWidth="1"/>
    <col min="9989" max="9989" width="12.7109375" style="522" customWidth="1"/>
    <col min="9990" max="9990" width="52.7109375" style="522" customWidth="1"/>
    <col min="9991" max="9994" width="0" style="522" hidden="1" customWidth="1"/>
    <col min="9995" max="9995" width="12.28515625" style="522" customWidth="1"/>
    <col min="9996" max="9996" width="6.42578125" style="522" customWidth="1"/>
    <col min="9997" max="9997" width="12.28515625" style="522" customWidth="1"/>
    <col min="9998" max="9998" width="0" style="522" hidden="1" customWidth="1"/>
    <col min="9999" max="9999" width="3.7109375" style="522" customWidth="1"/>
    <col min="10000" max="10000" width="11.140625" style="522" bestFit="1" customWidth="1"/>
    <col min="10001" max="10002" width="10.5703125" style="522"/>
    <col min="10003" max="10003" width="11.140625" style="522" customWidth="1"/>
    <col min="10004" max="10233" width="10.5703125" style="522"/>
    <col min="10234" max="10241" width="0" style="522" hidden="1" customWidth="1"/>
    <col min="10242" max="10242" width="3.7109375" style="522" customWidth="1"/>
    <col min="10243" max="10243" width="3.85546875" style="522" customWidth="1"/>
    <col min="10244" max="10244" width="3.7109375" style="522" customWidth="1"/>
    <col min="10245" max="10245" width="12.7109375" style="522" customWidth="1"/>
    <col min="10246" max="10246" width="52.7109375" style="522" customWidth="1"/>
    <col min="10247" max="10250" width="0" style="522" hidden="1" customWidth="1"/>
    <col min="10251" max="10251" width="12.28515625" style="522" customWidth="1"/>
    <col min="10252" max="10252" width="6.42578125" style="522" customWidth="1"/>
    <col min="10253" max="10253" width="12.28515625" style="522" customWidth="1"/>
    <col min="10254" max="10254" width="0" style="522" hidden="1" customWidth="1"/>
    <col min="10255" max="10255" width="3.7109375" style="522" customWidth="1"/>
    <col min="10256" max="10256" width="11.140625" style="522" bestFit="1" customWidth="1"/>
    <col min="10257" max="10258" width="10.5703125" style="522"/>
    <col min="10259" max="10259" width="11.140625" style="522" customWidth="1"/>
    <col min="10260" max="10489" width="10.5703125" style="522"/>
    <col min="10490" max="10497" width="0" style="522" hidden="1" customWidth="1"/>
    <col min="10498" max="10498" width="3.7109375" style="522" customWidth="1"/>
    <col min="10499" max="10499" width="3.85546875" style="522" customWidth="1"/>
    <col min="10500" max="10500" width="3.7109375" style="522" customWidth="1"/>
    <col min="10501" max="10501" width="12.7109375" style="522" customWidth="1"/>
    <col min="10502" max="10502" width="52.7109375" style="522" customWidth="1"/>
    <col min="10503" max="10506" width="0" style="522" hidden="1" customWidth="1"/>
    <col min="10507" max="10507" width="12.28515625" style="522" customWidth="1"/>
    <col min="10508" max="10508" width="6.42578125" style="522" customWidth="1"/>
    <col min="10509" max="10509" width="12.28515625" style="522" customWidth="1"/>
    <col min="10510" max="10510" width="0" style="522" hidden="1" customWidth="1"/>
    <col min="10511" max="10511" width="3.7109375" style="522" customWidth="1"/>
    <col min="10512" max="10512" width="11.140625" style="522" bestFit="1" customWidth="1"/>
    <col min="10513" max="10514" width="10.5703125" style="522"/>
    <col min="10515" max="10515" width="11.140625" style="522" customWidth="1"/>
    <col min="10516" max="10745" width="10.5703125" style="522"/>
    <col min="10746" max="10753" width="0" style="522" hidden="1" customWidth="1"/>
    <col min="10754" max="10754" width="3.7109375" style="522" customWidth="1"/>
    <col min="10755" max="10755" width="3.85546875" style="522" customWidth="1"/>
    <col min="10756" max="10756" width="3.7109375" style="522" customWidth="1"/>
    <col min="10757" max="10757" width="12.7109375" style="522" customWidth="1"/>
    <col min="10758" max="10758" width="52.7109375" style="522" customWidth="1"/>
    <col min="10759" max="10762" width="0" style="522" hidden="1" customWidth="1"/>
    <col min="10763" max="10763" width="12.28515625" style="522" customWidth="1"/>
    <col min="10764" max="10764" width="6.42578125" style="522" customWidth="1"/>
    <col min="10765" max="10765" width="12.28515625" style="522" customWidth="1"/>
    <col min="10766" max="10766" width="0" style="522" hidden="1" customWidth="1"/>
    <col min="10767" max="10767" width="3.7109375" style="522" customWidth="1"/>
    <col min="10768" max="10768" width="11.140625" style="522" bestFit="1" customWidth="1"/>
    <col min="10769" max="10770" width="10.5703125" style="522"/>
    <col min="10771" max="10771" width="11.140625" style="522" customWidth="1"/>
    <col min="10772" max="11001" width="10.5703125" style="522"/>
    <col min="11002" max="11009" width="0" style="522" hidden="1" customWidth="1"/>
    <col min="11010" max="11010" width="3.7109375" style="522" customWidth="1"/>
    <col min="11011" max="11011" width="3.85546875" style="522" customWidth="1"/>
    <col min="11012" max="11012" width="3.7109375" style="522" customWidth="1"/>
    <col min="11013" max="11013" width="12.7109375" style="522" customWidth="1"/>
    <col min="11014" max="11014" width="52.7109375" style="522" customWidth="1"/>
    <col min="11015" max="11018" width="0" style="522" hidden="1" customWidth="1"/>
    <col min="11019" max="11019" width="12.28515625" style="522" customWidth="1"/>
    <col min="11020" max="11020" width="6.42578125" style="522" customWidth="1"/>
    <col min="11021" max="11021" width="12.28515625" style="522" customWidth="1"/>
    <col min="11022" max="11022" width="0" style="522" hidden="1" customWidth="1"/>
    <col min="11023" max="11023" width="3.7109375" style="522" customWidth="1"/>
    <col min="11024" max="11024" width="11.140625" style="522" bestFit="1" customWidth="1"/>
    <col min="11025" max="11026" width="10.5703125" style="522"/>
    <col min="11027" max="11027" width="11.140625" style="522" customWidth="1"/>
    <col min="11028" max="11257" width="10.5703125" style="522"/>
    <col min="11258" max="11265" width="0" style="522" hidden="1" customWidth="1"/>
    <col min="11266" max="11266" width="3.7109375" style="522" customWidth="1"/>
    <col min="11267" max="11267" width="3.85546875" style="522" customWidth="1"/>
    <col min="11268" max="11268" width="3.7109375" style="522" customWidth="1"/>
    <col min="11269" max="11269" width="12.7109375" style="522" customWidth="1"/>
    <col min="11270" max="11270" width="52.7109375" style="522" customWidth="1"/>
    <col min="11271" max="11274" width="0" style="522" hidden="1" customWidth="1"/>
    <col min="11275" max="11275" width="12.28515625" style="522" customWidth="1"/>
    <col min="11276" max="11276" width="6.42578125" style="522" customWidth="1"/>
    <col min="11277" max="11277" width="12.28515625" style="522" customWidth="1"/>
    <col min="11278" max="11278" width="0" style="522" hidden="1" customWidth="1"/>
    <col min="11279" max="11279" width="3.7109375" style="522" customWidth="1"/>
    <col min="11280" max="11280" width="11.140625" style="522" bestFit="1" customWidth="1"/>
    <col min="11281" max="11282" width="10.5703125" style="522"/>
    <col min="11283" max="11283" width="11.140625" style="522" customWidth="1"/>
    <col min="11284" max="11513" width="10.5703125" style="522"/>
    <col min="11514" max="11521" width="0" style="522" hidden="1" customWidth="1"/>
    <col min="11522" max="11522" width="3.7109375" style="522" customWidth="1"/>
    <col min="11523" max="11523" width="3.85546875" style="522" customWidth="1"/>
    <col min="11524" max="11524" width="3.7109375" style="522" customWidth="1"/>
    <col min="11525" max="11525" width="12.7109375" style="522" customWidth="1"/>
    <col min="11526" max="11526" width="52.7109375" style="522" customWidth="1"/>
    <col min="11527" max="11530" width="0" style="522" hidden="1" customWidth="1"/>
    <col min="11531" max="11531" width="12.28515625" style="522" customWidth="1"/>
    <col min="11532" max="11532" width="6.42578125" style="522" customWidth="1"/>
    <col min="11533" max="11533" width="12.28515625" style="522" customWidth="1"/>
    <col min="11534" max="11534" width="0" style="522" hidden="1" customWidth="1"/>
    <col min="11535" max="11535" width="3.7109375" style="522" customWidth="1"/>
    <col min="11536" max="11536" width="11.140625" style="522" bestFit="1" customWidth="1"/>
    <col min="11537" max="11538" width="10.5703125" style="522"/>
    <col min="11539" max="11539" width="11.140625" style="522" customWidth="1"/>
    <col min="11540" max="11769" width="10.5703125" style="522"/>
    <col min="11770" max="11777" width="0" style="522" hidden="1" customWidth="1"/>
    <col min="11778" max="11778" width="3.7109375" style="522" customWidth="1"/>
    <col min="11779" max="11779" width="3.85546875" style="522" customWidth="1"/>
    <col min="11780" max="11780" width="3.7109375" style="522" customWidth="1"/>
    <col min="11781" max="11781" width="12.7109375" style="522" customWidth="1"/>
    <col min="11782" max="11782" width="52.7109375" style="522" customWidth="1"/>
    <col min="11783" max="11786" width="0" style="522" hidden="1" customWidth="1"/>
    <col min="11787" max="11787" width="12.28515625" style="522" customWidth="1"/>
    <col min="11788" max="11788" width="6.42578125" style="522" customWidth="1"/>
    <col min="11789" max="11789" width="12.28515625" style="522" customWidth="1"/>
    <col min="11790" max="11790" width="0" style="522" hidden="1" customWidth="1"/>
    <col min="11791" max="11791" width="3.7109375" style="522" customWidth="1"/>
    <col min="11792" max="11792" width="11.140625" style="522" bestFit="1" customWidth="1"/>
    <col min="11793" max="11794" width="10.5703125" style="522"/>
    <col min="11795" max="11795" width="11.140625" style="522" customWidth="1"/>
    <col min="11796" max="12025" width="10.5703125" style="522"/>
    <col min="12026" max="12033" width="0" style="522" hidden="1" customWidth="1"/>
    <col min="12034" max="12034" width="3.7109375" style="522" customWidth="1"/>
    <col min="12035" max="12035" width="3.85546875" style="522" customWidth="1"/>
    <col min="12036" max="12036" width="3.7109375" style="522" customWidth="1"/>
    <col min="12037" max="12037" width="12.7109375" style="522" customWidth="1"/>
    <col min="12038" max="12038" width="52.7109375" style="522" customWidth="1"/>
    <col min="12039" max="12042" width="0" style="522" hidden="1" customWidth="1"/>
    <col min="12043" max="12043" width="12.28515625" style="522" customWidth="1"/>
    <col min="12044" max="12044" width="6.42578125" style="522" customWidth="1"/>
    <col min="12045" max="12045" width="12.28515625" style="522" customWidth="1"/>
    <col min="12046" max="12046" width="0" style="522" hidden="1" customWidth="1"/>
    <col min="12047" max="12047" width="3.7109375" style="522" customWidth="1"/>
    <col min="12048" max="12048" width="11.140625" style="522" bestFit="1" customWidth="1"/>
    <col min="12049" max="12050" width="10.5703125" style="522"/>
    <col min="12051" max="12051" width="11.140625" style="522" customWidth="1"/>
    <col min="12052" max="12281" width="10.5703125" style="522"/>
    <col min="12282" max="12289" width="0" style="522" hidden="1" customWidth="1"/>
    <col min="12290" max="12290" width="3.7109375" style="522" customWidth="1"/>
    <col min="12291" max="12291" width="3.85546875" style="522" customWidth="1"/>
    <col min="12292" max="12292" width="3.7109375" style="522" customWidth="1"/>
    <col min="12293" max="12293" width="12.7109375" style="522" customWidth="1"/>
    <col min="12294" max="12294" width="52.7109375" style="522" customWidth="1"/>
    <col min="12295" max="12298" width="0" style="522" hidden="1" customWidth="1"/>
    <col min="12299" max="12299" width="12.28515625" style="522" customWidth="1"/>
    <col min="12300" max="12300" width="6.42578125" style="522" customWidth="1"/>
    <col min="12301" max="12301" width="12.28515625" style="522" customWidth="1"/>
    <col min="12302" max="12302" width="0" style="522" hidden="1" customWidth="1"/>
    <col min="12303" max="12303" width="3.7109375" style="522" customWidth="1"/>
    <col min="12304" max="12304" width="11.140625" style="522" bestFit="1" customWidth="1"/>
    <col min="12305" max="12306" width="10.5703125" style="522"/>
    <col min="12307" max="12307" width="11.140625" style="522" customWidth="1"/>
    <col min="12308" max="12537" width="10.5703125" style="522"/>
    <col min="12538" max="12545" width="0" style="522" hidden="1" customWidth="1"/>
    <col min="12546" max="12546" width="3.7109375" style="522" customWidth="1"/>
    <col min="12547" max="12547" width="3.85546875" style="522" customWidth="1"/>
    <col min="12548" max="12548" width="3.7109375" style="522" customWidth="1"/>
    <col min="12549" max="12549" width="12.7109375" style="522" customWidth="1"/>
    <col min="12550" max="12550" width="52.7109375" style="522" customWidth="1"/>
    <col min="12551" max="12554" width="0" style="522" hidden="1" customWidth="1"/>
    <col min="12555" max="12555" width="12.28515625" style="522" customWidth="1"/>
    <col min="12556" max="12556" width="6.42578125" style="522" customWidth="1"/>
    <col min="12557" max="12557" width="12.28515625" style="522" customWidth="1"/>
    <col min="12558" max="12558" width="0" style="522" hidden="1" customWidth="1"/>
    <col min="12559" max="12559" width="3.7109375" style="522" customWidth="1"/>
    <col min="12560" max="12560" width="11.140625" style="522" bestFit="1" customWidth="1"/>
    <col min="12561" max="12562" width="10.5703125" style="522"/>
    <col min="12563" max="12563" width="11.140625" style="522" customWidth="1"/>
    <col min="12564" max="12793" width="10.5703125" style="522"/>
    <col min="12794" max="12801" width="0" style="522" hidden="1" customWidth="1"/>
    <col min="12802" max="12802" width="3.7109375" style="522" customWidth="1"/>
    <col min="12803" max="12803" width="3.85546875" style="522" customWidth="1"/>
    <col min="12804" max="12804" width="3.7109375" style="522" customWidth="1"/>
    <col min="12805" max="12805" width="12.7109375" style="522" customWidth="1"/>
    <col min="12806" max="12806" width="52.7109375" style="522" customWidth="1"/>
    <col min="12807" max="12810" width="0" style="522" hidden="1" customWidth="1"/>
    <col min="12811" max="12811" width="12.28515625" style="522" customWidth="1"/>
    <col min="12812" max="12812" width="6.42578125" style="522" customWidth="1"/>
    <col min="12813" max="12813" width="12.28515625" style="522" customWidth="1"/>
    <col min="12814" max="12814" width="0" style="522" hidden="1" customWidth="1"/>
    <col min="12815" max="12815" width="3.7109375" style="522" customWidth="1"/>
    <col min="12816" max="12816" width="11.140625" style="522" bestFit="1" customWidth="1"/>
    <col min="12817" max="12818" width="10.5703125" style="522"/>
    <col min="12819" max="12819" width="11.140625" style="522" customWidth="1"/>
    <col min="12820" max="13049" width="10.5703125" style="522"/>
    <col min="13050" max="13057" width="0" style="522" hidden="1" customWidth="1"/>
    <col min="13058" max="13058" width="3.7109375" style="522" customWidth="1"/>
    <col min="13059" max="13059" width="3.85546875" style="522" customWidth="1"/>
    <col min="13060" max="13060" width="3.7109375" style="522" customWidth="1"/>
    <col min="13061" max="13061" width="12.7109375" style="522" customWidth="1"/>
    <col min="13062" max="13062" width="52.7109375" style="522" customWidth="1"/>
    <col min="13063" max="13066" width="0" style="522" hidden="1" customWidth="1"/>
    <col min="13067" max="13067" width="12.28515625" style="522" customWidth="1"/>
    <col min="13068" max="13068" width="6.42578125" style="522" customWidth="1"/>
    <col min="13069" max="13069" width="12.28515625" style="522" customWidth="1"/>
    <col min="13070" max="13070" width="0" style="522" hidden="1" customWidth="1"/>
    <col min="13071" max="13071" width="3.7109375" style="522" customWidth="1"/>
    <col min="13072" max="13072" width="11.140625" style="522" bestFit="1" customWidth="1"/>
    <col min="13073" max="13074" width="10.5703125" style="522"/>
    <col min="13075" max="13075" width="11.140625" style="522" customWidth="1"/>
    <col min="13076" max="13305" width="10.5703125" style="522"/>
    <col min="13306" max="13313" width="0" style="522" hidden="1" customWidth="1"/>
    <col min="13314" max="13314" width="3.7109375" style="522" customWidth="1"/>
    <col min="13315" max="13315" width="3.85546875" style="522" customWidth="1"/>
    <col min="13316" max="13316" width="3.7109375" style="522" customWidth="1"/>
    <col min="13317" max="13317" width="12.7109375" style="522" customWidth="1"/>
    <col min="13318" max="13318" width="52.7109375" style="522" customWidth="1"/>
    <col min="13319" max="13322" width="0" style="522" hidden="1" customWidth="1"/>
    <col min="13323" max="13323" width="12.28515625" style="522" customWidth="1"/>
    <col min="13324" max="13324" width="6.42578125" style="522" customWidth="1"/>
    <col min="13325" max="13325" width="12.28515625" style="522" customWidth="1"/>
    <col min="13326" max="13326" width="0" style="522" hidden="1" customWidth="1"/>
    <col min="13327" max="13327" width="3.7109375" style="522" customWidth="1"/>
    <col min="13328" max="13328" width="11.140625" style="522" bestFit="1" customWidth="1"/>
    <col min="13329" max="13330" width="10.5703125" style="522"/>
    <col min="13331" max="13331" width="11.140625" style="522" customWidth="1"/>
    <col min="13332" max="13561" width="10.5703125" style="522"/>
    <col min="13562" max="13569" width="0" style="522" hidden="1" customWidth="1"/>
    <col min="13570" max="13570" width="3.7109375" style="522" customWidth="1"/>
    <col min="13571" max="13571" width="3.85546875" style="522" customWidth="1"/>
    <col min="13572" max="13572" width="3.7109375" style="522" customWidth="1"/>
    <col min="13573" max="13573" width="12.7109375" style="522" customWidth="1"/>
    <col min="13574" max="13574" width="52.7109375" style="522" customWidth="1"/>
    <col min="13575" max="13578" width="0" style="522" hidden="1" customWidth="1"/>
    <col min="13579" max="13579" width="12.28515625" style="522" customWidth="1"/>
    <col min="13580" max="13580" width="6.42578125" style="522" customWidth="1"/>
    <col min="13581" max="13581" width="12.28515625" style="522" customWidth="1"/>
    <col min="13582" max="13582" width="0" style="522" hidden="1" customWidth="1"/>
    <col min="13583" max="13583" width="3.7109375" style="522" customWidth="1"/>
    <col min="13584" max="13584" width="11.140625" style="522" bestFit="1" customWidth="1"/>
    <col min="13585" max="13586" width="10.5703125" style="522"/>
    <col min="13587" max="13587" width="11.140625" style="522" customWidth="1"/>
    <col min="13588" max="13817" width="10.5703125" style="522"/>
    <col min="13818" max="13825" width="0" style="522" hidden="1" customWidth="1"/>
    <col min="13826" max="13826" width="3.7109375" style="522" customWidth="1"/>
    <col min="13827" max="13827" width="3.85546875" style="522" customWidth="1"/>
    <col min="13828" max="13828" width="3.7109375" style="522" customWidth="1"/>
    <col min="13829" max="13829" width="12.7109375" style="522" customWidth="1"/>
    <col min="13830" max="13830" width="52.7109375" style="522" customWidth="1"/>
    <col min="13831" max="13834" width="0" style="522" hidden="1" customWidth="1"/>
    <col min="13835" max="13835" width="12.28515625" style="522" customWidth="1"/>
    <col min="13836" max="13836" width="6.42578125" style="522" customWidth="1"/>
    <col min="13837" max="13837" width="12.28515625" style="522" customWidth="1"/>
    <col min="13838" max="13838" width="0" style="522" hidden="1" customWidth="1"/>
    <col min="13839" max="13839" width="3.7109375" style="522" customWidth="1"/>
    <col min="13840" max="13840" width="11.140625" style="522" bestFit="1" customWidth="1"/>
    <col min="13841" max="13842" width="10.5703125" style="522"/>
    <col min="13843" max="13843" width="11.140625" style="522" customWidth="1"/>
    <col min="13844" max="14073" width="10.5703125" style="522"/>
    <col min="14074" max="14081" width="0" style="522" hidden="1" customWidth="1"/>
    <col min="14082" max="14082" width="3.7109375" style="522" customWidth="1"/>
    <col min="14083" max="14083" width="3.85546875" style="522" customWidth="1"/>
    <col min="14084" max="14084" width="3.7109375" style="522" customWidth="1"/>
    <col min="14085" max="14085" width="12.7109375" style="522" customWidth="1"/>
    <col min="14086" max="14086" width="52.7109375" style="522" customWidth="1"/>
    <col min="14087" max="14090" width="0" style="522" hidden="1" customWidth="1"/>
    <col min="14091" max="14091" width="12.28515625" style="522" customWidth="1"/>
    <col min="14092" max="14092" width="6.42578125" style="522" customWidth="1"/>
    <col min="14093" max="14093" width="12.28515625" style="522" customWidth="1"/>
    <col min="14094" max="14094" width="0" style="522" hidden="1" customWidth="1"/>
    <col min="14095" max="14095" width="3.7109375" style="522" customWidth="1"/>
    <col min="14096" max="14096" width="11.140625" style="522" bestFit="1" customWidth="1"/>
    <col min="14097" max="14098" width="10.5703125" style="522"/>
    <col min="14099" max="14099" width="11.140625" style="522" customWidth="1"/>
    <col min="14100" max="14329" width="10.5703125" style="522"/>
    <col min="14330" max="14337" width="0" style="522" hidden="1" customWidth="1"/>
    <col min="14338" max="14338" width="3.7109375" style="522" customWidth="1"/>
    <col min="14339" max="14339" width="3.85546875" style="522" customWidth="1"/>
    <col min="14340" max="14340" width="3.7109375" style="522" customWidth="1"/>
    <col min="14341" max="14341" width="12.7109375" style="522" customWidth="1"/>
    <col min="14342" max="14342" width="52.7109375" style="522" customWidth="1"/>
    <col min="14343" max="14346" width="0" style="522" hidden="1" customWidth="1"/>
    <col min="14347" max="14347" width="12.28515625" style="522" customWidth="1"/>
    <col min="14348" max="14348" width="6.42578125" style="522" customWidth="1"/>
    <col min="14349" max="14349" width="12.28515625" style="522" customWidth="1"/>
    <col min="14350" max="14350" width="0" style="522" hidden="1" customWidth="1"/>
    <col min="14351" max="14351" width="3.7109375" style="522" customWidth="1"/>
    <col min="14352" max="14352" width="11.140625" style="522" bestFit="1" customWidth="1"/>
    <col min="14353" max="14354" width="10.5703125" style="522"/>
    <col min="14355" max="14355" width="11.140625" style="522" customWidth="1"/>
    <col min="14356" max="14585" width="10.5703125" style="522"/>
    <col min="14586" max="14593" width="0" style="522" hidden="1" customWidth="1"/>
    <col min="14594" max="14594" width="3.7109375" style="522" customWidth="1"/>
    <col min="14595" max="14595" width="3.85546875" style="522" customWidth="1"/>
    <col min="14596" max="14596" width="3.7109375" style="522" customWidth="1"/>
    <col min="14597" max="14597" width="12.7109375" style="522" customWidth="1"/>
    <col min="14598" max="14598" width="52.7109375" style="522" customWidth="1"/>
    <col min="14599" max="14602" width="0" style="522" hidden="1" customWidth="1"/>
    <col min="14603" max="14603" width="12.28515625" style="522" customWidth="1"/>
    <col min="14604" max="14604" width="6.42578125" style="522" customWidth="1"/>
    <col min="14605" max="14605" width="12.28515625" style="522" customWidth="1"/>
    <col min="14606" max="14606" width="0" style="522" hidden="1" customWidth="1"/>
    <col min="14607" max="14607" width="3.7109375" style="522" customWidth="1"/>
    <col min="14608" max="14608" width="11.140625" style="522" bestFit="1" customWidth="1"/>
    <col min="14609" max="14610" width="10.5703125" style="522"/>
    <col min="14611" max="14611" width="11.140625" style="522" customWidth="1"/>
    <col min="14612" max="14841" width="10.5703125" style="522"/>
    <col min="14842" max="14849" width="0" style="522" hidden="1" customWidth="1"/>
    <col min="14850" max="14850" width="3.7109375" style="522" customWidth="1"/>
    <col min="14851" max="14851" width="3.85546875" style="522" customWidth="1"/>
    <col min="14852" max="14852" width="3.7109375" style="522" customWidth="1"/>
    <col min="14853" max="14853" width="12.7109375" style="522" customWidth="1"/>
    <col min="14854" max="14854" width="52.7109375" style="522" customWidth="1"/>
    <col min="14855" max="14858" width="0" style="522" hidden="1" customWidth="1"/>
    <col min="14859" max="14859" width="12.28515625" style="522" customWidth="1"/>
    <col min="14860" max="14860" width="6.42578125" style="522" customWidth="1"/>
    <col min="14861" max="14861" width="12.28515625" style="522" customWidth="1"/>
    <col min="14862" max="14862" width="0" style="522" hidden="1" customWidth="1"/>
    <col min="14863" max="14863" width="3.7109375" style="522" customWidth="1"/>
    <col min="14864" max="14864" width="11.140625" style="522" bestFit="1" customWidth="1"/>
    <col min="14865" max="14866" width="10.5703125" style="522"/>
    <col min="14867" max="14867" width="11.140625" style="522" customWidth="1"/>
    <col min="14868" max="15097" width="10.5703125" style="522"/>
    <col min="15098" max="15105" width="0" style="522" hidden="1" customWidth="1"/>
    <col min="15106" max="15106" width="3.7109375" style="522" customWidth="1"/>
    <col min="15107" max="15107" width="3.85546875" style="522" customWidth="1"/>
    <col min="15108" max="15108" width="3.7109375" style="522" customWidth="1"/>
    <col min="15109" max="15109" width="12.7109375" style="522" customWidth="1"/>
    <col min="15110" max="15110" width="52.7109375" style="522" customWidth="1"/>
    <col min="15111" max="15114" width="0" style="522" hidden="1" customWidth="1"/>
    <col min="15115" max="15115" width="12.28515625" style="522" customWidth="1"/>
    <col min="15116" max="15116" width="6.42578125" style="522" customWidth="1"/>
    <col min="15117" max="15117" width="12.28515625" style="522" customWidth="1"/>
    <col min="15118" max="15118" width="0" style="522" hidden="1" customWidth="1"/>
    <col min="15119" max="15119" width="3.7109375" style="522" customWidth="1"/>
    <col min="15120" max="15120" width="11.140625" style="522" bestFit="1" customWidth="1"/>
    <col min="15121" max="15122" width="10.5703125" style="522"/>
    <col min="15123" max="15123" width="11.140625" style="522" customWidth="1"/>
    <col min="15124" max="15353" width="10.5703125" style="522"/>
    <col min="15354" max="15361" width="0" style="522" hidden="1" customWidth="1"/>
    <col min="15362" max="15362" width="3.7109375" style="522" customWidth="1"/>
    <col min="15363" max="15363" width="3.85546875" style="522" customWidth="1"/>
    <col min="15364" max="15364" width="3.7109375" style="522" customWidth="1"/>
    <col min="15365" max="15365" width="12.7109375" style="522" customWidth="1"/>
    <col min="15366" max="15366" width="52.7109375" style="522" customWidth="1"/>
    <col min="15367" max="15370" width="0" style="522" hidden="1" customWidth="1"/>
    <col min="15371" max="15371" width="12.28515625" style="522" customWidth="1"/>
    <col min="15372" max="15372" width="6.42578125" style="522" customWidth="1"/>
    <col min="15373" max="15373" width="12.28515625" style="522" customWidth="1"/>
    <col min="15374" max="15374" width="0" style="522" hidden="1" customWidth="1"/>
    <col min="15375" max="15375" width="3.7109375" style="522" customWidth="1"/>
    <col min="15376" max="15376" width="11.140625" style="522" bestFit="1" customWidth="1"/>
    <col min="15377" max="15378" width="10.5703125" style="522"/>
    <col min="15379" max="15379" width="11.140625" style="522" customWidth="1"/>
    <col min="15380" max="15609" width="10.5703125" style="522"/>
    <col min="15610" max="15617" width="0" style="522" hidden="1" customWidth="1"/>
    <col min="15618" max="15618" width="3.7109375" style="522" customWidth="1"/>
    <col min="15619" max="15619" width="3.85546875" style="522" customWidth="1"/>
    <col min="15620" max="15620" width="3.7109375" style="522" customWidth="1"/>
    <col min="15621" max="15621" width="12.7109375" style="522" customWidth="1"/>
    <col min="15622" max="15622" width="52.7109375" style="522" customWidth="1"/>
    <col min="15623" max="15626" width="0" style="522" hidden="1" customWidth="1"/>
    <col min="15627" max="15627" width="12.28515625" style="522" customWidth="1"/>
    <col min="15628" max="15628" width="6.42578125" style="522" customWidth="1"/>
    <col min="15629" max="15629" width="12.28515625" style="522" customWidth="1"/>
    <col min="15630" max="15630" width="0" style="522" hidden="1" customWidth="1"/>
    <col min="15631" max="15631" width="3.7109375" style="522" customWidth="1"/>
    <col min="15632" max="15632" width="11.140625" style="522" bestFit="1" customWidth="1"/>
    <col min="15633" max="15634" width="10.5703125" style="522"/>
    <col min="15635" max="15635" width="11.140625" style="522" customWidth="1"/>
    <col min="15636" max="15865" width="10.5703125" style="522"/>
    <col min="15866" max="15873" width="0" style="522" hidden="1" customWidth="1"/>
    <col min="15874" max="15874" width="3.7109375" style="522" customWidth="1"/>
    <col min="15875" max="15875" width="3.85546875" style="522" customWidth="1"/>
    <col min="15876" max="15876" width="3.7109375" style="522" customWidth="1"/>
    <col min="15877" max="15877" width="12.7109375" style="522" customWidth="1"/>
    <col min="15878" max="15878" width="52.7109375" style="522" customWidth="1"/>
    <col min="15879" max="15882" width="0" style="522" hidden="1" customWidth="1"/>
    <col min="15883" max="15883" width="12.28515625" style="522" customWidth="1"/>
    <col min="15884" max="15884" width="6.42578125" style="522" customWidth="1"/>
    <col min="15885" max="15885" width="12.28515625" style="522" customWidth="1"/>
    <col min="15886" max="15886" width="0" style="522" hidden="1" customWidth="1"/>
    <col min="15887" max="15887" width="3.7109375" style="522" customWidth="1"/>
    <col min="15888" max="15888" width="11.140625" style="522" bestFit="1" customWidth="1"/>
    <col min="15889" max="15890" width="10.5703125" style="522"/>
    <col min="15891" max="15891" width="11.140625" style="522" customWidth="1"/>
    <col min="15892" max="16121" width="10.5703125" style="522"/>
    <col min="16122" max="16129" width="0" style="522" hidden="1" customWidth="1"/>
    <col min="16130" max="16130" width="3.7109375" style="522" customWidth="1"/>
    <col min="16131" max="16131" width="3.85546875" style="522" customWidth="1"/>
    <col min="16132" max="16132" width="3.7109375" style="522" customWidth="1"/>
    <col min="16133" max="16133" width="12.7109375" style="522" customWidth="1"/>
    <col min="16134" max="16134" width="52.7109375" style="522" customWidth="1"/>
    <col min="16135" max="16138" width="0" style="522" hidden="1" customWidth="1"/>
    <col min="16139" max="16139" width="12.28515625" style="522" customWidth="1"/>
    <col min="16140" max="16140" width="6.42578125" style="522" customWidth="1"/>
    <col min="16141" max="16141" width="12.28515625" style="522" customWidth="1"/>
    <col min="16142" max="16142" width="0" style="522" hidden="1" customWidth="1"/>
    <col min="16143" max="16143" width="3.7109375" style="522" customWidth="1"/>
    <col min="16144" max="16144" width="11.140625" style="522" bestFit="1" customWidth="1"/>
    <col min="16145" max="16146" width="10.5703125" style="522"/>
    <col min="16147" max="16147" width="11.140625" style="522" customWidth="1"/>
    <col min="16148" max="16384" width="10.5703125" style="522"/>
  </cols>
  <sheetData>
    <row r="1" spans="1:29" hidden="1">
      <c r="Q1" s="582"/>
      <c r="R1" s="582"/>
    </row>
    <row r="2" spans="1:29" hidden="1">
      <c r="U2" s="582"/>
    </row>
    <row r="3" spans="1:29" hidden="1"/>
    <row r="4" spans="1:29" ht="3" customHeight="1">
      <c r="J4" s="528"/>
      <c r="K4" s="528"/>
      <c r="L4" s="523"/>
      <c r="M4" s="523"/>
      <c r="N4" s="523"/>
      <c r="O4" s="531"/>
      <c r="P4" s="531"/>
      <c r="Q4" s="531"/>
      <c r="R4" s="531"/>
      <c r="S4" s="531"/>
      <c r="T4" s="531"/>
      <c r="U4" s="531"/>
    </row>
    <row r="5" spans="1:29" ht="22.5" customHeight="1">
      <c r="J5" s="528"/>
      <c r="K5" s="528"/>
      <c r="L5" s="1252" t="s">
        <v>629</v>
      </c>
      <c r="M5" s="1252"/>
      <c r="N5" s="1252"/>
      <c r="O5" s="1252"/>
      <c r="P5" s="1252"/>
      <c r="Q5" s="1252"/>
      <c r="R5" s="1252"/>
      <c r="S5" s="1252"/>
      <c r="T5" s="1252"/>
      <c r="U5" s="663"/>
    </row>
    <row r="6" spans="1:29" ht="3" customHeight="1">
      <c r="J6" s="528"/>
      <c r="K6" s="528"/>
      <c r="L6" s="523"/>
      <c r="M6" s="523"/>
      <c r="N6" s="523"/>
      <c r="O6" s="527"/>
      <c r="P6" s="527"/>
      <c r="Q6" s="527"/>
      <c r="R6" s="527"/>
      <c r="S6" s="527"/>
      <c r="T6" s="527"/>
      <c r="U6" s="527"/>
      <c r="V6" s="531"/>
    </row>
    <row r="7" spans="1:29" s="569" customFormat="1" ht="22.5">
      <c r="A7" s="589"/>
      <c r="B7" s="589"/>
      <c r="C7" s="589"/>
      <c r="D7" s="589"/>
      <c r="E7" s="589"/>
      <c r="F7" s="589"/>
      <c r="G7" s="589"/>
      <c r="H7" s="589"/>
      <c r="L7" s="498"/>
      <c r="M7" s="616" t="s">
        <v>501</v>
      </c>
      <c r="N7" s="665"/>
      <c r="O7" s="1229" t="str">
        <f>IF(NameOrPr_ch="",IF(NameOrPr="","",NameOrPr),NameOrPr_ch)</f>
        <v>Департамент жилищно-коммунального хозяйства, энергетики и регулирования тарифов Ярославской области</v>
      </c>
      <c r="P7" s="1229"/>
      <c r="Q7" s="1229"/>
      <c r="R7" s="1229"/>
      <c r="S7" s="1229"/>
      <c r="T7" s="1229"/>
      <c r="U7" s="581"/>
      <c r="V7" s="581"/>
      <c r="W7" s="518"/>
      <c r="X7" s="589"/>
      <c r="Y7" s="589"/>
      <c r="Z7" s="589"/>
      <c r="AA7" s="589"/>
      <c r="AB7" s="589"/>
      <c r="AC7" s="589"/>
    </row>
    <row r="8" spans="1:29" s="569" customFormat="1" ht="18.75">
      <c r="A8" s="589"/>
      <c r="B8" s="589"/>
      <c r="C8" s="589"/>
      <c r="D8" s="589"/>
      <c r="E8" s="589"/>
      <c r="F8" s="589"/>
      <c r="G8" s="589"/>
      <c r="H8" s="589"/>
      <c r="L8" s="498"/>
      <c r="M8" s="616" t="s">
        <v>594</v>
      </c>
      <c r="N8" s="665"/>
      <c r="O8" s="1229" t="str">
        <f>IF(datePr_ch="",IF(datePr="","",datePr),datePr_ch)</f>
        <v>20.12.2021</v>
      </c>
      <c r="P8" s="1229"/>
      <c r="Q8" s="1229"/>
      <c r="R8" s="1229"/>
      <c r="S8" s="1229"/>
      <c r="T8" s="1229"/>
      <c r="U8" s="581"/>
      <c r="V8" s="581"/>
      <c r="W8" s="518"/>
      <c r="X8" s="589"/>
      <c r="Y8" s="589"/>
      <c r="Z8" s="589"/>
      <c r="AA8" s="589"/>
      <c r="AB8" s="589"/>
      <c r="AC8" s="589"/>
    </row>
    <row r="9" spans="1:29" s="569" customFormat="1" ht="18.75">
      <c r="A9" s="589"/>
      <c r="B9" s="589"/>
      <c r="C9" s="589"/>
      <c r="D9" s="589"/>
      <c r="E9" s="589"/>
      <c r="F9" s="589"/>
      <c r="G9" s="589"/>
      <c r="H9" s="589"/>
      <c r="L9" s="551"/>
      <c r="M9" s="616" t="s">
        <v>593</v>
      </c>
      <c r="N9" s="665"/>
      <c r="O9" s="1229" t="str">
        <f>IF(numberPr_ch="",IF(numberPr="","",numberPr),numberPr_ch)</f>
        <v>272-ви, 304-ви, 375-ви, 376-ви, 378-ви</v>
      </c>
      <c r="P9" s="1229"/>
      <c r="Q9" s="1229"/>
      <c r="R9" s="1229"/>
      <c r="S9" s="1229"/>
      <c r="T9" s="1229"/>
      <c r="U9" s="581"/>
      <c r="V9" s="581"/>
      <c r="W9" s="518"/>
      <c r="X9" s="589"/>
      <c r="Y9" s="589"/>
      <c r="Z9" s="589"/>
      <c r="AA9" s="589"/>
      <c r="AB9" s="589"/>
      <c r="AC9" s="589"/>
    </row>
    <row r="10" spans="1:29" s="569" customFormat="1" ht="18.75">
      <c r="A10" s="589"/>
      <c r="B10" s="589"/>
      <c r="C10" s="589"/>
      <c r="D10" s="589"/>
      <c r="E10" s="589"/>
      <c r="F10" s="589"/>
      <c r="G10" s="589"/>
      <c r="H10" s="589"/>
      <c r="L10" s="551"/>
      <c r="M10" s="616" t="s">
        <v>500</v>
      </c>
      <c r="N10" s="665"/>
      <c r="O10" s="1229" t="str">
        <f>IF(IstPub_ch="",IF(IstPub="","",IstPub),IstPub_ch)</f>
        <v>печатное издание "Документ Регион"</v>
      </c>
      <c r="P10" s="1229"/>
      <c r="Q10" s="1229"/>
      <c r="R10" s="1229"/>
      <c r="S10" s="1229"/>
      <c r="T10" s="1229"/>
      <c r="U10" s="581"/>
      <c r="V10" s="581"/>
      <c r="W10" s="518"/>
      <c r="X10" s="589"/>
      <c r="Y10" s="589"/>
      <c r="Z10" s="589"/>
      <c r="AA10" s="589"/>
      <c r="AB10" s="589"/>
      <c r="AC10" s="589"/>
    </row>
    <row r="11" spans="1:29" s="569" customFormat="1" ht="11.25" hidden="1">
      <c r="A11" s="589"/>
      <c r="B11" s="589"/>
      <c r="C11" s="589"/>
      <c r="D11" s="589"/>
      <c r="E11" s="589"/>
      <c r="F11" s="589"/>
      <c r="G11" s="589"/>
      <c r="H11" s="589"/>
      <c r="L11" s="1253"/>
      <c r="M11" s="1253"/>
      <c r="N11" s="565"/>
      <c r="O11" s="581"/>
      <c r="P11" s="581"/>
      <c r="Q11" s="581"/>
      <c r="R11" s="581"/>
      <c r="S11" s="581"/>
      <c r="T11" s="581"/>
      <c r="U11" s="587" t="s">
        <v>372</v>
      </c>
      <c r="X11" s="589"/>
      <c r="Y11" s="589"/>
      <c r="Z11" s="589"/>
      <c r="AA11" s="589"/>
      <c r="AB11" s="589"/>
      <c r="AC11" s="589"/>
    </row>
    <row r="12" spans="1:29">
      <c r="J12" s="528"/>
      <c r="K12" s="528"/>
      <c r="L12" s="523"/>
      <c r="M12" s="523"/>
      <c r="N12" s="501"/>
      <c r="O12" s="1230"/>
      <c r="P12" s="1230"/>
      <c r="Q12" s="1230"/>
      <c r="R12" s="1230"/>
      <c r="S12" s="1230"/>
      <c r="T12" s="1230"/>
      <c r="U12" s="1230"/>
    </row>
    <row r="13" spans="1:29">
      <c r="J13" s="528"/>
      <c r="K13" s="528"/>
      <c r="L13" s="1165" t="s">
        <v>453</v>
      </c>
      <c r="M13" s="1165"/>
      <c r="N13" s="1165"/>
      <c r="O13" s="1165"/>
      <c r="P13" s="1165"/>
      <c r="Q13" s="1165"/>
      <c r="R13" s="1165"/>
      <c r="S13" s="1165"/>
      <c r="T13" s="1165"/>
      <c r="U13" s="1165"/>
      <c r="V13" s="1165"/>
      <c r="W13" s="1165" t="s">
        <v>454</v>
      </c>
    </row>
    <row r="14" spans="1:29" ht="14.25" customHeight="1">
      <c r="J14" s="528"/>
      <c r="K14" s="528"/>
      <c r="L14" s="1236" t="s">
        <v>91</v>
      </c>
      <c r="M14" s="1236" t="s">
        <v>637</v>
      </c>
      <c r="N14" s="660"/>
      <c r="O14" s="1237" t="s">
        <v>639</v>
      </c>
      <c r="P14" s="1238"/>
      <c r="Q14" s="1238"/>
      <c r="R14" s="1238"/>
      <c r="S14" s="1238"/>
      <c r="T14" s="1239"/>
      <c r="U14" s="1247" t="s">
        <v>340</v>
      </c>
      <c r="V14" s="1233" t="s">
        <v>274</v>
      </c>
      <c r="W14" s="1165"/>
    </row>
    <row r="15" spans="1:29" ht="14.25" customHeight="1">
      <c r="J15" s="528"/>
      <c r="K15" s="528"/>
      <c r="L15" s="1236"/>
      <c r="M15" s="1236"/>
      <c r="N15" s="661"/>
      <c r="O15" s="1242" t="s">
        <v>603</v>
      </c>
      <c r="P15" s="1240" t="s">
        <v>270</v>
      </c>
      <c r="Q15" s="1241"/>
      <c r="R15" s="1244" t="s">
        <v>652</v>
      </c>
      <c r="S15" s="1245"/>
      <c r="T15" s="1246"/>
      <c r="U15" s="1248"/>
      <c r="V15" s="1234"/>
      <c r="W15" s="1165"/>
    </row>
    <row r="16" spans="1:29" ht="33.75" customHeight="1">
      <c r="J16" s="528"/>
      <c r="K16" s="528"/>
      <c r="L16" s="1236"/>
      <c r="M16" s="1236"/>
      <c r="N16" s="662"/>
      <c r="O16" s="1243"/>
      <c r="P16" s="534" t="s">
        <v>604</v>
      </c>
      <c r="Q16" s="534" t="s">
        <v>6</v>
      </c>
      <c r="R16" s="535" t="s">
        <v>273</v>
      </c>
      <c r="S16" s="1231" t="s">
        <v>272</v>
      </c>
      <c r="T16" s="1232"/>
      <c r="U16" s="1249"/>
      <c r="V16" s="1235"/>
      <c r="W16" s="1165"/>
    </row>
    <row r="17" spans="1:29">
      <c r="J17" s="528"/>
      <c r="K17" s="568">
        <v>1</v>
      </c>
      <c r="L17" s="646" t="s">
        <v>92</v>
      </c>
      <c r="M17" s="646" t="s">
        <v>48</v>
      </c>
      <c r="N17" s="648" t="str">
        <f ca="1">OFFSET(N17,0,-1)</f>
        <v>2</v>
      </c>
      <c r="O17" s="647">
        <f ca="1">OFFSET(O17,0,-1)+1</f>
        <v>3</v>
      </c>
      <c r="P17" s="647">
        <f ca="1">OFFSET(P17,0,-1)+1</f>
        <v>4</v>
      </c>
      <c r="Q17" s="647">
        <f ca="1">OFFSET(Q17,0,-1)+1</f>
        <v>5</v>
      </c>
      <c r="R17" s="647">
        <f ca="1">OFFSET(R17,0,-1)+1</f>
        <v>6</v>
      </c>
      <c r="S17" s="1254">
        <f ca="1">OFFSET(S17,0,-1)+1</f>
        <v>7</v>
      </c>
      <c r="T17" s="1254"/>
      <c r="U17" s="647">
        <f ca="1">OFFSET(U17,0,-2)+1</f>
        <v>8</v>
      </c>
      <c r="V17" s="648">
        <f ca="1">OFFSET(V17,0,-1)</f>
        <v>8</v>
      </c>
      <c r="W17" s="647">
        <f ca="1">OFFSET(W17,0,-1)+1</f>
        <v>9</v>
      </c>
    </row>
    <row r="18" spans="1:29" ht="22.5">
      <c r="A18" s="1255">
        <v>1</v>
      </c>
      <c r="B18" s="864"/>
      <c r="C18" s="864"/>
      <c r="D18" s="864"/>
      <c r="E18" s="865"/>
      <c r="F18" s="866"/>
      <c r="G18" s="866"/>
      <c r="H18" s="866"/>
      <c r="I18" s="867"/>
      <c r="J18" s="862"/>
      <c r="K18" s="869"/>
      <c r="L18" s="592">
        <f>mergeValue(A18)</f>
        <v>1</v>
      </c>
      <c r="M18" s="640" t="s">
        <v>20</v>
      </c>
      <c r="N18" s="645"/>
      <c r="O18" s="1256"/>
      <c r="P18" s="1256"/>
      <c r="Q18" s="1256"/>
      <c r="R18" s="1256"/>
      <c r="S18" s="1256"/>
      <c r="T18" s="1256"/>
      <c r="U18" s="1256"/>
      <c r="V18" s="1256"/>
      <c r="W18" s="629" t="s">
        <v>475</v>
      </c>
      <c r="Y18" s="588"/>
      <c r="Z18" s="588" t="str">
        <f t="shared" ref="Z18:Z31" si="0">IF(M18="","",M18 )</f>
        <v>Наименование тарифа</v>
      </c>
      <c r="AA18" s="588"/>
      <c r="AB18" s="588"/>
      <c r="AC18" s="588"/>
    </row>
    <row r="19" spans="1:29" ht="22.5">
      <c r="A19" s="1255"/>
      <c r="B19" s="1255">
        <v>1</v>
      </c>
      <c r="C19" s="864"/>
      <c r="D19" s="864"/>
      <c r="E19" s="866"/>
      <c r="F19" s="866"/>
      <c r="G19" s="866"/>
      <c r="H19" s="866"/>
      <c r="I19" s="861"/>
      <c r="J19" s="860"/>
      <c r="K19" s="863"/>
      <c r="L19" s="592" t="str">
        <f>mergeValue(A19) &amp;"."&amp; mergeValue(B19)</f>
        <v>1.1</v>
      </c>
      <c r="M19" s="545" t="s">
        <v>16</v>
      </c>
      <c r="N19" s="645"/>
      <c r="O19" s="1256"/>
      <c r="P19" s="1256"/>
      <c r="Q19" s="1256"/>
      <c r="R19" s="1256"/>
      <c r="S19" s="1256"/>
      <c r="T19" s="1256"/>
      <c r="U19" s="1256"/>
      <c r="V19" s="1256"/>
      <c r="W19" s="629" t="s">
        <v>476</v>
      </c>
      <c r="Y19" s="588"/>
      <c r="Z19" s="588" t="str">
        <f t="shared" si="0"/>
        <v>Территория действия тарифа</v>
      </c>
      <c r="AA19" s="588"/>
      <c r="AB19" s="588"/>
      <c r="AC19" s="588"/>
    </row>
    <row r="20" spans="1:29" ht="22.5">
      <c r="A20" s="1255"/>
      <c r="B20" s="1255"/>
      <c r="C20" s="1255">
        <v>1</v>
      </c>
      <c r="D20" s="864"/>
      <c r="E20" s="866"/>
      <c r="F20" s="866"/>
      <c r="G20" s="866"/>
      <c r="H20" s="866"/>
      <c r="I20" s="868"/>
      <c r="J20" s="860"/>
      <c r="K20" s="863"/>
      <c r="L20" s="592" t="str">
        <f>mergeValue(A20) &amp;"."&amp; mergeValue(B20)&amp;"."&amp; mergeValue(C20)</f>
        <v>1.1.1</v>
      </c>
      <c r="M20" s="546" t="s">
        <v>7</v>
      </c>
      <c r="N20" s="645"/>
      <c r="O20" s="1256"/>
      <c r="P20" s="1256"/>
      <c r="Q20" s="1256"/>
      <c r="R20" s="1256"/>
      <c r="S20" s="1256"/>
      <c r="T20" s="1256"/>
      <c r="U20" s="1256"/>
      <c r="V20" s="1256"/>
      <c r="W20" s="629" t="s">
        <v>631</v>
      </c>
      <c r="Y20" s="588"/>
      <c r="Z20" s="588" t="str">
        <f t="shared" si="0"/>
        <v xml:space="preserve">Наименование системы теплоснабжения </v>
      </c>
      <c r="AA20" s="588"/>
      <c r="AB20" s="588"/>
      <c r="AC20" s="588"/>
    </row>
    <row r="21" spans="1:29" ht="22.5">
      <c r="A21" s="1255"/>
      <c r="B21" s="1255"/>
      <c r="C21" s="1255"/>
      <c r="D21" s="1255">
        <v>1</v>
      </c>
      <c r="E21" s="866"/>
      <c r="F21" s="866"/>
      <c r="G21" s="866"/>
      <c r="H21" s="866"/>
      <c r="I21" s="868"/>
      <c r="J21" s="860"/>
      <c r="K21" s="863"/>
      <c r="L21" s="592" t="str">
        <f>mergeValue(A21) &amp;"."&amp; mergeValue(B21)&amp;"."&amp; mergeValue(C21)&amp;"."&amp; mergeValue(D21)</f>
        <v>1.1.1.1</v>
      </c>
      <c r="M21" s="547" t="s">
        <v>22</v>
      </c>
      <c r="N21" s="645"/>
      <c r="O21" s="1256"/>
      <c r="P21" s="1256"/>
      <c r="Q21" s="1256"/>
      <c r="R21" s="1256"/>
      <c r="S21" s="1256"/>
      <c r="T21" s="1256"/>
      <c r="U21" s="1256"/>
      <c r="V21" s="1256"/>
      <c r="W21" s="629" t="s">
        <v>632</v>
      </c>
      <c r="Y21" s="588"/>
      <c r="Z21" s="588" t="str">
        <f t="shared" si="0"/>
        <v xml:space="preserve">Источник тепловой энергии  </v>
      </c>
      <c r="AA21" s="588"/>
      <c r="AB21" s="588"/>
      <c r="AC21" s="588"/>
    </row>
    <row r="22" spans="1:29" ht="101.25">
      <c r="A22" s="1255"/>
      <c r="B22" s="1255"/>
      <c r="C22" s="1255"/>
      <c r="D22" s="1255"/>
      <c r="E22" s="1255">
        <v>1</v>
      </c>
      <c r="F22" s="866"/>
      <c r="G22" s="866"/>
      <c r="H22" s="864">
        <v>1</v>
      </c>
      <c r="I22" s="1255">
        <v>1</v>
      </c>
      <c r="J22" s="866"/>
      <c r="K22" s="871"/>
      <c r="L22" s="592" t="str">
        <f>mergeValue(A22) &amp;"."&amp; mergeValue(B22)&amp;"."&amp; mergeValue(C22)&amp;"."&amp; mergeValue(D22)&amp;"."&amp; mergeValue(E22)</f>
        <v>1.1.1.1.1</v>
      </c>
      <c r="M22" s="553" t="s">
        <v>9</v>
      </c>
      <c r="N22" s="645"/>
      <c r="O22" s="1257"/>
      <c r="P22" s="1257"/>
      <c r="Q22" s="1257"/>
      <c r="R22" s="1257"/>
      <c r="S22" s="1257"/>
      <c r="T22" s="1257"/>
      <c r="U22" s="1257"/>
      <c r="V22" s="1257"/>
      <c r="W22" s="629" t="s">
        <v>636</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55"/>
      <c r="B23" s="1255"/>
      <c r="C23" s="1255"/>
      <c r="D23" s="1255"/>
      <c r="E23" s="1255"/>
      <c r="F23" s="1255">
        <v>1</v>
      </c>
      <c r="G23" s="864"/>
      <c r="H23" s="864"/>
      <c r="I23" s="1255"/>
      <c r="J23" s="1255">
        <v>1</v>
      </c>
      <c r="K23" s="872"/>
      <c r="L23" s="592" t="str">
        <f>mergeValue(A23) &amp;"."&amp; mergeValue(B23)&amp;"."&amp; mergeValue(C23)&amp;"."&amp; mergeValue(D23)&amp;"."&amp; mergeValue(E23)&amp;"."&amp; mergeValue(F23)</f>
        <v>1.1.1.1.1.1</v>
      </c>
      <c r="M23" s="554" t="s">
        <v>10</v>
      </c>
      <c r="N23" s="645"/>
      <c r="O23" s="1258"/>
      <c r="P23" s="1259"/>
      <c r="Q23" s="1259"/>
      <c r="R23" s="1259"/>
      <c r="S23" s="1259"/>
      <c r="T23" s="1259"/>
      <c r="U23" s="1259"/>
      <c r="V23" s="1260"/>
      <c r="W23" s="629" t="s">
        <v>634</v>
      </c>
      <c r="Y23" s="588"/>
      <c r="Z23" s="588" t="str">
        <f t="shared" si="0"/>
        <v>Группа потребителей</v>
      </c>
      <c r="AA23" s="588"/>
      <c r="AB23" s="588"/>
      <c r="AC23" s="588"/>
    </row>
    <row r="24" spans="1:29" ht="189" customHeight="1">
      <c r="A24" s="1255"/>
      <c r="B24" s="1255"/>
      <c r="C24" s="1255"/>
      <c r="D24" s="1255"/>
      <c r="E24" s="1255"/>
      <c r="F24" s="1255"/>
      <c r="G24" s="864">
        <v>1</v>
      </c>
      <c r="H24" s="864"/>
      <c r="I24" s="1255"/>
      <c r="J24" s="1255"/>
      <c r="K24" s="872">
        <v>1</v>
      </c>
      <c r="L24" s="592" t="str">
        <f>mergeValue(A24) &amp;"."&amp; mergeValue(B24)&amp;"."&amp; mergeValue(C24)&amp;"."&amp; mergeValue(D24)&amp;"."&amp; mergeValue(E24)&amp;"."&amp; mergeValue(F24)&amp;"."&amp; mergeValue(G24)</f>
        <v>1.1.1.1.1.1.1</v>
      </c>
      <c r="M24" s="1063"/>
      <c r="N24" s="645"/>
      <c r="O24" s="561"/>
      <c r="P24" s="561"/>
      <c r="Q24" s="1088"/>
      <c r="R24" s="1250"/>
      <c r="S24" s="1251" t="s">
        <v>83</v>
      </c>
      <c r="T24" s="1250"/>
      <c r="U24" s="1251" t="s">
        <v>84</v>
      </c>
      <c r="V24" s="561"/>
      <c r="W24" s="1226" t="s">
        <v>653</v>
      </c>
      <c r="X24" s="584" t="str">
        <f>strCheckDate(O25:V25)</f>
        <v/>
      </c>
      <c r="Y24" s="588"/>
      <c r="Z24" s="588" t="str">
        <f t="shared" si="0"/>
        <v/>
      </c>
      <c r="AA24" s="588"/>
      <c r="AB24" s="588"/>
      <c r="AC24" s="588"/>
    </row>
    <row r="25" spans="1:29" ht="11.25" hidden="1" customHeight="1">
      <c r="A25" s="1255"/>
      <c r="B25" s="1255"/>
      <c r="C25" s="1255"/>
      <c r="D25" s="1255"/>
      <c r="E25" s="1255"/>
      <c r="F25" s="1255"/>
      <c r="G25" s="864"/>
      <c r="H25" s="864"/>
      <c r="I25" s="1255"/>
      <c r="J25" s="1255"/>
      <c r="K25" s="872"/>
      <c r="L25" s="599"/>
      <c r="M25" s="645"/>
      <c r="N25" s="645"/>
      <c r="O25" s="561"/>
      <c r="P25" s="561"/>
      <c r="Q25" s="583" t="str">
        <f>R24 &amp; "-" &amp; T24</f>
        <v>-</v>
      </c>
      <c r="R25" s="1250"/>
      <c r="S25" s="1251"/>
      <c r="T25" s="1250"/>
      <c r="U25" s="1251"/>
      <c r="V25" s="561"/>
      <c r="W25" s="1227"/>
      <c r="Y25" s="588"/>
      <c r="Z25" s="588" t="str">
        <f t="shared" si="0"/>
        <v/>
      </c>
      <c r="AA25" s="588"/>
      <c r="AB25" s="588"/>
      <c r="AC25" s="588"/>
    </row>
    <row r="26" spans="1:29" ht="15" customHeight="1">
      <c r="A26" s="1255"/>
      <c r="B26" s="1255"/>
      <c r="C26" s="1255"/>
      <c r="D26" s="1255"/>
      <c r="E26" s="1255"/>
      <c r="F26" s="1255"/>
      <c r="G26" s="866"/>
      <c r="H26" s="864"/>
      <c r="I26" s="1255"/>
      <c r="J26" s="1255"/>
      <c r="K26" s="871"/>
      <c r="L26" s="537"/>
      <c r="M26" s="556" t="s">
        <v>25</v>
      </c>
      <c r="N26" s="563"/>
      <c r="O26" s="563"/>
      <c r="P26" s="563"/>
      <c r="Q26" s="563"/>
      <c r="R26" s="563"/>
      <c r="S26" s="563"/>
      <c r="T26" s="563"/>
      <c r="U26" s="563"/>
      <c r="V26" s="559"/>
      <c r="W26" s="1228"/>
      <c r="Y26" s="588"/>
      <c r="Z26" s="588" t="str">
        <f t="shared" si="0"/>
        <v>Добавить вид теплоносителя (параметры теплоносителя)</v>
      </c>
      <c r="AA26" s="588"/>
      <c r="AB26" s="588"/>
      <c r="AC26" s="588"/>
    </row>
    <row r="27" spans="1:29" ht="15" customHeight="1">
      <c r="A27" s="1255"/>
      <c r="B27" s="1255"/>
      <c r="C27" s="1255"/>
      <c r="D27" s="1255"/>
      <c r="E27" s="1255"/>
      <c r="F27" s="866"/>
      <c r="G27" s="866"/>
      <c r="H27" s="864"/>
      <c r="I27" s="1255"/>
      <c r="J27" s="866"/>
      <c r="K27" s="871"/>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c r="AC27" s="588"/>
    </row>
    <row r="28" spans="1:29" ht="15" customHeight="1">
      <c r="A28" s="1255"/>
      <c r="B28" s="1255"/>
      <c r="C28" s="1255"/>
      <c r="D28" s="1255"/>
      <c r="E28" s="870"/>
      <c r="F28" s="866"/>
      <c r="G28" s="866"/>
      <c r="H28" s="866"/>
      <c r="I28" s="862"/>
      <c r="J28" s="859"/>
      <c r="K28" s="869"/>
      <c r="L28" s="537"/>
      <c r="M28" s="550" t="s">
        <v>12</v>
      </c>
      <c r="N28" s="563"/>
      <c r="O28" s="563"/>
      <c r="P28" s="563"/>
      <c r="Q28" s="563"/>
      <c r="R28" s="563"/>
      <c r="S28" s="563"/>
      <c r="T28" s="563"/>
      <c r="U28" s="562"/>
      <c r="V28" s="563"/>
      <c r="W28" s="664"/>
      <c r="Y28" s="588"/>
      <c r="Z28" s="588" t="str">
        <f t="shared" si="0"/>
        <v>Добавить схему подключения</v>
      </c>
      <c r="AA28" s="588"/>
      <c r="AB28" s="588"/>
      <c r="AC28" s="588"/>
    </row>
    <row r="29" spans="1:29" ht="15" customHeight="1">
      <c r="A29" s="1255"/>
      <c r="B29" s="1255"/>
      <c r="C29" s="1255"/>
      <c r="D29" s="870"/>
      <c r="E29" s="870"/>
      <c r="F29" s="866"/>
      <c r="G29" s="866"/>
      <c r="H29" s="866"/>
      <c r="I29" s="862"/>
      <c r="J29" s="859"/>
      <c r="K29" s="869"/>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c r="AC29" s="588"/>
    </row>
    <row r="30" spans="1:29" ht="15" customHeight="1">
      <c r="A30" s="1255"/>
      <c r="B30" s="1255"/>
      <c r="C30" s="870"/>
      <c r="D30" s="870"/>
      <c r="E30" s="870"/>
      <c r="F30" s="870"/>
      <c r="G30" s="875"/>
      <c r="H30" s="862"/>
      <c r="I30" s="873"/>
      <c r="J30" s="859"/>
      <c r="K30" s="874"/>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c r="AC30" s="588"/>
    </row>
    <row r="31" spans="1:29" ht="15" customHeight="1">
      <c r="A31" s="1255"/>
      <c r="B31" s="870"/>
      <c r="C31" s="870"/>
      <c r="D31" s="870"/>
      <c r="E31" s="870"/>
      <c r="F31" s="870"/>
      <c r="G31" s="875"/>
      <c r="H31" s="862"/>
      <c r="I31" s="862"/>
      <c r="J31" s="859"/>
      <c r="K31" s="869"/>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c r="AC31" s="588"/>
    </row>
    <row r="32" spans="1:29" s="521" customFormat="1" ht="15" customHeight="1">
      <c r="A32" s="858"/>
      <c r="B32" s="858"/>
      <c r="C32" s="858"/>
      <c r="D32" s="858"/>
      <c r="E32" s="858"/>
      <c r="F32" s="858"/>
      <c r="G32" s="858"/>
      <c r="H32" s="858"/>
      <c r="I32" s="858"/>
      <c r="J32" s="858"/>
      <c r="K32" s="858"/>
      <c r="L32" s="492"/>
      <c r="M32" s="564" t="s">
        <v>308</v>
      </c>
      <c r="N32" s="563"/>
      <c r="O32" s="563"/>
      <c r="P32" s="563"/>
      <c r="Q32" s="563"/>
      <c r="R32" s="563"/>
      <c r="S32" s="563"/>
      <c r="T32" s="563"/>
      <c r="U32" s="562"/>
      <c r="V32" s="563"/>
      <c r="W32" s="664"/>
      <c r="X32" s="586"/>
      <c r="Y32" s="586"/>
      <c r="Z32" s="586"/>
      <c r="AA32" s="586"/>
      <c r="AB32" s="586"/>
      <c r="AC32" s="586"/>
    </row>
    <row r="33" spans="1:29" ht="11.25">
      <c r="A33" s="522"/>
      <c r="B33" s="522"/>
      <c r="C33" s="522"/>
      <c r="D33" s="522"/>
      <c r="E33" s="522"/>
      <c r="F33" s="522"/>
      <c r="G33" s="522"/>
      <c r="H33" s="522"/>
      <c r="I33" s="522"/>
      <c r="J33" s="522"/>
      <c r="K33" s="522"/>
      <c r="X33" s="522"/>
      <c r="Y33" s="522"/>
      <c r="Z33" s="522"/>
      <c r="AA33" s="522"/>
      <c r="AB33" s="522"/>
      <c r="AC33" s="522"/>
    </row>
    <row r="34" spans="1:29" ht="90" customHeight="1">
      <c r="L34" s="1">
        <v>1</v>
      </c>
      <c r="M34" s="1219" t="s">
        <v>630</v>
      </c>
      <c r="N34" s="1219"/>
      <c r="O34" s="1219"/>
      <c r="P34" s="1219"/>
      <c r="Q34" s="1219"/>
      <c r="R34" s="1219"/>
      <c r="S34" s="1219"/>
      <c r="T34" s="1219"/>
      <c r="U34" s="1219"/>
      <c r="V34" s="1219"/>
      <c r="W34" s="121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48</v>
      </c>
    </row>
    <row r="2" spans="1:20" ht="22.5">
      <c r="F2" s="1220" t="s">
        <v>490</v>
      </c>
      <c r="G2" s="1221"/>
      <c r="H2" s="1222"/>
      <c r="I2" s="805"/>
    </row>
    <row r="3" spans="1:20" ht="3" customHeight="1"/>
    <row r="4" spans="1:20" s="1006" customFormat="1" ht="11.25">
      <c r="A4" s="1012"/>
      <c r="B4" s="1012"/>
      <c r="C4" s="1012"/>
      <c r="D4" s="1012"/>
      <c r="F4" s="1165" t="s">
        <v>453</v>
      </c>
      <c r="G4" s="1165"/>
      <c r="H4" s="1165"/>
      <c r="I4" s="1223" t="s">
        <v>454</v>
      </c>
      <c r="J4" s="1012"/>
      <c r="K4" s="1012"/>
      <c r="L4" s="1012"/>
      <c r="M4" s="1012"/>
      <c r="N4" s="1012"/>
      <c r="O4" s="1012"/>
      <c r="P4" s="1012"/>
      <c r="Q4" s="1012"/>
      <c r="R4" s="1012"/>
      <c r="S4" s="1012"/>
      <c r="T4" s="1012"/>
    </row>
    <row r="5" spans="1:20" s="1006" customFormat="1" ht="11.25" customHeight="1">
      <c r="A5" s="1012"/>
      <c r="B5" s="1012"/>
      <c r="C5" s="1012"/>
      <c r="D5" s="1012"/>
      <c r="F5" s="1021" t="s">
        <v>91</v>
      </c>
      <c r="G5" s="809" t="s">
        <v>456</v>
      </c>
      <c r="H5" s="1030" t="s">
        <v>441</v>
      </c>
      <c r="I5" s="1223"/>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026" t="str">
        <f>IF(dateCh="","",dateCh)</f>
        <v>20.12.2021</v>
      </c>
      <c r="I7" s="815" t="s">
        <v>492</v>
      </c>
      <c r="J7" s="614"/>
      <c r="K7" s="1012"/>
      <c r="L7" s="1012"/>
      <c r="M7" s="1012"/>
      <c r="N7" s="1012"/>
      <c r="O7" s="1012"/>
      <c r="P7" s="1012"/>
      <c r="Q7" s="1012"/>
      <c r="R7" s="1012"/>
      <c r="S7" s="1012"/>
      <c r="T7" s="1012"/>
    </row>
    <row r="8" spans="1:20" s="1006" customFormat="1" ht="45">
      <c r="A8" s="1224">
        <v>1</v>
      </c>
      <c r="B8" s="1012"/>
      <c r="C8" s="1012"/>
      <c r="D8" s="1012"/>
      <c r="F8" s="1028" t="str">
        <f>"2." &amp;mergeValue(A8)</f>
        <v>2.1</v>
      </c>
      <c r="G8" s="814" t="s">
        <v>493</v>
      </c>
      <c r="H8" s="1026" t="str">
        <f>IF('Перечень тарифов'!R21="","наименование отсутствует","" &amp; 'Перечень тарифов'!R21 &amp; "")</f>
        <v>наименование отсутствует</v>
      </c>
      <c r="I8" s="815" t="s">
        <v>588</v>
      </c>
      <c r="J8" s="614"/>
      <c r="K8" s="1012"/>
      <c r="L8" s="1012"/>
      <c r="M8" s="1012"/>
      <c r="N8" s="1012"/>
      <c r="O8" s="1012"/>
      <c r="P8" s="1012"/>
      <c r="Q8" s="1012"/>
      <c r="R8" s="1012"/>
      <c r="S8" s="1012"/>
      <c r="T8" s="1012"/>
    </row>
    <row r="9" spans="1:20" s="1006" customFormat="1" ht="22.5">
      <c r="A9" s="1224"/>
      <c r="B9" s="1012"/>
      <c r="C9" s="1012"/>
      <c r="D9" s="1012"/>
      <c r="F9" s="1028" t="str">
        <f>"3." &amp;mergeValue(A9)</f>
        <v>3.1</v>
      </c>
      <c r="G9" s="814" t="s">
        <v>494</v>
      </c>
      <c r="H9" s="1026" t="str">
        <f>IF('Перечень тарифов'!F21="","наименование отсутствует","" &amp; 'Перечень тарифов'!F21 &amp; "")</f>
        <v>Производство тепловой энергии. Некомбинированная выработка</v>
      </c>
      <c r="I9" s="815" t="s">
        <v>586</v>
      </c>
      <c r="J9" s="614"/>
      <c r="K9" s="1012"/>
      <c r="L9" s="1012"/>
      <c r="M9" s="1012"/>
      <c r="N9" s="1012"/>
      <c r="O9" s="1012"/>
      <c r="P9" s="1012"/>
      <c r="Q9" s="1012"/>
      <c r="R9" s="1012"/>
      <c r="S9" s="1012"/>
      <c r="T9" s="1012"/>
    </row>
    <row r="10" spans="1:20" s="1006" customFormat="1" ht="22.5">
      <c r="A10" s="1224"/>
      <c r="B10" s="1012"/>
      <c r="C10" s="1012"/>
      <c r="D10" s="1012"/>
      <c r="F10" s="1028" t="str">
        <f>"4."&amp;mergeValue(A10)</f>
        <v>4.1</v>
      </c>
      <c r="G10" s="814" t="s">
        <v>495</v>
      </c>
      <c r="H10" s="1030" t="s">
        <v>457</v>
      </c>
      <c r="I10" s="815"/>
      <c r="J10" s="614"/>
      <c r="K10" s="1012"/>
      <c r="L10" s="1012"/>
      <c r="M10" s="1012"/>
      <c r="N10" s="1012"/>
      <c r="O10" s="1012"/>
      <c r="P10" s="1012"/>
      <c r="Q10" s="1012"/>
      <c r="R10" s="1012"/>
      <c r="S10" s="1012"/>
      <c r="T10" s="1012"/>
    </row>
    <row r="11" spans="1:20" s="1006" customFormat="1" ht="18.75">
      <c r="A11" s="1224"/>
      <c r="B11" s="1224">
        <v>1</v>
      </c>
      <c r="C11" s="1022"/>
      <c r="D11" s="1022"/>
      <c r="F11" s="1028" t="str">
        <f>"4."&amp;mergeValue(A11) &amp;"."&amp;mergeValue(B11)</f>
        <v>4.1.1</v>
      </c>
      <c r="G11" s="829" t="s">
        <v>590</v>
      </c>
      <c r="H11" s="1026" t="str">
        <f>IF(region_name="","",region_name)</f>
        <v>Ярославская область</v>
      </c>
      <c r="I11" s="815" t="s">
        <v>498</v>
      </c>
      <c r="J11" s="614"/>
      <c r="K11" s="1012"/>
      <c r="L11" s="1012"/>
      <c r="M11" s="1012"/>
      <c r="N11" s="1012"/>
      <c r="O11" s="1012"/>
      <c r="P11" s="1012"/>
      <c r="Q11" s="1012"/>
      <c r="R11" s="1012"/>
      <c r="S11" s="1012"/>
      <c r="T11" s="1012"/>
    </row>
    <row r="12" spans="1:20" s="1006" customFormat="1" ht="22.5">
      <c r="A12" s="1224"/>
      <c r="B12" s="1224"/>
      <c r="C12" s="1224">
        <v>1</v>
      </c>
      <c r="D12" s="1022"/>
      <c r="F12" s="1028" t="str">
        <f>"4."&amp;mergeValue(A12) &amp;"."&amp;mergeValue(B12)&amp;"."&amp;mergeValue(C12)</f>
        <v>4.1.1.1</v>
      </c>
      <c r="G12" s="816" t="s">
        <v>496</v>
      </c>
      <c r="H12" s="1026" t="str">
        <f>IF(Территории!H13="","","" &amp; Территории!H13 &amp; "")</f>
        <v>город Ярославль</v>
      </c>
      <c r="I12" s="815" t="s">
        <v>499</v>
      </c>
      <c r="J12" s="614"/>
      <c r="K12" s="1012"/>
      <c r="L12" s="1012"/>
      <c r="M12" s="1012"/>
      <c r="N12" s="1012"/>
      <c r="O12" s="1012"/>
      <c r="P12" s="1012"/>
      <c r="Q12" s="1012"/>
      <c r="R12" s="1012"/>
      <c r="S12" s="1012"/>
      <c r="T12" s="1012"/>
    </row>
    <row r="13" spans="1:20" s="1006" customFormat="1" ht="56.25">
      <c r="A13" s="1224"/>
      <c r="B13" s="1224"/>
      <c r="C13" s="1224"/>
      <c r="D13" s="1022">
        <v>1</v>
      </c>
      <c r="F13" s="1028" t="str">
        <f>"4."&amp;mergeValue(A13) &amp;"."&amp;mergeValue(B13)&amp;"."&amp;mergeValue(C13)&amp;"."&amp;mergeValue(D13)</f>
        <v>4.1.1.1.1</v>
      </c>
      <c r="G13" s="817" t="s">
        <v>497</v>
      </c>
      <c r="H13" s="1026" t="str">
        <f>IF(Территории!R14="","","" &amp; Территории!R14 &amp; "")</f>
        <v>город Ярославль (78701000)</v>
      </c>
      <c r="I13" s="1100" t="s">
        <v>589</v>
      </c>
      <c r="J13" s="614"/>
      <c r="K13" s="1012"/>
      <c r="L13" s="1012"/>
      <c r="M13" s="1012"/>
      <c r="N13" s="1012"/>
      <c r="O13" s="1012"/>
      <c r="P13" s="1012"/>
      <c r="Q13" s="1012"/>
      <c r="R13" s="1012"/>
      <c r="S13" s="1012"/>
      <c r="T13" s="1012"/>
    </row>
    <row r="14" spans="1:20" s="1006" customFormat="1" ht="45">
      <c r="A14" s="1224">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24"/>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24"/>
      <c r="B16" s="1012"/>
      <c r="C16" s="1012"/>
      <c r="D16" s="1012"/>
      <c r="F16" s="1028" t="str">
        <f>"4."&amp;mergeValue(A16)</f>
        <v>4.2</v>
      </c>
      <c r="G16" s="814" t="s">
        <v>495</v>
      </c>
      <c r="H16" s="1106" t="s">
        <v>457</v>
      </c>
      <c r="I16" s="815"/>
      <c r="J16" s="614"/>
      <c r="K16" s="1012"/>
      <c r="L16" s="1012"/>
      <c r="M16" s="1012"/>
      <c r="N16" s="1012"/>
      <c r="O16" s="1012"/>
      <c r="P16" s="1012"/>
      <c r="Q16" s="1012"/>
      <c r="R16" s="1012"/>
      <c r="S16" s="1012"/>
      <c r="T16" s="1012"/>
    </row>
    <row r="17" spans="1:20" s="1006" customFormat="1" ht="18.75">
      <c r="A17" s="1224"/>
      <c r="B17" s="1224">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24"/>
      <c r="B18" s="1224"/>
      <c r="C18" s="1224">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24"/>
      <c r="B19" s="1224"/>
      <c r="C19" s="1224"/>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24">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24"/>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24"/>
      <c r="B22" s="1012"/>
      <c r="C22" s="1012"/>
      <c r="D22" s="1012"/>
      <c r="F22" s="1028" t="str">
        <f>"4."&amp;mergeValue(A22)</f>
        <v>4.3</v>
      </c>
      <c r="G22" s="814" t="s">
        <v>495</v>
      </c>
      <c r="H22" s="1106" t="s">
        <v>457</v>
      </c>
      <c r="I22" s="815"/>
      <c r="J22" s="614"/>
      <c r="K22" s="1012"/>
      <c r="L22" s="1012"/>
      <c r="M22" s="1012"/>
      <c r="N22" s="1012"/>
      <c r="O22" s="1012"/>
      <c r="P22" s="1012"/>
      <c r="Q22" s="1012"/>
      <c r="R22" s="1012"/>
      <c r="S22" s="1012"/>
      <c r="T22" s="1012"/>
    </row>
    <row r="23" spans="1:20" s="1006" customFormat="1" ht="18.75">
      <c r="A23" s="1224"/>
      <c r="B23" s="1224">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24"/>
      <c r="B24" s="1224"/>
      <c r="C24" s="1224">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24"/>
      <c r="B25" s="1224"/>
      <c r="C25" s="1224"/>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771" customFormat="1" ht="3" customHeight="1">
      <c r="A26" s="772"/>
      <c r="B26" s="772"/>
      <c r="C26" s="772"/>
      <c r="D26" s="772"/>
      <c r="F26" s="624"/>
      <c r="G26" s="625"/>
      <c r="H26" s="626"/>
      <c r="I26" s="627"/>
      <c r="J26" s="772"/>
      <c r="K26" s="772"/>
      <c r="L26" s="772"/>
      <c r="M26" s="772"/>
      <c r="N26" s="772"/>
      <c r="O26" s="772"/>
      <c r="P26" s="772"/>
      <c r="Q26" s="772"/>
      <c r="R26" s="772"/>
      <c r="S26" s="772"/>
      <c r="T26" s="772"/>
    </row>
    <row r="27" spans="1:20" s="771" customFormat="1" ht="15" customHeight="1">
      <c r="A27" s="772"/>
      <c r="B27" s="772"/>
      <c r="C27" s="772"/>
      <c r="D27" s="772"/>
      <c r="F27" s="821"/>
      <c r="G27" s="1219" t="s">
        <v>591</v>
      </c>
      <c r="H27" s="1219"/>
      <c r="I27" s="982"/>
      <c r="J27" s="772"/>
      <c r="K27" s="772"/>
      <c r="L27" s="772"/>
      <c r="M27" s="772"/>
      <c r="N27" s="772"/>
      <c r="O27" s="772"/>
      <c r="P27" s="772"/>
      <c r="Q27" s="772"/>
      <c r="R27" s="772"/>
      <c r="S27" s="772"/>
      <c r="T27" s="772"/>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98"/>
  <sheetViews>
    <sheetView showGridLines="0" tabSelected="1" topLeftCell="R84" zoomScaleNormal="100" workbookViewId="0">
      <selection activeCell="AC97" sqref="AC97"/>
    </sheetView>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29.7109375" style="989" customWidth="1"/>
    <col min="16" max="17" width="23.7109375" style="989" hidden="1" customWidth="1"/>
    <col min="18" max="18" width="11.7109375" style="989" customWidth="1"/>
    <col min="19" max="19" width="3.7109375" style="989" customWidth="1"/>
    <col min="20" max="20" width="11.7109375" style="989" customWidth="1"/>
    <col min="21" max="21" width="8.5703125" style="989" customWidth="1"/>
    <col min="22" max="22" width="29.7109375" style="1055" customWidth="1"/>
    <col min="23" max="24" width="23.7109375" style="1055" hidden="1" customWidth="1"/>
    <col min="25" max="25" width="11.7109375" style="1055" customWidth="1"/>
    <col min="26" max="26" width="3.7109375" style="1055" customWidth="1"/>
    <col min="27" max="27" width="11.7109375" style="1055" customWidth="1"/>
    <col min="28" max="28" width="8.5703125" style="1055" customWidth="1"/>
    <col min="29" max="29" width="29.7109375" style="1055" customWidth="1"/>
    <col min="30" max="31" width="23.7109375" style="1055" hidden="1" customWidth="1"/>
    <col min="32" max="32" width="11.7109375" style="1055" customWidth="1"/>
    <col min="33" max="33" width="3.7109375" style="1055" customWidth="1"/>
    <col min="34" max="34" width="11.7109375" style="1055" customWidth="1"/>
    <col min="35" max="35" width="8.5703125" style="1055" customWidth="1"/>
    <col min="36" max="36" width="29.7109375" style="1055" customWidth="1"/>
    <col min="37" max="38" width="23.7109375" style="1055" hidden="1" customWidth="1"/>
    <col min="39" max="39" width="11.7109375" style="1055" customWidth="1"/>
    <col min="40" max="40" width="3.7109375" style="1055" customWidth="1"/>
    <col min="41" max="41" width="11.7109375" style="1055" customWidth="1"/>
    <col min="42" max="42" width="8.5703125" style="1055" hidden="1" customWidth="1"/>
    <col min="43" max="43" width="4.7109375" style="989" customWidth="1"/>
    <col min="44" max="44" width="115.7109375" style="989" customWidth="1"/>
    <col min="45" max="46" width="10.5703125" style="1007"/>
    <col min="47" max="47" width="11.140625" style="1007" customWidth="1"/>
    <col min="48" max="55" width="10.5703125" style="1007"/>
    <col min="56" max="277" width="10.5703125" style="989"/>
    <col min="278" max="285" width="0" style="989" hidden="1" customWidth="1"/>
    <col min="286" max="286" width="3.7109375" style="989" customWidth="1"/>
    <col min="287" max="287" width="3.85546875" style="989" customWidth="1"/>
    <col min="288" max="288" width="3.7109375" style="989" customWidth="1"/>
    <col min="289" max="289" width="12.7109375" style="989" customWidth="1"/>
    <col min="290" max="290" width="52.7109375" style="989" customWidth="1"/>
    <col min="291" max="294" width="0" style="989" hidden="1" customWidth="1"/>
    <col min="295" max="295" width="12.28515625" style="989" customWidth="1"/>
    <col min="296" max="296" width="6.42578125" style="989" customWidth="1"/>
    <col min="297" max="297" width="12.28515625" style="989" customWidth="1"/>
    <col min="298" max="298" width="0" style="989" hidden="1" customWidth="1"/>
    <col min="299" max="299" width="3.7109375" style="989" customWidth="1"/>
    <col min="300" max="300" width="11.140625" style="989" bestFit="1" customWidth="1"/>
    <col min="301" max="302" width="10.5703125" style="989"/>
    <col min="303" max="303" width="11.140625" style="989" customWidth="1"/>
    <col min="304" max="533" width="10.5703125" style="989"/>
    <col min="534" max="541" width="0" style="989" hidden="1" customWidth="1"/>
    <col min="542" max="542" width="3.7109375" style="989" customWidth="1"/>
    <col min="543" max="543" width="3.85546875" style="989" customWidth="1"/>
    <col min="544" max="544" width="3.7109375" style="989" customWidth="1"/>
    <col min="545" max="545" width="12.7109375" style="989" customWidth="1"/>
    <col min="546" max="546" width="52.7109375" style="989" customWidth="1"/>
    <col min="547" max="550" width="0" style="989" hidden="1" customWidth="1"/>
    <col min="551" max="551" width="12.28515625" style="989" customWidth="1"/>
    <col min="552" max="552" width="6.42578125" style="989" customWidth="1"/>
    <col min="553" max="553" width="12.28515625" style="989" customWidth="1"/>
    <col min="554" max="554" width="0" style="989" hidden="1" customWidth="1"/>
    <col min="555" max="555" width="3.7109375" style="989" customWidth="1"/>
    <col min="556" max="556" width="11.140625" style="989" bestFit="1" customWidth="1"/>
    <col min="557" max="558" width="10.5703125" style="989"/>
    <col min="559" max="559" width="11.140625" style="989" customWidth="1"/>
    <col min="560" max="789" width="10.5703125" style="989"/>
    <col min="790" max="797" width="0" style="989" hidden="1" customWidth="1"/>
    <col min="798" max="798" width="3.7109375" style="989" customWidth="1"/>
    <col min="799" max="799" width="3.85546875" style="989" customWidth="1"/>
    <col min="800" max="800" width="3.7109375" style="989" customWidth="1"/>
    <col min="801" max="801" width="12.7109375" style="989" customWidth="1"/>
    <col min="802" max="802" width="52.7109375" style="989" customWidth="1"/>
    <col min="803" max="806" width="0" style="989" hidden="1" customWidth="1"/>
    <col min="807" max="807" width="12.28515625" style="989" customWidth="1"/>
    <col min="808" max="808" width="6.42578125" style="989" customWidth="1"/>
    <col min="809" max="809" width="12.28515625" style="989" customWidth="1"/>
    <col min="810" max="810" width="0" style="989" hidden="1" customWidth="1"/>
    <col min="811" max="811" width="3.7109375" style="989" customWidth="1"/>
    <col min="812" max="812" width="11.140625" style="989" bestFit="1" customWidth="1"/>
    <col min="813" max="814" width="10.5703125" style="989"/>
    <col min="815" max="815" width="11.140625" style="989" customWidth="1"/>
    <col min="816" max="1045" width="10.5703125" style="989"/>
    <col min="1046" max="1053" width="0" style="989" hidden="1" customWidth="1"/>
    <col min="1054" max="1054" width="3.7109375" style="989" customWidth="1"/>
    <col min="1055" max="1055" width="3.85546875" style="989" customWidth="1"/>
    <col min="1056" max="1056" width="3.7109375" style="989" customWidth="1"/>
    <col min="1057" max="1057" width="12.7109375" style="989" customWidth="1"/>
    <col min="1058" max="1058" width="52.7109375" style="989" customWidth="1"/>
    <col min="1059" max="1062" width="0" style="989" hidden="1" customWidth="1"/>
    <col min="1063" max="1063" width="12.28515625" style="989" customWidth="1"/>
    <col min="1064" max="1064" width="6.42578125" style="989" customWidth="1"/>
    <col min="1065" max="1065" width="12.28515625" style="989" customWidth="1"/>
    <col min="1066" max="1066" width="0" style="989" hidden="1" customWidth="1"/>
    <col min="1067" max="1067" width="3.7109375" style="989" customWidth="1"/>
    <col min="1068" max="1068" width="11.140625" style="989" bestFit="1" customWidth="1"/>
    <col min="1069" max="1070" width="10.5703125" style="989"/>
    <col min="1071" max="1071" width="11.140625" style="989" customWidth="1"/>
    <col min="1072" max="1301" width="10.5703125" style="989"/>
    <col min="1302" max="1309" width="0" style="989" hidden="1" customWidth="1"/>
    <col min="1310" max="1310" width="3.7109375" style="989" customWidth="1"/>
    <col min="1311" max="1311" width="3.85546875" style="989" customWidth="1"/>
    <col min="1312" max="1312" width="3.7109375" style="989" customWidth="1"/>
    <col min="1313" max="1313" width="12.7109375" style="989" customWidth="1"/>
    <col min="1314" max="1314" width="52.7109375" style="989" customWidth="1"/>
    <col min="1315" max="1318" width="0" style="989" hidden="1" customWidth="1"/>
    <col min="1319" max="1319" width="12.28515625" style="989" customWidth="1"/>
    <col min="1320" max="1320" width="6.42578125" style="989" customWidth="1"/>
    <col min="1321" max="1321" width="12.28515625" style="989" customWidth="1"/>
    <col min="1322" max="1322" width="0" style="989" hidden="1" customWidth="1"/>
    <col min="1323" max="1323" width="3.7109375" style="989" customWidth="1"/>
    <col min="1324" max="1324" width="11.140625" style="989" bestFit="1" customWidth="1"/>
    <col min="1325" max="1326" width="10.5703125" style="989"/>
    <col min="1327" max="1327" width="11.140625" style="989" customWidth="1"/>
    <col min="1328" max="1557" width="10.5703125" style="989"/>
    <col min="1558" max="1565" width="0" style="989" hidden="1" customWidth="1"/>
    <col min="1566" max="1566" width="3.7109375" style="989" customWidth="1"/>
    <col min="1567" max="1567" width="3.85546875" style="989" customWidth="1"/>
    <col min="1568" max="1568" width="3.7109375" style="989" customWidth="1"/>
    <col min="1569" max="1569" width="12.7109375" style="989" customWidth="1"/>
    <col min="1570" max="1570" width="52.7109375" style="989" customWidth="1"/>
    <col min="1571" max="1574" width="0" style="989" hidden="1" customWidth="1"/>
    <col min="1575" max="1575" width="12.28515625" style="989" customWidth="1"/>
    <col min="1576" max="1576" width="6.42578125" style="989" customWidth="1"/>
    <col min="1577" max="1577" width="12.28515625" style="989" customWidth="1"/>
    <col min="1578" max="1578" width="0" style="989" hidden="1" customWidth="1"/>
    <col min="1579" max="1579" width="3.7109375" style="989" customWidth="1"/>
    <col min="1580" max="1580" width="11.140625" style="989" bestFit="1" customWidth="1"/>
    <col min="1581" max="1582" width="10.5703125" style="989"/>
    <col min="1583" max="1583" width="11.140625" style="989" customWidth="1"/>
    <col min="1584" max="1813" width="10.5703125" style="989"/>
    <col min="1814" max="1821" width="0" style="989" hidden="1" customWidth="1"/>
    <col min="1822" max="1822" width="3.7109375" style="989" customWidth="1"/>
    <col min="1823" max="1823" width="3.85546875" style="989" customWidth="1"/>
    <col min="1824" max="1824" width="3.7109375" style="989" customWidth="1"/>
    <col min="1825" max="1825" width="12.7109375" style="989" customWidth="1"/>
    <col min="1826" max="1826" width="52.7109375" style="989" customWidth="1"/>
    <col min="1827" max="1830" width="0" style="989" hidden="1" customWidth="1"/>
    <col min="1831" max="1831" width="12.28515625" style="989" customWidth="1"/>
    <col min="1832" max="1832" width="6.42578125" style="989" customWidth="1"/>
    <col min="1833" max="1833" width="12.28515625" style="989" customWidth="1"/>
    <col min="1834" max="1834" width="0" style="989" hidden="1" customWidth="1"/>
    <col min="1835" max="1835" width="3.7109375" style="989" customWidth="1"/>
    <col min="1836" max="1836" width="11.140625" style="989" bestFit="1" customWidth="1"/>
    <col min="1837" max="1838" width="10.5703125" style="989"/>
    <col min="1839" max="1839" width="11.140625" style="989" customWidth="1"/>
    <col min="1840" max="2069" width="10.5703125" style="989"/>
    <col min="2070" max="2077" width="0" style="989" hidden="1" customWidth="1"/>
    <col min="2078" max="2078" width="3.7109375" style="989" customWidth="1"/>
    <col min="2079" max="2079" width="3.85546875" style="989" customWidth="1"/>
    <col min="2080" max="2080" width="3.7109375" style="989" customWidth="1"/>
    <col min="2081" max="2081" width="12.7109375" style="989" customWidth="1"/>
    <col min="2082" max="2082" width="52.7109375" style="989" customWidth="1"/>
    <col min="2083" max="2086" width="0" style="989" hidden="1" customWidth="1"/>
    <col min="2087" max="2087" width="12.28515625" style="989" customWidth="1"/>
    <col min="2088" max="2088" width="6.42578125" style="989" customWidth="1"/>
    <col min="2089" max="2089" width="12.28515625" style="989" customWidth="1"/>
    <col min="2090" max="2090" width="0" style="989" hidden="1" customWidth="1"/>
    <col min="2091" max="2091" width="3.7109375" style="989" customWidth="1"/>
    <col min="2092" max="2092" width="11.140625" style="989" bestFit="1" customWidth="1"/>
    <col min="2093" max="2094" width="10.5703125" style="989"/>
    <col min="2095" max="2095" width="11.140625" style="989" customWidth="1"/>
    <col min="2096" max="2325" width="10.5703125" style="989"/>
    <col min="2326" max="2333" width="0" style="989" hidden="1" customWidth="1"/>
    <col min="2334" max="2334" width="3.7109375" style="989" customWidth="1"/>
    <col min="2335" max="2335" width="3.85546875" style="989" customWidth="1"/>
    <col min="2336" max="2336" width="3.7109375" style="989" customWidth="1"/>
    <col min="2337" max="2337" width="12.7109375" style="989" customWidth="1"/>
    <col min="2338" max="2338" width="52.7109375" style="989" customWidth="1"/>
    <col min="2339" max="2342" width="0" style="989" hidden="1" customWidth="1"/>
    <col min="2343" max="2343" width="12.28515625" style="989" customWidth="1"/>
    <col min="2344" max="2344" width="6.42578125" style="989" customWidth="1"/>
    <col min="2345" max="2345" width="12.28515625" style="989" customWidth="1"/>
    <col min="2346" max="2346" width="0" style="989" hidden="1" customWidth="1"/>
    <col min="2347" max="2347" width="3.7109375" style="989" customWidth="1"/>
    <col min="2348" max="2348" width="11.140625" style="989" bestFit="1" customWidth="1"/>
    <col min="2349" max="2350" width="10.5703125" style="989"/>
    <col min="2351" max="2351" width="11.140625" style="989" customWidth="1"/>
    <col min="2352" max="2581" width="10.5703125" style="989"/>
    <col min="2582" max="2589" width="0" style="989" hidden="1" customWidth="1"/>
    <col min="2590" max="2590" width="3.7109375" style="989" customWidth="1"/>
    <col min="2591" max="2591" width="3.85546875" style="989" customWidth="1"/>
    <col min="2592" max="2592" width="3.7109375" style="989" customWidth="1"/>
    <col min="2593" max="2593" width="12.7109375" style="989" customWidth="1"/>
    <col min="2594" max="2594" width="52.7109375" style="989" customWidth="1"/>
    <col min="2595" max="2598" width="0" style="989" hidden="1" customWidth="1"/>
    <col min="2599" max="2599" width="12.28515625" style="989" customWidth="1"/>
    <col min="2600" max="2600" width="6.42578125" style="989" customWidth="1"/>
    <col min="2601" max="2601" width="12.28515625" style="989" customWidth="1"/>
    <col min="2602" max="2602" width="0" style="989" hidden="1" customWidth="1"/>
    <col min="2603" max="2603" width="3.7109375" style="989" customWidth="1"/>
    <col min="2604" max="2604" width="11.140625" style="989" bestFit="1" customWidth="1"/>
    <col min="2605" max="2606" width="10.5703125" style="989"/>
    <col min="2607" max="2607" width="11.140625" style="989" customWidth="1"/>
    <col min="2608" max="2837" width="10.5703125" style="989"/>
    <col min="2838" max="2845" width="0" style="989" hidden="1" customWidth="1"/>
    <col min="2846" max="2846" width="3.7109375" style="989" customWidth="1"/>
    <col min="2847" max="2847" width="3.85546875" style="989" customWidth="1"/>
    <col min="2848" max="2848" width="3.7109375" style="989" customWidth="1"/>
    <col min="2849" max="2849" width="12.7109375" style="989" customWidth="1"/>
    <col min="2850" max="2850" width="52.7109375" style="989" customWidth="1"/>
    <col min="2851" max="2854" width="0" style="989" hidden="1" customWidth="1"/>
    <col min="2855" max="2855" width="12.28515625" style="989" customWidth="1"/>
    <col min="2856" max="2856" width="6.42578125" style="989" customWidth="1"/>
    <col min="2857" max="2857" width="12.28515625" style="989" customWidth="1"/>
    <col min="2858" max="2858" width="0" style="989" hidden="1" customWidth="1"/>
    <col min="2859" max="2859" width="3.7109375" style="989" customWidth="1"/>
    <col min="2860" max="2860" width="11.140625" style="989" bestFit="1" customWidth="1"/>
    <col min="2861" max="2862" width="10.5703125" style="989"/>
    <col min="2863" max="2863" width="11.140625" style="989" customWidth="1"/>
    <col min="2864" max="3093" width="10.5703125" style="989"/>
    <col min="3094" max="3101" width="0" style="989" hidden="1" customWidth="1"/>
    <col min="3102" max="3102" width="3.7109375" style="989" customWidth="1"/>
    <col min="3103" max="3103" width="3.85546875" style="989" customWidth="1"/>
    <col min="3104" max="3104" width="3.7109375" style="989" customWidth="1"/>
    <col min="3105" max="3105" width="12.7109375" style="989" customWidth="1"/>
    <col min="3106" max="3106" width="52.7109375" style="989" customWidth="1"/>
    <col min="3107" max="3110" width="0" style="989" hidden="1" customWidth="1"/>
    <col min="3111" max="3111" width="12.28515625" style="989" customWidth="1"/>
    <col min="3112" max="3112" width="6.42578125" style="989" customWidth="1"/>
    <col min="3113" max="3113" width="12.28515625" style="989" customWidth="1"/>
    <col min="3114" max="3114" width="0" style="989" hidden="1" customWidth="1"/>
    <col min="3115" max="3115" width="3.7109375" style="989" customWidth="1"/>
    <col min="3116" max="3116" width="11.140625" style="989" bestFit="1" customWidth="1"/>
    <col min="3117" max="3118" width="10.5703125" style="989"/>
    <col min="3119" max="3119" width="11.140625" style="989" customWidth="1"/>
    <col min="3120" max="3349" width="10.5703125" style="989"/>
    <col min="3350" max="3357" width="0" style="989" hidden="1" customWidth="1"/>
    <col min="3358" max="3358" width="3.7109375" style="989" customWidth="1"/>
    <col min="3359" max="3359" width="3.85546875" style="989" customWidth="1"/>
    <col min="3360" max="3360" width="3.7109375" style="989" customWidth="1"/>
    <col min="3361" max="3361" width="12.7109375" style="989" customWidth="1"/>
    <col min="3362" max="3362" width="52.7109375" style="989" customWidth="1"/>
    <col min="3363" max="3366" width="0" style="989" hidden="1" customWidth="1"/>
    <col min="3367" max="3367" width="12.28515625" style="989" customWidth="1"/>
    <col min="3368" max="3368" width="6.42578125" style="989" customWidth="1"/>
    <col min="3369" max="3369" width="12.28515625" style="989" customWidth="1"/>
    <col min="3370" max="3370" width="0" style="989" hidden="1" customWidth="1"/>
    <col min="3371" max="3371" width="3.7109375" style="989" customWidth="1"/>
    <col min="3372" max="3372" width="11.140625" style="989" bestFit="1" customWidth="1"/>
    <col min="3373" max="3374" width="10.5703125" style="989"/>
    <col min="3375" max="3375" width="11.140625" style="989" customWidth="1"/>
    <col min="3376" max="3605" width="10.5703125" style="989"/>
    <col min="3606" max="3613" width="0" style="989" hidden="1" customWidth="1"/>
    <col min="3614" max="3614" width="3.7109375" style="989" customWidth="1"/>
    <col min="3615" max="3615" width="3.85546875" style="989" customWidth="1"/>
    <col min="3616" max="3616" width="3.7109375" style="989" customWidth="1"/>
    <col min="3617" max="3617" width="12.7109375" style="989" customWidth="1"/>
    <col min="3618" max="3618" width="52.7109375" style="989" customWidth="1"/>
    <col min="3619" max="3622" width="0" style="989" hidden="1" customWidth="1"/>
    <col min="3623" max="3623" width="12.28515625" style="989" customWidth="1"/>
    <col min="3624" max="3624" width="6.42578125" style="989" customWidth="1"/>
    <col min="3625" max="3625" width="12.28515625" style="989" customWidth="1"/>
    <col min="3626" max="3626" width="0" style="989" hidden="1" customWidth="1"/>
    <col min="3627" max="3627" width="3.7109375" style="989" customWidth="1"/>
    <col min="3628" max="3628" width="11.140625" style="989" bestFit="1" customWidth="1"/>
    <col min="3629" max="3630" width="10.5703125" style="989"/>
    <col min="3631" max="3631" width="11.140625" style="989" customWidth="1"/>
    <col min="3632" max="3861" width="10.5703125" style="989"/>
    <col min="3862" max="3869" width="0" style="989" hidden="1" customWidth="1"/>
    <col min="3870" max="3870" width="3.7109375" style="989" customWidth="1"/>
    <col min="3871" max="3871" width="3.85546875" style="989" customWidth="1"/>
    <col min="3872" max="3872" width="3.7109375" style="989" customWidth="1"/>
    <col min="3873" max="3873" width="12.7109375" style="989" customWidth="1"/>
    <col min="3874" max="3874" width="52.7109375" style="989" customWidth="1"/>
    <col min="3875" max="3878" width="0" style="989" hidden="1" customWidth="1"/>
    <col min="3879" max="3879" width="12.28515625" style="989" customWidth="1"/>
    <col min="3880" max="3880" width="6.42578125" style="989" customWidth="1"/>
    <col min="3881" max="3881" width="12.28515625" style="989" customWidth="1"/>
    <col min="3882" max="3882" width="0" style="989" hidden="1" customWidth="1"/>
    <col min="3883" max="3883" width="3.7109375" style="989" customWidth="1"/>
    <col min="3884" max="3884" width="11.140625" style="989" bestFit="1" customWidth="1"/>
    <col min="3885" max="3886" width="10.5703125" style="989"/>
    <col min="3887" max="3887" width="11.140625" style="989" customWidth="1"/>
    <col min="3888" max="4117" width="10.5703125" style="989"/>
    <col min="4118" max="4125" width="0" style="989" hidden="1" customWidth="1"/>
    <col min="4126" max="4126" width="3.7109375" style="989" customWidth="1"/>
    <col min="4127" max="4127" width="3.85546875" style="989" customWidth="1"/>
    <col min="4128" max="4128" width="3.7109375" style="989" customWidth="1"/>
    <col min="4129" max="4129" width="12.7109375" style="989" customWidth="1"/>
    <col min="4130" max="4130" width="52.7109375" style="989" customWidth="1"/>
    <col min="4131" max="4134" width="0" style="989" hidden="1" customWidth="1"/>
    <col min="4135" max="4135" width="12.28515625" style="989" customWidth="1"/>
    <col min="4136" max="4136" width="6.42578125" style="989" customWidth="1"/>
    <col min="4137" max="4137" width="12.28515625" style="989" customWidth="1"/>
    <col min="4138" max="4138" width="0" style="989" hidden="1" customWidth="1"/>
    <col min="4139" max="4139" width="3.7109375" style="989" customWidth="1"/>
    <col min="4140" max="4140" width="11.140625" style="989" bestFit="1" customWidth="1"/>
    <col min="4141" max="4142" width="10.5703125" style="989"/>
    <col min="4143" max="4143" width="11.140625" style="989" customWidth="1"/>
    <col min="4144" max="4373" width="10.5703125" style="989"/>
    <col min="4374" max="4381" width="0" style="989" hidden="1" customWidth="1"/>
    <col min="4382" max="4382" width="3.7109375" style="989" customWidth="1"/>
    <col min="4383" max="4383" width="3.85546875" style="989" customWidth="1"/>
    <col min="4384" max="4384" width="3.7109375" style="989" customWidth="1"/>
    <col min="4385" max="4385" width="12.7109375" style="989" customWidth="1"/>
    <col min="4386" max="4386" width="52.7109375" style="989" customWidth="1"/>
    <col min="4387" max="4390" width="0" style="989" hidden="1" customWidth="1"/>
    <col min="4391" max="4391" width="12.28515625" style="989" customWidth="1"/>
    <col min="4392" max="4392" width="6.42578125" style="989" customWidth="1"/>
    <col min="4393" max="4393" width="12.28515625" style="989" customWidth="1"/>
    <col min="4394" max="4394" width="0" style="989" hidden="1" customWidth="1"/>
    <col min="4395" max="4395" width="3.7109375" style="989" customWidth="1"/>
    <col min="4396" max="4396" width="11.140625" style="989" bestFit="1" customWidth="1"/>
    <col min="4397" max="4398" width="10.5703125" style="989"/>
    <col min="4399" max="4399" width="11.140625" style="989" customWidth="1"/>
    <col min="4400" max="4629" width="10.5703125" style="989"/>
    <col min="4630" max="4637" width="0" style="989" hidden="1" customWidth="1"/>
    <col min="4638" max="4638" width="3.7109375" style="989" customWidth="1"/>
    <col min="4639" max="4639" width="3.85546875" style="989" customWidth="1"/>
    <col min="4640" max="4640" width="3.7109375" style="989" customWidth="1"/>
    <col min="4641" max="4641" width="12.7109375" style="989" customWidth="1"/>
    <col min="4642" max="4642" width="52.7109375" style="989" customWidth="1"/>
    <col min="4643" max="4646" width="0" style="989" hidden="1" customWidth="1"/>
    <col min="4647" max="4647" width="12.28515625" style="989" customWidth="1"/>
    <col min="4648" max="4648" width="6.42578125" style="989" customWidth="1"/>
    <col min="4649" max="4649" width="12.28515625" style="989" customWidth="1"/>
    <col min="4650" max="4650" width="0" style="989" hidden="1" customWidth="1"/>
    <col min="4651" max="4651" width="3.7109375" style="989" customWidth="1"/>
    <col min="4652" max="4652" width="11.140625" style="989" bestFit="1" customWidth="1"/>
    <col min="4653" max="4654" width="10.5703125" style="989"/>
    <col min="4655" max="4655" width="11.140625" style="989" customWidth="1"/>
    <col min="4656" max="4885" width="10.5703125" style="989"/>
    <col min="4886" max="4893" width="0" style="989" hidden="1" customWidth="1"/>
    <col min="4894" max="4894" width="3.7109375" style="989" customWidth="1"/>
    <col min="4895" max="4895" width="3.85546875" style="989" customWidth="1"/>
    <col min="4896" max="4896" width="3.7109375" style="989" customWidth="1"/>
    <col min="4897" max="4897" width="12.7109375" style="989" customWidth="1"/>
    <col min="4898" max="4898" width="52.7109375" style="989" customWidth="1"/>
    <col min="4899" max="4902" width="0" style="989" hidden="1" customWidth="1"/>
    <col min="4903" max="4903" width="12.28515625" style="989" customWidth="1"/>
    <col min="4904" max="4904" width="6.42578125" style="989" customWidth="1"/>
    <col min="4905" max="4905" width="12.28515625" style="989" customWidth="1"/>
    <col min="4906" max="4906" width="0" style="989" hidden="1" customWidth="1"/>
    <col min="4907" max="4907" width="3.7109375" style="989" customWidth="1"/>
    <col min="4908" max="4908" width="11.140625" style="989" bestFit="1" customWidth="1"/>
    <col min="4909" max="4910" width="10.5703125" style="989"/>
    <col min="4911" max="4911" width="11.140625" style="989" customWidth="1"/>
    <col min="4912" max="5141" width="10.5703125" style="989"/>
    <col min="5142" max="5149" width="0" style="989" hidden="1" customWidth="1"/>
    <col min="5150" max="5150" width="3.7109375" style="989" customWidth="1"/>
    <col min="5151" max="5151" width="3.85546875" style="989" customWidth="1"/>
    <col min="5152" max="5152" width="3.7109375" style="989" customWidth="1"/>
    <col min="5153" max="5153" width="12.7109375" style="989" customWidth="1"/>
    <col min="5154" max="5154" width="52.7109375" style="989" customWidth="1"/>
    <col min="5155" max="5158" width="0" style="989" hidden="1" customWidth="1"/>
    <col min="5159" max="5159" width="12.28515625" style="989" customWidth="1"/>
    <col min="5160" max="5160" width="6.42578125" style="989" customWidth="1"/>
    <col min="5161" max="5161" width="12.28515625" style="989" customWidth="1"/>
    <col min="5162" max="5162" width="0" style="989" hidden="1" customWidth="1"/>
    <col min="5163" max="5163" width="3.7109375" style="989" customWidth="1"/>
    <col min="5164" max="5164" width="11.140625" style="989" bestFit="1" customWidth="1"/>
    <col min="5165" max="5166" width="10.5703125" style="989"/>
    <col min="5167" max="5167" width="11.140625" style="989" customWidth="1"/>
    <col min="5168" max="5397" width="10.5703125" style="989"/>
    <col min="5398" max="5405" width="0" style="989" hidden="1" customWidth="1"/>
    <col min="5406" max="5406" width="3.7109375" style="989" customWidth="1"/>
    <col min="5407" max="5407" width="3.85546875" style="989" customWidth="1"/>
    <col min="5408" max="5408" width="3.7109375" style="989" customWidth="1"/>
    <col min="5409" max="5409" width="12.7109375" style="989" customWidth="1"/>
    <col min="5410" max="5410" width="52.7109375" style="989" customWidth="1"/>
    <col min="5411" max="5414" width="0" style="989" hidden="1" customWidth="1"/>
    <col min="5415" max="5415" width="12.28515625" style="989" customWidth="1"/>
    <col min="5416" max="5416" width="6.42578125" style="989" customWidth="1"/>
    <col min="5417" max="5417" width="12.28515625" style="989" customWidth="1"/>
    <col min="5418" max="5418" width="0" style="989" hidden="1" customWidth="1"/>
    <col min="5419" max="5419" width="3.7109375" style="989" customWidth="1"/>
    <col min="5420" max="5420" width="11.140625" style="989" bestFit="1" customWidth="1"/>
    <col min="5421" max="5422" width="10.5703125" style="989"/>
    <col min="5423" max="5423" width="11.140625" style="989" customWidth="1"/>
    <col min="5424" max="5653" width="10.5703125" style="989"/>
    <col min="5654" max="5661" width="0" style="989" hidden="1" customWidth="1"/>
    <col min="5662" max="5662" width="3.7109375" style="989" customWidth="1"/>
    <col min="5663" max="5663" width="3.85546875" style="989" customWidth="1"/>
    <col min="5664" max="5664" width="3.7109375" style="989" customWidth="1"/>
    <col min="5665" max="5665" width="12.7109375" style="989" customWidth="1"/>
    <col min="5666" max="5666" width="52.7109375" style="989" customWidth="1"/>
    <col min="5667" max="5670" width="0" style="989" hidden="1" customWidth="1"/>
    <col min="5671" max="5671" width="12.28515625" style="989" customWidth="1"/>
    <col min="5672" max="5672" width="6.42578125" style="989" customWidth="1"/>
    <col min="5673" max="5673" width="12.28515625" style="989" customWidth="1"/>
    <col min="5674" max="5674" width="0" style="989" hidden="1" customWidth="1"/>
    <col min="5675" max="5675" width="3.7109375" style="989" customWidth="1"/>
    <col min="5676" max="5676" width="11.140625" style="989" bestFit="1" customWidth="1"/>
    <col min="5677" max="5678" width="10.5703125" style="989"/>
    <col min="5679" max="5679" width="11.140625" style="989" customWidth="1"/>
    <col min="5680" max="5909" width="10.5703125" style="989"/>
    <col min="5910" max="5917" width="0" style="989" hidden="1" customWidth="1"/>
    <col min="5918" max="5918" width="3.7109375" style="989" customWidth="1"/>
    <col min="5919" max="5919" width="3.85546875" style="989" customWidth="1"/>
    <col min="5920" max="5920" width="3.7109375" style="989" customWidth="1"/>
    <col min="5921" max="5921" width="12.7109375" style="989" customWidth="1"/>
    <col min="5922" max="5922" width="52.7109375" style="989" customWidth="1"/>
    <col min="5923" max="5926" width="0" style="989" hidden="1" customWidth="1"/>
    <col min="5927" max="5927" width="12.28515625" style="989" customWidth="1"/>
    <col min="5928" max="5928" width="6.42578125" style="989" customWidth="1"/>
    <col min="5929" max="5929" width="12.28515625" style="989" customWidth="1"/>
    <col min="5930" max="5930" width="0" style="989" hidden="1" customWidth="1"/>
    <col min="5931" max="5931" width="3.7109375" style="989" customWidth="1"/>
    <col min="5932" max="5932" width="11.140625" style="989" bestFit="1" customWidth="1"/>
    <col min="5933" max="5934" width="10.5703125" style="989"/>
    <col min="5935" max="5935" width="11.140625" style="989" customWidth="1"/>
    <col min="5936" max="6165" width="10.5703125" style="989"/>
    <col min="6166" max="6173" width="0" style="989" hidden="1" customWidth="1"/>
    <col min="6174" max="6174" width="3.7109375" style="989" customWidth="1"/>
    <col min="6175" max="6175" width="3.85546875" style="989" customWidth="1"/>
    <col min="6176" max="6176" width="3.7109375" style="989" customWidth="1"/>
    <col min="6177" max="6177" width="12.7109375" style="989" customWidth="1"/>
    <col min="6178" max="6178" width="52.7109375" style="989" customWidth="1"/>
    <col min="6179" max="6182" width="0" style="989" hidden="1" customWidth="1"/>
    <col min="6183" max="6183" width="12.28515625" style="989" customWidth="1"/>
    <col min="6184" max="6184" width="6.42578125" style="989" customWidth="1"/>
    <col min="6185" max="6185" width="12.28515625" style="989" customWidth="1"/>
    <col min="6186" max="6186" width="0" style="989" hidden="1" customWidth="1"/>
    <col min="6187" max="6187" width="3.7109375" style="989" customWidth="1"/>
    <col min="6188" max="6188" width="11.140625" style="989" bestFit="1" customWidth="1"/>
    <col min="6189" max="6190" width="10.5703125" style="989"/>
    <col min="6191" max="6191" width="11.140625" style="989" customWidth="1"/>
    <col min="6192" max="6421" width="10.5703125" style="989"/>
    <col min="6422" max="6429" width="0" style="989" hidden="1" customWidth="1"/>
    <col min="6430" max="6430" width="3.7109375" style="989" customWidth="1"/>
    <col min="6431" max="6431" width="3.85546875" style="989" customWidth="1"/>
    <col min="6432" max="6432" width="3.7109375" style="989" customWidth="1"/>
    <col min="6433" max="6433" width="12.7109375" style="989" customWidth="1"/>
    <col min="6434" max="6434" width="52.7109375" style="989" customWidth="1"/>
    <col min="6435" max="6438" width="0" style="989" hidden="1" customWidth="1"/>
    <col min="6439" max="6439" width="12.28515625" style="989" customWidth="1"/>
    <col min="6440" max="6440" width="6.42578125" style="989" customWidth="1"/>
    <col min="6441" max="6441" width="12.28515625" style="989" customWidth="1"/>
    <col min="6442" max="6442" width="0" style="989" hidden="1" customWidth="1"/>
    <col min="6443" max="6443" width="3.7109375" style="989" customWidth="1"/>
    <col min="6444" max="6444" width="11.140625" style="989" bestFit="1" customWidth="1"/>
    <col min="6445" max="6446" width="10.5703125" style="989"/>
    <col min="6447" max="6447" width="11.140625" style="989" customWidth="1"/>
    <col min="6448" max="6677" width="10.5703125" style="989"/>
    <col min="6678" max="6685" width="0" style="989" hidden="1" customWidth="1"/>
    <col min="6686" max="6686" width="3.7109375" style="989" customWidth="1"/>
    <col min="6687" max="6687" width="3.85546875" style="989" customWidth="1"/>
    <col min="6688" max="6688" width="3.7109375" style="989" customWidth="1"/>
    <col min="6689" max="6689" width="12.7109375" style="989" customWidth="1"/>
    <col min="6690" max="6690" width="52.7109375" style="989" customWidth="1"/>
    <col min="6691" max="6694" width="0" style="989" hidden="1" customWidth="1"/>
    <col min="6695" max="6695" width="12.28515625" style="989" customWidth="1"/>
    <col min="6696" max="6696" width="6.42578125" style="989" customWidth="1"/>
    <col min="6697" max="6697" width="12.28515625" style="989" customWidth="1"/>
    <col min="6698" max="6698" width="0" style="989" hidden="1" customWidth="1"/>
    <col min="6699" max="6699" width="3.7109375" style="989" customWidth="1"/>
    <col min="6700" max="6700" width="11.140625" style="989" bestFit="1" customWidth="1"/>
    <col min="6701" max="6702" width="10.5703125" style="989"/>
    <col min="6703" max="6703" width="11.140625" style="989" customWidth="1"/>
    <col min="6704" max="6933" width="10.5703125" style="989"/>
    <col min="6934" max="6941" width="0" style="989" hidden="1" customWidth="1"/>
    <col min="6942" max="6942" width="3.7109375" style="989" customWidth="1"/>
    <col min="6943" max="6943" width="3.85546875" style="989" customWidth="1"/>
    <col min="6944" max="6944" width="3.7109375" style="989" customWidth="1"/>
    <col min="6945" max="6945" width="12.7109375" style="989" customWidth="1"/>
    <col min="6946" max="6946" width="52.7109375" style="989" customWidth="1"/>
    <col min="6947" max="6950" width="0" style="989" hidden="1" customWidth="1"/>
    <col min="6951" max="6951" width="12.28515625" style="989" customWidth="1"/>
    <col min="6952" max="6952" width="6.42578125" style="989" customWidth="1"/>
    <col min="6953" max="6953" width="12.28515625" style="989" customWidth="1"/>
    <col min="6954" max="6954" width="0" style="989" hidden="1" customWidth="1"/>
    <col min="6955" max="6955" width="3.7109375" style="989" customWidth="1"/>
    <col min="6956" max="6956" width="11.140625" style="989" bestFit="1" customWidth="1"/>
    <col min="6957" max="6958" width="10.5703125" style="989"/>
    <col min="6959" max="6959" width="11.140625" style="989" customWidth="1"/>
    <col min="6960" max="7189" width="10.5703125" style="989"/>
    <col min="7190" max="7197" width="0" style="989" hidden="1" customWidth="1"/>
    <col min="7198" max="7198" width="3.7109375" style="989" customWidth="1"/>
    <col min="7199" max="7199" width="3.85546875" style="989" customWidth="1"/>
    <col min="7200" max="7200" width="3.7109375" style="989" customWidth="1"/>
    <col min="7201" max="7201" width="12.7109375" style="989" customWidth="1"/>
    <col min="7202" max="7202" width="52.7109375" style="989" customWidth="1"/>
    <col min="7203" max="7206" width="0" style="989" hidden="1" customWidth="1"/>
    <col min="7207" max="7207" width="12.28515625" style="989" customWidth="1"/>
    <col min="7208" max="7208" width="6.42578125" style="989" customWidth="1"/>
    <col min="7209" max="7209" width="12.28515625" style="989" customWidth="1"/>
    <col min="7210" max="7210" width="0" style="989" hidden="1" customWidth="1"/>
    <col min="7211" max="7211" width="3.7109375" style="989" customWidth="1"/>
    <col min="7212" max="7212" width="11.140625" style="989" bestFit="1" customWidth="1"/>
    <col min="7213" max="7214" width="10.5703125" style="989"/>
    <col min="7215" max="7215" width="11.140625" style="989" customWidth="1"/>
    <col min="7216" max="7445" width="10.5703125" style="989"/>
    <col min="7446" max="7453" width="0" style="989" hidden="1" customWidth="1"/>
    <col min="7454" max="7454" width="3.7109375" style="989" customWidth="1"/>
    <col min="7455" max="7455" width="3.85546875" style="989" customWidth="1"/>
    <col min="7456" max="7456" width="3.7109375" style="989" customWidth="1"/>
    <col min="7457" max="7457" width="12.7109375" style="989" customWidth="1"/>
    <col min="7458" max="7458" width="52.7109375" style="989" customWidth="1"/>
    <col min="7459" max="7462" width="0" style="989" hidden="1" customWidth="1"/>
    <col min="7463" max="7463" width="12.28515625" style="989" customWidth="1"/>
    <col min="7464" max="7464" width="6.42578125" style="989" customWidth="1"/>
    <col min="7465" max="7465" width="12.28515625" style="989" customWidth="1"/>
    <col min="7466" max="7466" width="0" style="989" hidden="1" customWidth="1"/>
    <col min="7467" max="7467" width="3.7109375" style="989" customWidth="1"/>
    <col min="7468" max="7468" width="11.140625" style="989" bestFit="1" customWidth="1"/>
    <col min="7469" max="7470" width="10.5703125" style="989"/>
    <col min="7471" max="7471" width="11.140625" style="989" customWidth="1"/>
    <col min="7472" max="7701" width="10.5703125" style="989"/>
    <col min="7702" max="7709" width="0" style="989" hidden="1" customWidth="1"/>
    <col min="7710" max="7710" width="3.7109375" style="989" customWidth="1"/>
    <col min="7711" max="7711" width="3.85546875" style="989" customWidth="1"/>
    <col min="7712" max="7712" width="3.7109375" style="989" customWidth="1"/>
    <col min="7713" max="7713" width="12.7109375" style="989" customWidth="1"/>
    <col min="7714" max="7714" width="52.7109375" style="989" customWidth="1"/>
    <col min="7715" max="7718" width="0" style="989" hidden="1" customWidth="1"/>
    <col min="7719" max="7719" width="12.28515625" style="989" customWidth="1"/>
    <col min="7720" max="7720" width="6.42578125" style="989" customWidth="1"/>
    <col min="7721" max="7721" width="12.28515625" style="989" customWidth="1"/>
    <col min="7722" max="7722" width="0" style="989" hidden="1" customWidth="1"/>
    <col min="7723" max="7723" width="3.7109375" style="989" customWidth="1"/>
    <col min="7724" max="7724" width="11.140625" style="989" bestFit="1" customWidth="1"/>
    <col min="7725" max="7726" width="10.5703125" style="989"/>
    <col min="7727" max="7727" width="11.140625" style="989" customWidth="1"/>
    <col min="7728" max="7957" width="10.5703125" style="989"/>
    <col min="7958" max="7965" width="0" style="989" hidden="1" customWidth="1"/>
    <col min="7966" max="7966" width="3.7109375" style="989" customWidth="1"/>
    <col min="7967" max="7967" width="3.85546875" style="989" customWidth="1"/>
    <col min="7968" max="7968" width="3.7109375" style="989" customWidth="1"/>
    <col min="7969" max="7969" width="12.7109375" style="989" customWidth="1"/>
    <col min="7970" max="7970" width="52.7109375" style="989" customWidth="1"/>
    <col min="7971" max="7974" width="0" style="989" hidden="1" customWidth="1"/>
    <col min="7975" max="7975" width="12.28515625" style="989" customWidth="1"/>
    <col min="7976" max="7976" width="6.42578125" style="989" customWidth="1"/>
    <col min="7977" max="7977" width="12.28515625" style="989" customWidth="1"/>
    <col min="7978" max="7978" width="0" style="989" hidden="1" customWidth="1"/>
    <col min="7979" max="7979" width="3.7109375" style="989" customWidth="1"/>
    <col min="7980" max="7980" width="11.140625" style="989" bestFit="1" customWidth="1"/>
    <col min="7981" max="7982" width="10.5703125" style="989"/>
    <col min="7983" max="7983" width="11.140625" style="989" customWidth="1"/>
    <col min="7984" max="8213" width="10.5703125" style="989"/>
    <col min="8214" max="8221" width="0" style="989" hidden="1" customWidth="1"/>
    <col min="8222" max="8222" width="3.7109375" style="989" customWidth="1"/>
    <col min="8223" max="8223" width="3.85546875" style="989" customWidth="1"/>
    <col min="8224" max="8224" width="3.7109375" style="989" customWidth="1"/>
    <col min="8225" max="8225" width="12.7109375" style="989" customWidth="1"/>
    <col min="8226" max="8226" width="52.7109375" style="989" customWidth="1"/>
    <col min="8227" max="8230" width="0" style="989" hidden="1" customWidth="1"/>
    <col min="8231" max="8231" width="12.28515625" style="989" customWidth="1"/>
    <col min="8232" max="8232" width="6.42578125" style="989" customWidth="1"/>
    <col min="8233" max="8233" width="12.28515625" style="989" customWidth="1"/>
    <col min="8234" max="8234" width="0" style="989" hidden="1" customWidth="1"/>
    <col min="8235" max="8235" width="3.7109375" style="989" customWidth="1"/>
    <col min="8236" max="8236" width="11.140625" style="989" bestFit="1" customWidth="1"/>
    <col min="8237" max="8238" width="10.5703125" style="989"/>
    <col min="8239" max="8239" width="11.140625" style="989" customWidth="1"/>
    <col min="8240" max="8469" width="10.5703125" style="989"/>
    <col min="8470" max="8477" width="0" style="989" hidden="1" customWidth="1"/>
    <col min="8478" max="8478" width="3.7109375" style="989" customWidth="1"/>
    <col min="8479" max="8479" width="3.85546875" style="989" customWidth="1"/>
    <col min="8480" max="8480" width="3.7109375" style="989" customWidth="1"/>
    <col min="8481" max="8481" width="12.7109375" style="989" customWidth="1"/>
    <col min="8482" max="8482" width="52.7109375" style="989" customWidth="1"/>
    <col min="8483" max="8486" width="0" style="989" hidden="1" customWidth="1"/>
    <col min="8487" max="8487" width="12.28515625" style="989" customWidth="1"/>
    <col min="8488" max="8488" width="6.42578125" style="989" customWidth="1"/>
    <col min="8489" max="8489" width="12.28515625" style="989" customWidth="1"/>
    <col min="8490" max="8490" width="0" style="989" hidden="1" customWidth="1"/>
    <col min="8491" max="8491" width="3.7109375" style="989" customWidth="1"/>
    <col min="8492" max="8492" width="11.140625" style="989" bestFit="1" customWidth="1"/>
    <col min="8493" max="8494" width="10.5703125" style="989"/>
    <col min="8495" max="8495" width="11.140625" style="989" customWidth="1"/>
    <col min="8496" max="8725" width="10.5703125" style="989"/>
    <col min="8726" max="8733" width="0" style="989" hidden="1" customWidth="1"/>
    <col min="8734" max="8734" width="3.7109375" style="989" customWidth="1"/>
    <col min="8735" max="8735" width="3.85546875" style="989" customWidth="1"/>
    <col min="8736" max="8736" width="3.7109375" style="989" customWidth="1"/>
    <col min="8737" max="8737" width="12.7109375" style="989" customWidth="1"/>
    <col min="8738" max="8738" width="52.7109375" style="989" customWidth="1"/>
    <col min="8739" max="8742" width="0" style="989" hidden="1" customWidth="1"/>
    <col min="8743" max="8743" width="12.28515625" style="989" customWidth="1"/>
    <col min="8744" max="8744" width="6.42578125" style="989" customWidth="1"/>
    <col min="8745" max="8745" width="12.28515625" style="989" customWidth="1"/>
    <col min="8746" max="8746" width="0" style="989" hidden="1" customWidth="1"/>
    <col min="8747" max="8747" width="3.7109375" style="989" customWidth="1"/>
    <col min="8748" max="8748" width="11.140625" style="989" bestFit="1" customWidth="1"/>
    <col min="8749" max="8750" width="10.5703125" style="989"/>
    <col min="8751" max="8751" width="11.140625" style="989" customWidth="1"/>
    <col min="8752" max="8981" width="10.5703125" style="989"/>
    <col min="8982" max="8989" width="0" style="989" hidden="1" customWidth="1"/>
    <col min="8990" max="8990" width="3.7109375" style="989" customWidth="1"/>
    <col min="8991" max="8991" width="3.85546875" style="989" customWidth="1"/>
    <col min="8992" max="8992" width="3.7109375" style="989" customWidth="1"/>
    <col min="8993" max="8993" width="12.7109375" style="989" customWidth="1"/>
    <col min="8994" max="8994" width="52.7109375" style="989" customWidth="1"/>
    <col min="8995" max="8998" width="0" style="989" hidden="1" customWidth="1"/>
    <col min="8999" max="8999" width="12.28515625" style="989" customWidth="1"/>
    <col min="9000" max="9000" width="6.42578125" style="989" customWidth="1"/>
    <col min="9001" max="9001" width="12.28515625" style="989" customWidth="1"/>
    <col min="9002" max="9002" width="0" style="989" hidden="1" customWidth="1"/>
    <col min="9003" max="9003" width="3.7109375" style="989" customWidth="1"/>
    <col min="9004" max="9004" width="11.140625" style="989" bestFit="1" customWidth="1"/>
    <col min="9005" max="9006" width="10.5703125" style="989"/>
    <col min="9007" max="9007" width="11.140625" style="989" customWidth="1"/>
    <col min="9008" max="9237" width="10.5703125" style="989"/>
    <col min="9238" max="9245" width="0" style="989" hidden="1" customWidth="1"/>
    <col min="9246" max="9246" width="3.7109375" style="989" customWidth="1"/>
    <col min="9247" max="9247" width="3.85546875" style="989" customWidth="1"/>
    <col min="9248" max="9248" width="3.7109375" style="989" customWidth="1"/>
    <col min="9249" max="9249" width="12.7109375" style="989" customWidth="1"/>
    <col min="9250" max="9250" width="52.7109375" style="989" customWidth="1"/>
    <col min="9251" max="9254" width="0" style="989" hidden="1" customWidth="1"/>
    <col min="9255" max="9255" width="12.28515625" style="989" customWidth="1"/>
    <col min="9256" max="9256" width="6.42578125" style="989" customWidth="1"/>
    <col min="9257" max="9257" width="12.28515625" style="989" customWidth="1"/>
    <col min="9258" max="9258" width="0" style="989" hidden="1" customWidth="1"/>
    <col min="9259" max="9259" width="3.7109375" style="989" customWidth="1"/>
    <col min="9260" max="9260" width="11.140625" style="989" bestFit="1" customWidth="1"/>
    <col min="9261" max="9262" width="10.5703125" style="989"/>
    <col min="9263" max="9263" width="11.140625" style="989" customWidth="1"/>
    <col min="9264" max="9493" width="10.5703125" style="989"/>
    <col min="9494" max="9501" width="0" style="989" hidden="1" customWidth="1"/>
    <col min="9502" max="9502" width="3.7109375" style="989" customWidth="1"/>
    <col min="9503" max="9503" width="3.85546875" style="989" customWidth="1"/>
    <col min="9504" max="9504" width="3.7109375" style="989" customWidth="1"/>
    <col min="9505" max="9505" width="12.7109375" style="989" customWidth="1"/>
    <col min="9506" max="9506" width="52.7109375" style="989" customWidth="1"/>
    <col min="9507" max="9510" width="0" style="989" hidden="1" customWidth="1"/>
    <col min="9511" max="9511" width="12.28515625" style="989" customWidth="1"/>
    <col min="9512" max="9512" width="6.42578125" style="989" customWidth="1"/>
    <col min="9513" max="9513" width="12.28515625" style="989" customWidth="1"/>
    <col min="9514" max="9514" width="0" style="989" hidden="1" customWidth="1"/>
    <col min="9515" max="9515" width="3.7109375" style="989" customWidth="1"/>
    <col min="9516" max="9516" width="11.140625" style="989" bestFit="1" customWidth="1"/>
    <col min="9517" max="9518" width="10.5703125" style="989"/>
    <col min="9519" max="9519" width="11.140625" style="989" customWidth="1"/>
    <col min="9520" max="9749" width="10.5703125" style="989"/>
    <col min="9750" max="9757" width="0" style="989" hidden="1" customWidth="1"/>
    <col min="9758" max="9758" width="3.7109375" style="989" customWidth="1"/>
    <col min="9759" max="9759" width="3.85546875" style="989" customWidth="1"/>
    <col min="9760" max="9760" width="3.7109375" style="989" customWidth="1"/>
    <col min="9761" max="9761" width="12.7109375" style="989" customWidth="1"/>
    <col min="9762" max="9762" width="52.7109375" style="989" customWidth="1"/>
    <col min="9763" max="9766" width="0" style="989" hidden="1" customWidth="1"/>
    <col min="9767" max="9767" width="12.28515625" style="989" customWidth="1"/>
    <col min="9768" max="9768" width="6.42578125" style="989" customWidth="1"/>
    <col min="9769" max="9769" width="12.28515625" style="989" customWidth="1"/>
    <col min="9770" max="9770" width="0" style="989" hidden="1" customWidth="1"/>
    <col min="9771" max="9771" width="3.7109375" style="989" customWidth="1"/>
    <col min="9772" max="9772" width="11.140625" style="989" bestFit="1" customWidth="1"/>
    <col min="9773" max="9774" width="10.5703125" style="989"/>
    <col min="9775" max="9775" width="11.140625" style="989" customWidth="1"/>
    <col min="9776" max="10005" width="10.5703125" style="989"/>
    <col min="10006" max="10013" width="0" style="989" hidden="1" customWidth="1"/>
    <col min="10014" max="10014" width="3.7109375" style="989" customWidth="1"/>
    <col min="10015" max="10015" width="3.85546875" style="989" customWidth="1"/>
    <col min="10016" max="10016" width="3.7109375" style="989" customWidth="1"/>
    <col min="10017" max="10017" width="12.7109375" style="989" customWidth="1"/>
    <col min="10018" max="10018" width="52.7109375" style="989" customWidth="1"/>
    <col min="10019" max="10022" width="0" style="989" hidden="1" customWidth="1"/>
    <col min="10023" max="10023" width="12.28515625" style="989" customWidth="1"/>
    <col min="10024" max="10024" width="6.42578125" style="989" customWidth="1"/>
    <col min="10025" max="10025" width="12.28515625" style="989" customWidth="1"/>
    <col min="10026" max="10026" width="0" style="989" hidden="1" customWidth="1"/>
    <col min="10027" max="10027" width="3.7109375" style="989" customWidth="1"/>
    <col min="10028" max="10028" width="11.140625" style="989" bestFit="1" customWidth="1"/>
    <col min="10029" max="10030" width="10.5703125" style="989"/>
    <col min="10031" max="10031" width="11.140625" style="989" customWidth="1"/>
    <col min="10032" max="10261" width="10.5703125" style="989"/>
    <col min="10262" max="10269" width="0" style="989" hidden="1" customWidth="1"/>
    <col min="10270" max="10270" width="3.7109375" style="989" customWidth="1"/>
    <col min="10271" max="10271" width="3.85546875" style="989" customWidth="1"/>
    <col min="10272" max="10272" width="3.7109375" style="989" customWidth="1"/>
    <col min="10273" max="10273" width="12.7109375" style="989" customWidth="1"/>
    <col min="10274" max="10274" width="52.7109375" style="989" customWidth="1"/>
    <col min="10275" max="10278" width="0" style="989" hidden="1" customWidth="1"/>
    <col min="10279" max="10279" width="12.28515625" style="989" customWidth="1"/>
    <col min="10280" max="10280" width="6.42578125" style="989" customWidth="1"/>
    <col min="10281" max="10281" width="12.28515625" style="989" customWidth="1"/>
    <col min="10282" max="10282" width="0" style="989" hidden="1" customWidth="1"/>
    <col min="10283" max="10283" width="3.7109375" style="989" customWidth="1"/>
    <col min="10284" max="10284" width="11.140625" style="989" bestFit="1" customWidth="1"/>
    <col min="10285" max="10286" width="10.5703125" style="989"/>
    <col min="10287" max="10287" width="11.140625" style="989" customWidth="1"/>
    <col min="10288" max="10517" width="10.5703125" style="989"/>
    <col min="10518" max="10525" width="0" style="989" hidden="1" customWidth="1"/>
    <col min="10526" max="10526" width="3.7109375" style="989" customWidth="1"/>
    <col min="10527" max="10527" width="3.85546875" style="989" customWidth="1"/>
    <col min="10528" max="10528" width="3.7109375" style="989" customWidth="1"/>
    <col min="10529" max="10529" width="12.7109375" style="989" customWidth="1"/>
    <col min="10530" max="10530" width="52.7109375" style="989" customWidth="1"/>
    <col min="10531" max="10534" width="0" style="989" hidden="1" customWidth="1"/>
    <col min="10535" max="10535" width="12.28515625" style="989" customWidth="1"/>
    <col min="10536" max="10536" width="6.42578125" style="989" customWidth="1"/>
    <col min="10537" max="10537" width="12.28515625" style="989" customWidth="1"/>
    <col min="10538" max="10538" width="0" style="989" hidden="1" customWidth="1"/>
    <col min="10539" max="10539" width="3.7109375" style="989" customWidth="1"/>
    <col min="10540" max="10540" width="11.140625" style="989" bestFit="1" customWidth="1"/>
    <col min="10541" max="10542" width="10.5703125" style="989"/>
    <col min="10543" max="10543" width="11.140625" style="989" customWidth="1"/>
    <col min="10544" max="10773" width="10.5703125" style="989"/>
    <col min="10774" max="10781" width="0" style="989" hidden="1" customWidth="1"/>
    <col min="10782" max="10782" width="3.7109375" style="989" customWidth="1"/>
    <col min="10783" max="10783" width="3.85546875" style="989" customWidth="1"/>
    <col min="10784" max="10784" width="3.7109375" style="989" customWidth="1"/>
    <col min="10785" max="10785" width="12.7109375" style="989" customWidth="1"/>
    <col min="10786" max="10786" width="52.7109375" style="989" customWidth="1"/>
    <col min="10787" max="10790" width="0" style="989" hidden="1" customWidth="1"/>
    <col min="10791" max="10791" width="12.28515625" style="989" customWidth="1"/>
    <col min="10792" max="10792" width="6.42578125" style="989" customWidth="1"/>
    <col min="10793" max="10793" width="12.28515625" style="989" customWidth="1"/>
    <col min="10794" max="10794" width="0" style="989" hidden="1" customWidth="1"/>
    <col min="10795" max="10795" width="3.7109375" style="989" customWidth="1"/>
    <col min="10796" max="10796" width="11.140625" style="989" bestFit="1" customWidth="1"/>
    <col min="10797" max="10798" width="10.5703125" style="989"/>
    <col min="10799" max="10799" width="11.140625" style="989" customWidth="1"/>
    <col min="10800" max="11029" width="10.5703125" style="989"/>
    <col min="11030" max="11037" width="0" style="989" hidden="1" customWidth="1"/>
    <col min="11038" max="11038" width="3.7109375" style="989" customWidth="1"/>
    <col min="11039" max="11039" width="3.85546875" style="989" customWidth="1"/>
    <col min="11040" max="11040" width="3.7109375" style="989" customWidth="1"/>
    <col min="11041" max="11041" width="12.7109375" style="989" customWidth="1"/>
    <col min="11042" max="11042" width="52.7109375" style="989" customWidth="1"/>
    <col min="11043" max="11046" width="0" style="989" hidden="1" customWidth="1"/>
    <col min="11047" max="11047" width="12.28515625" style="989" customWidth="1"/>
    <col min="11048" max="11048" width="6.42578125" style="989" customWidth="1"/>
    <col min="11049" max="11049" width="12.28515625" style="989" customWidth="1"/>
    <col min="11050" max="11050" width="0" style="989" hidden="1" customWidth="1"/>
    <col min="11051" max="11051" width="3.7109375" style="989" customWidth="1"/>
    <col min="11052" max="11052" width="11.140625" style="989" bestFit="1" customWidth="1"/>
    <col min="11053" max="11054" width="10.5703125" style="989"/>
    <col min="11055" max="11055" width="11.140625" style="989" customWidth="1"/>
    <col min="11056" max="11285" width="10.5703125" style="989"/>
    <col min="11286" max="11293" width="0" style="989" hidden="1" customWidth="1"/>
    <col min="11294" max="11294" width="3.7109375" style="989" customWidth="1"/>
    <col min="11295" max="11295" width="3.85546875" style="989" customWidth="1"/>
    <col min="11296" max="11296" width="3.7109375" style="989" customWidth="1"/>
    <col min="11297" max="11297" width="12.7109375" style="989" customWidth="1"/>
    <col min="11298" max="11298" width="52.7109375" style="989" customWidth="1"/>
    <col min="11299" max="11302" width="0" style="989" hidden="1" customWidth="1"/>
    <col min="11303" max="11303" width="12.28515625" style="989" customWidth="1"/>
    <col min="11304" max="11304" width="6.42578125" style="989" customWidth="1"/>
    <col min="11305" max="11305" width="12.28515625" style="989" customWidth="1"/>
    <col min="11306" max="11306" width="0" style="989" hidden="1" customWidth="1"/>
    <col min="11307" max="11307" width="3.7109375" style="989" customWidth="1"/>
    <col min="11308" max="11308" width="11.140625" style="989" bestFit="1" customWidth="1"/>
    <col min="11309" max="11310" width="10.5703125" style="989"/>
    <col min="11311" max="11311" width="11.140625" style="989" customWidth="1"/>
    <col min="11312" max="11541" width="10.5703125" style="989"/>
    <col min="11542" max="11549" width="0" style="989" hidden="1" customWidth="1"/>
    <col min="11550" max="11550" width="3.7109375" style="989" customWidth="1"/>
    <col min="11551" max="11551" width="3.85546875" style="989" customWidth="1"/>
    <col min="11552" max="11552" width="3.7109375" style="989" customWidth="1"/>
    <col min="11553" max="11553" width="12.7109375" style="989" customWidth="1"/>
    <col min="11554" max="11554" width="52.7109375" style="989" customWidth="1"/>
    <col min="11555" max="11558" width="0" style="989" hidden="1" customWidth="1"/>
    <col min="11559" max="11559" width="12.28515625" style="989" customWidth="1"/>
    <col min="11560" max="11560" width="6.42578125" style="989" customWidth="1"/>
    <col min="11561" max="11561" width="12.28515625" style="989" customWidth="1"/>
    <col min="11562" max="11562" width="0" style="989" hidden="1" customWidth="1"/>
    <col min="11563" max="11563" width="3.7109375" style="989" customWidth="1"/>
    <col min="11564" max="11564" width="11.140625" style="989" bestFit="1" customWidth="1"/>
    <col min="11565" max="11566" width="10.5703125" style="989"/>
    <col min="11567" max="11567" width="11.140625" style="989" customWidth="1"/>
    <col min="11568" max="11797" width="10.5703125" style="989"/>
    <col min="11798" max="11805" width="0" style="989" hidden="1" customWidth="1"/>
    <col min="11806" max="11806" width="3.7109375" style="989" customWidth="1"/>
    <col min="11807" max="11807" width="3.85546875" style="989" customWidth="1"/>
    <col min="11808" max="11808" width="3.7109375" style="989" customWidth="1"/>
    <col min="11809" max="11809" width="12.7109375" style="989" customWidth="1"/>
    <col min="11810" max="11810" width="52.7109375" style="989" customWidth="1"/>
    <col min="11811" max="11814" width="0" style="989" hidden="1" customWidth="1"/>
    <col min="11815" max="11815" width="12.28515625" style="989" customWidth="1"/>
    <col min="11816" max="11816" width="6.42578125" style="989" customWidth="1"/>
    <col min="11817" max="11817" width="12.28515625" style="989" customWidth="1"/>
    <col min="11818" max="11818" width="0" style="989" hidden="1" customWidth="1"/>
    <col min="11819" max="11819" width="3.7109375" style="989" customWidth="1"/>
    <col min="11820" max="11820" width="11.140625" style="989" bestFit="1" customWidth="1"/>
    <col min="11821" max="11822" width="10.5703125" style="989"/>
    <col min="11823" max="11823" width="11.140625" style="989" customWidth="1"/>
    <col min="11824" max="12053" width="10.5703125" style="989"/>
    <col min="12054" max="12061" width="0" style="989" hidden="1" customWidth="1"/>
    <col min="12062" max="12062" width="3.7109375" style="989" customWidth="1"/>
    <col min="12063" max="12063" width="3.85546875" style="989" customWidth="1"/>
    <col min="12064" max="12064" width="3.7109375" style="989" customWidth="1"/>
    <col min="12065" max="12065" width="12.7109375" style="989" customWidth="1"/>
    <col min="12066" max="12066" width="52.7109375" style="989" customWidth="1"/>
    <col min="12067" max="12070" width="0" style="989" hidden="1" customWidth="1"/>
    <col min="12071" max="12071" width="12.28515625" style="989" customWidth="1"/>
    <col min="12072" max="12072" width="6.42578125" style="989" customWidth="1"/>
    <col min="12073" max="12073" width="12.28515625" style="989" customWidth="1"/>
    <col min="12074" max="12074" width="0" style="989" hidden="1" customWidth="1"/>
    <col min="12075" max="12075" width="3.7109375" style="989" customWidth="1"/>
    <col min="12076" max="12076" width="11.140625" style="989" bestFit="1" customWidth="1"/>
    <col min="12077" max="12078" width="10.5703125" style="989"/>
    <col min="12079" max="12079" width="11.140625" style="989" customWidth="1"/>
    <col min="12080" max="12309" width="10.5703125" style="989"/>
    <col min="12310" max="12317" width="0" style="989" hidden="1" customWidth="1"/>
    <col min="12318" max="12318" width="3.7109375" style="989" customWidth="1"/>
    <col min="12319" max="12319" width="3.85546875" style="989" customWidth="1"/>
    <col min="12320" max="12320" width="3.7109375" style="989" customWidth="1"/>
    <col min="12321" max="12321" width="12.7109375" style="989" customWidth="1"/>
    <col min="12322" max="12322" width="52.7109375" style="989" customWidth="1"/>
    <col min="12323" max="12326" width="0" style="989" hidden="1" customWidth="1"/>
    <col min="12327" max="12327" width="12.28515625" style="989" customWidth="1"/>
    <col min="12328" max="12328" width="6.42578125" style="989" customWidth="1"/>
    <col min="12329" max="12329" width="12.28515625" style="989" customWidth="1"/>
    <col min="12330" max="12330" width="0" style="989" hidden="1" customWidth="1"/>
    <col min="12331" max="12331" width="3.7109375" style="989" customWidth="1"/>
    <col min="12332" max="12332" width="11.140625" style="989" bestFit="1" customWidth="1"/>
    <col min="12333" max="12334" width="10.5703125" style="989"/>
    <col min="12335" max="12335" width="11.140625" style="989" customWidth="1"/>
    <col min="12336" max="12565" width="10.5703125" style="989"/>
    <col min="12566" max="12573" width="0" style="989" hidden="1" customWidth="1"/>
    <col min="12574" max="12574" width="3.7109375" style="989" customWidth="1"/>
    <col min="12575" max="12575" width="3.85546875" style="989" customWidth="1"/>
    <col min="12576" max="12576" width="3.7109375" style="989" customWidth="1"/>
    <col min="12577" max="12577" width="12.7109375" style="989" customWidth="1"/>
    <col min="12578" max="12578" width="52.7109375" style="989" customWidth="1"/>
    <col min="12579" max="12582" width="0" style="989" hidden="1" customWidth="1"/>
    <col min="12583" max="12583" width="12.28515625" style="989" customWidth="1"/>
    <col min="12584" max="12584" width="6.42578125" style="989" customWidth="1"/>
    <col min="12585" max="12585" width="12.28515625" style="989" customWidth="1"/>
    <col min="12586" max="12586" width="0" style="989" hidden="1" customWidth="1"/>
    <col min="12587" max="12587" width="3.7109375" style="989" customWidth="1"/>
    <col min="12588" max="12588" width="11.140625" style="989" bestFit="1" customWidth="1"/>
    <col min="12589" max="12590" width="10.5703125" style="989"/>
    <col min="12591" max="12591" width="11.140625" style="989" customWidth="1"/>
    <col min="12592" max="12821" width="10.5703125" style="989"/>
    <col min="12822" max="12829" width="0" style="989" hidden="1" customWidth="1"/>
    <col min="12830" max="12830" width="3.7109375" style="989" customWidth="1"/>
    <col min="12831" max="12831" width="3.85546875" style="989" customWidth="1"/>
    <col min="12832" max="12832" width="3.7109375" style="989" customWidth="1"/>
    <col min="12833" max="12833" width="12.7109375" style="989" customWidth="1"/>
    <col min="12834" max="12834" width="52.7109375" style="989" customWidth="1"/>
    <col min="12835" max="12838" width="0" style="989" hidden="1" customWidth="1"/>
    <col min="12839" max="12839" width="12.28515625" style="989" customWidth="1"/>
    <col min="12840" max="12840" width="6.42578125" style="989" customWidth="1"/>
    <col min="12841" max="12841" width="12.28515625" style="989" customWidth="1"/>
    <col min="12842" max="12842" width="0" style="989" hidden="1" customWidth="1"/>
    <col min="12843" max="12843" width="3.7109375" style="989" customWidth="1"/>
    <col min="12844" max="12844" width="11.140625" style="989" bestFit="1" customWidth="1"/>
    <col min="12845" max="12846" width="10.5703125" style="989"/>
    <col min="12847" max="12847" width="11.140625" style="989" customWidth="1"/>
    <col min="12848" max="13077" width="10.5703125" style="989"/>
    <col min="13078" max="13085" width="0" style="989" hidden="1" customWidth="1"/>
    <col min="13086" max="13086" width="3.7109375" style="989" customWidth="1"/>
    <col min="13087" max="13087" width="3.85546875" style="989" customWidth="1"/>
    <col min="13088" max="13088" width="3.7109375" style="989" customWidth="1"/>
    <col min="13089" max="13089" width="12.7109375" style="989" customWidth="1"/>
    <col min="13090" max="13090" width="52.7109375" style="989" customWidth="1"/>
    <col min="13091" max="13094" width="0" style="989" hidden="1" customWidth="1"/>
    <col min="13095" max="13095" width="12.28515625" style="989" customWidth="1"/>
    <col min="13096" max="13096" width="6.42578125" style="989" customWidth="1"/>
    <col min="13097" max="13097" width="12.28515625" style="989" customWidth="1"/>
    <col min="13098" max="13098" width="0" style="989" hidden="1" customWidth="1"/>
    <col min="13099" max="13099" width="3.7109375" style="989" customWidth="1"/>
    <col min="13100" max="13100" width="11.140625" style="989" bestFit="1" customWidth="1"/>
    <col min="13101" max="13102" width="10.5703125" style="989"/>
    <col min="13103" max="13103" width="11.140625" style="989" customWidth="1"/>
    <col min="13104" max="13333" width="10.5703125" style="989"/>
    <col min="13334" max="13341" width="0" style="989" hidden="1" customWidth="1"/>
    <col min="13342" max="13342" width="3.7109375" style="989" customWidth="1"/>
    <col min="13343" max="13343" width="3.85546875" style="989" customWidth="1"/>
    <col min="13344" max="13344" width="3.7109375" style="989" customWidth="1"/>
    <col min="13345" max="13345" width="12.7109375" style="989" customWidth="1"/>
    <col min="13346" max="13346" width="52.7109375" style="989" customWidth="1"/>
    <col min="13347" max="13350" width="0" style="989" hidden="1" customWidth="1"/>
    <col min="13351" max="13351" width="12.28515625" style="989" customWidth="1"/>
    <col min="13352" max="13352" width="6.42578125" style="989" customWidth="1"/>
    <col min="13353" max="13353" width="12.28515625" style="989" customWidth="1"/>
    <col min="13354" max="13354" width="0" style="989" hidden="1" customWidth="1"/>
    <col min="13355" max="13355" width="3.7109375" style="989" customWidth="1"/>
    <col min="13356" max="13356" width="11.140625" style="989" bestFit="1" customWidth="1"/>
    <col min="13357" max="13358" width="10.5703125" style="989"/>
    <col min="13359" max="13359" width="11.140625" style="989" customWidth="1"/>
    <col min="13360" max="13589" width="10.5703125" style="989"/>
    <col min="13590" max="13597" width="0" style="989" hidden="1" customWidth="1"/>
    <col min="13598" max="13598" width="3.7109375" style="989" customWidth="1"/>
    <col min="13599" max="13599" width="3.85546875" style="989" customWidth="1"/>
    <col min="13600" max="13600" width="3.7109375" style="989" customWidth="1"/>
    <col min="13601" max="13601" width="12.7109375" style="989" customWidth="1"/>
    <col min="13602" max="13602" width="52.7109375" style="989" customWidth="1"/>
    <col min="13603" max="13606" width="0" style="989" hidden="1" customWidth="1"/>
    <col min="13607" max="13607" width="12.28515625" style="989" customWidth="1"/>
    <col min="13608" max="13608" width="6.42578125" style="989" customWidth="1"/>
    <col min="13609" max="13609" width="12.28515625" style="989" customWidth="1"/>
    <col min="13610" max="13610" width="0" style="989" hidden="1" customWidth="1"/>
    <col min="13611" max="13611" width="3.7109375" style="989" customWidth="1"/>
    <col min="13612" max="13612" width="11.140625" style="989" bestFit="1" customWidth="1"/>
    <col min="13613" max="13614" width="10.5703125" style="989"/>
    <col min="13615" max="13615" width="11.140625" style="989" customWidth="1"/>
    <col min="13616" max="13845" width="10.5703125" style="989"/>
    <col min="13846" max="13853" width="0" style="989" hidden="1" customWidth="1"/>
    <col min="13854" max="13854" width="3.7109375" style="989" customWidth="1"/>
    <col min="13855" max="13855" width="3.85546875" style="989" customWidth="1"/>
    <col min="13856" max="13856" width="3.7109375" style="989" customWidth="1"/>
    <col min="13857" max="13857" width="12.7109375" style="989" customWidth="1"/>
    <col min="13858" max="13858" width="52.7109375" style="989" customWidth="1"/>
    <col min="13859" max="13862" width="0" style="989" hidden="1" customWidth="1"/>
    <col min="13863" max="13863" width="12.28515625" style="989" customWidth="1"/>
    <col min="13864" max="13864" width="6.42578125" style="989" customWidth="1"/>
    <col min="13865" max="13865" width="12.28515625" style="989" customWidth="1"/>
    <col min="13866" max="13866" width="0" style="989" hidden="1" customWidth="1"/>
    <col min="13867" max="13867" width="3.7109375" style="989" customWidth="1"/>
    <col min="13868" max="13868" width="11.140625" style="989" bestFit="1" customWidth="1"/>
    <col min="13869" max="13870" width="10.5703125" style="989"/>
    <col min="13871" max="13871" width="11.140625" style="989" customWidth="1"/>
    <col min="13872" max="14101" width="10.5703125" style="989"/>
    <col min="14102" max="14109" width="0" style="989" hidden="1" customWidth="1"/>
    <col min="14110" max="14110" width="3.7109375" style="989" customWidth="1"/>
    <col min="14111" max="14111" width="3.85546875" style="989" customWidth="1"/>
    <col min="14112" max="14112" width="3.7109375" style="989" customWidth="1"/>
    <col min="14113" max="14113" width="12.7109375" style="989" customWidth="1"/>
    <col min="14114" max="14114" width="52.7109375" style="989" customWidth="1"/>
    <col min="14115" max="14118" width="0" style="989" hidden="1" customWidth="1"/>
    <col min="14119" max="14119" width="12.28515625" style="989" customWidth="1"/>
    <col min="14120" max="14120" width="6.42578125" style="989" customWidth="1"/>
    <col min="14121" max="14121" width="12.28515625" style="989" customWidth="1"/>
    <col min="14122" max="14122" width="0" style="989" hidden="1" customWidth="1"/>
    <col min="14123" max="14123" width="3.7109375" style="989" customWidth="1"/>
    <col min="14124" max="14124" width="11.140625" style="989" bestFit="1" customWidth="1"/>
    <col min="14125" max="14126" width="10.5703125" style="989"/>
    <col min="14127" max="14127" width="11.140625" style="989" customWidth="1"/>
    <col min="14128" max="14357" width="10.5703125" style="989"/>
    <col min="14358" max="14365" width="0" style="989" hidden="1" customWidth="1"/>
    <col min="14366" max="14366" width="3.7109375" style="989" customWidth="1"/>
    <col min="14367" max="14367" width="3.85546875" style="989" customWidth="1"/>
    <col min="14368" max="14368" width="3.7109375" style="989" customWidth="1"/>
    <col min="14369" max="14369" width="12.7109375" style="989" customWidth="1"/>
    <col min="14370" max="14370" width="52.7109375" style="989" customWidth="1"/>
    <col min="14371" max="14374" width="0" style="989" hidden="1" customWidth="1"/>
    <col min="14375" max="14375" width="12.28515625" style="989" customWidth="1"/>
    <col min="14376" max="14376" width="6.42578125" style="989" customWidth="1"/>
    <col min="14377" max="14377" width="12.28515625" style="989" customWidth="1"/>
    <col min="14378" max="14378" width="0" style="989" hidden="1" customWidth="1"/>
    <col min="14379" max="14379" width="3.7109375" style="989" customWidth="1"/>
    <col min="14380" max="14380" width="11.140625" style="989" bestFit="1" customWidth="1"/>
    <col min="14381" max="14382" width="10.5703125" style="989"/>
    <col min="14383" max="14383" width="11.140625" style="989" customWidth="1"/>
    <col min="14384" max="14613" width="10.5703125" style="989"/>
    <col min="14614" max="14621" width="0" style="989" hidden="1" customWidth="1"/>
    <col min="14622" max="14622" width="3.7109375" style="989" customWidth="1"/>
    <col min="14623" max="14623" width="3.85546875" style="989" customWidth="1"/>
    <col min="14624" max="14624" width="3.7109375" style="989" customWidth="1"/>
    <col min="14625" max="14625" width="12.7109375" style="989" customWidth="1"/>
    <col min="14626" max="14626" width="52.7109375" style="989" customWidth="1"/>
    <col min="14627" max="14630" width="0" style="989" hidden="1" customWidth="1"/>
    <col min="14631" max="14631" width="12.28515625" style="989" customWidth="1"/>
    <col min="14632" max="14632" width="6.42578125" style="989" customWidth="1"/>
    <col min="14633" max="14633" width="12.28515625" style="989" customWidth="1"/>
    <col min="14634" max="14634" width="0" style="989" hidden="1" customWidth="1"/>
    <col min="14635" max="14635" width="3.7109375" style="989" customWidth="1"/>
    <col min="14636" max="14636" width="11.140625" style="989" bestFit="1" customWidth="1"/>
    <col min="14637" max="14638" width="10.5703125" style="989"/>
    <col min="14639" max="14639" width="11.140625" style="989" customWidth="1"/>
    <col min="14640" max="14869" width="10.5703125" style="989"/>
    <col min="14870" max="14877" width="0" style="989" hidden="1" customWidth="1"/>
    <col min="14878" max="14878" width="3.7109375" style="989" customWidth="1"/>
    <col min="14879" max="14879" width="3.85546875" style="989" customWidth="1"/>
    <col min="14880" max="14880" width="3.7109375" style="989" customWidth="1"/>
    <col min="14881" max="14881" width="12.7109375" style="989" customWidth="1"/>
    <col min="14882" max="14882" width="52.7109375" style="989" customWidth="1"/>
    <col min="14883" max="14886" width="0" style="989" hidden="1" customWidth="1"/>
    <col min="14887" max="14887" width="12.28515625" style="989" customWidth="1"/>
    <col min="14888" max="14888" width="6.42578125" style="989" customWidth="1"/>
    <col min="14889" max="14889" width="12.28515625" style="989" customWidth="1"/>
    <col min="14890" max="14890" width="0" style="989" hidden="1" customWidth="1"/>
    <col min="14891" max="14891" width="3.7109375" style="989" customWidth="1"/>
    <col min="14892" max="14892" width="11.140625" style="989" bestFit="1" customWidth="1"/>
    <col min="14893" max="14894" width="10.5703125" style="989"/>
    <col min="14895" max="14895" width="11.140625" style="989" customWidth="1"/>
    <col min="14896" max="15125" width="10.5703125" style="989"/>
    <col min="15126" max="15133" width="0" style="989" hidden="1" customWidth="1"/>
    <col min="15134" max="15134" width="3.7109375" style="989" customWidth="1"/>
    <col min="15135" max="15135" width="3.85546875" style="989" customWidth="1"/>
    <col min="15136" max="15136" width="3.7109375" style="989" customWidth="1"/>
    <col min="15137" max="15137" width="12.7109375" style="989" customWidth="1"/>
    <col min="15138" max="15138" width="52.7109375" style="989" customWidth="1"/>
    <col min="15139" max="15142" width="0" style="989" hidden="1" customWidth="1"/>
    <col min="15143" max="15143" width="12.28515625" style="989" customWidth="1"/>
    <col min="15144" max="15144" width="6.42578125" style="989" customWidth="1"/>
    <col min="15145" max="15145" width="12.28515625" style="989" customWidth="1"/>
    <col min="15146" max="15146" width="0" style="989" hidden="1" customWidth="1"/>
    <col min="15147" max="15147" width="3.7109375" style="989" customWidth="1"/>
    <col min="15148" max="15148" width="11.140625" style="989" bestFit="1" customWidth="1"/>
    <col min="15149" max="15150" width="10.5703125" style="989"/>
    <col min="15151" max="15151" width="11.140625" style="989" customWidth="1"/>
    <col min="15152" max="15381" width="10.5703125" style="989"/>
    <col min="15382" max="15389" width="0" style="989" hidden="1" customWidth="1"/>
    <col min="15390" max="15390" width="3.7109375" style="989" customWidth="1"/>
    <col min="15391" max="15391" width="3.85546875" style="989" customWidth="1"/>
    <col min="15392" max="15392" width="3.7109375" style="989" customWidth="1"/>
    <col min="15393" max="15393" width="12.7109375" style="989" customWidth="1"/>
    <col min="15394" max="15394" width="52.7109375" style="989" customWidth="1"/>
    <col min="15395" max="15398" width="0" style="989" hidden="1" customWidth="1"/>
    <col min="15399" max="15399" width="12.28515625" style="989" customWidth="1"/>
    <col min="15400" max="15400" width="6.42578125" style="989" customWidth="1"/>
    <col min="15401" max="15401" width="12.28515625" style="989" customWidth="1"/>
    <col min="15402" max="15402" width="0" style="989" hidden="1" customWidth="1"/>
    <col min="15403" max="15403" width="3.7109375" style="989" customWidth="1"/>
    <col min="15404" max="15404" width="11.140625" style="989" bestFit="1" customWidth="1"/>
    <col min="15405" max="15406" width="10.5703125" style="989"/>
    <col min="15407" max="15407" width="11.140625" style="989" customWidth="1"/>
    <col min="15408" max="15637" width="10.5703125" style="989"/>
    <col min="15638" max="15645" width="0" style="989" hidden="1" customWidth="1"/>
    <col min="15646" max="15646" width="3.7109375" style="989" customWidth="1"/>
    <col min="15647" max="15647" width="3.85546875" style="989" customWidth="1"/>
    <col min="15648" max="15648" width="3.7109375" style="989" customWidth="1"/>
    <col min="15649" max="15649" width="12.7109375" style="989" customWidth="1"/>
    <col min="15650" max="15650" width="52.7109375" style="989" customWidth="1"/>
    <col min="15651" max="15654" width="0" style="989" hidden="1" customWidth="1"/>
    <col min="15655" max="15655" width="12.28515625" style="989" customWidth="1"/>
    <col min="15656" max="15656" width="6.42578125" style="989" customWidth="1"/>
    <col min="15657" max="15657" width="12.28515625" style="989" customWidth="1"/>
    <col min="15658" max="15658" width="0" style="989" hidden="1" customWidth="1"/>
    <col min="15659" max="15659" width="3.7109375" style="989" customWidth="1"/>
    <col min="15660" max="15660" width="11.140625" style="989" bestFit="1" customWidth="1"/>
    <col min="15661" max="15662" width="10.5703125" style="989"/>
    <col min="15663" max="15663" width="11.140625" style="989" customWidth="1"/>
    <col min="15664" max="15893" width="10.5703125" style="989"/>
    <col min="15894" max="15901" width="0" style="989" hidden="1" customWidth="1"/>
    <col min="15902" max="15902" width="3.7109375" style="989" customWidth="1"/>
    <col min="15903" max="15903" width="3.85546875" style="989" customWidth="1"/>
    <col min="15904" max="15904" width="3.7109375" style="989" customWidth="1"/>
    <col min="15905" max="15905" width="12.7109375" style="989" customWidth="1"/>
    <col min="15906" max="15906" width="52.7109375" style="989" customWidth="1"/>
    <col min="15907" max="15910" width="0" style="989" hidden="1" customWidth="1"/>
    <col min="15911" max="15911" width="12.28515625" style="989" customWidth="1"/>
    <col min="15912" max="15912" width="6.42578125" style="989" customWidth="1"/>
    <col min="15913" max="15913" width="12.28515625" style="989" customWidth="1"/>
    <col min="15914" max="15914" width="0" style="989" hidden="1" customWidth="1"/>
    <col min="15915" max="15915" width="3.7109375" style="989" customWidth="1"/>
    <col min="15916" max="15916" width="11.140625" style="989" bestFit="1" customWidth="1"/>
    <col min="15917" max="15918" width="10.5703125" style="989"/>
    <col min="15919" max="15919" width="11.140625" style="989" customWidth="1"/>
    <col min="15920" max="16149" width="10.5703125" style="989"/>
    <col min="16150" max="16157" width="0" style="989" hidden="1" customWidth="1"/>
    <col min="16158" max="16158" width="3.7109375" style="989" customWidth="1"/>
    <col min="16159" max="16159" width="3.85546875" style="989" customWidth="1"/>
    <col min="16160" max="16160" width="3.7109375" style="989" customWidth="1"/>
    <col min="16161" max="16161" width="12.7109375" style="989" customWidth="1"/>
    <col min="16162" max="16162" width="52.7109375" style="989" customWidth="1"/>
    <col min="16163" max="16166" width="0" style="989" hidden="1" customWidth="1"/>
    <col min="16167" max="16167" width="12.28515625" style="989" customWidth="1"/>
    <col min="16168" max="16168" width="6.42578125" style="989" customWidth="1"/>
    <col min="16169" max="16169" width="12.28515625" style="989" customWidth="1"/>
    <col min="16170" max="16170" width="0" style="989" hidden="1" customWidth="1"/>
    <col min="16171" max="16171" width="3.7109375" style="989" customWidth="1"/>
    <col min="16172" max="16172" width="11.140625" style="989" bestFit="1" customWidth="1"/>
    <col min="16173" max="16174" width="10.5703125" style="989"/>
    <col min="16175" max="16175" width="11.140625" style="989" customWidth="1"/>
    <col min="16176" max="16384" width="10.5703125" style="989"/>
  </cols>
  <sheetData>
    <row r="1" spans="1:55" hidden="1">
      <c r="Q1" s="767"/>
      <c r="R1" s="767"/>
      <c r="X1" s="767"/>
      <c r="Y1" s="767"/>
      <c r="AE1" s="767"/>
      <c r="AF1" s="767"/>
      <c r="AL1" s="767"/>
      <c r="AM1" s="767"/>
    </row>
    <row r="2" spans="1:55" hidden="1">
      <c r="U2" s="767"/>
      <c r="AB2" s="767"/>
      <c r="AI2" s="767"/>
      <c r="AP2" s="767"/>
    </row>
    <row r="3" spans="1:55" hidden="1"/>
    <row r="4" spans="1:55" ht="3" customHeight="1">
      <c r="J4" s="994"/>
      <c r="K4" s="994"/>
      <c r="L4" s="990"/>
      <c r="M4" s="990"/>
      <c r="N4" s="990"/>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row>
    <row r="5" spans="1:55" ht="22.5" customHeight="1">
      <c r="J5" s="994"/>
      <c r="K5" s="994"/>
      <c r="L5" s="1252" t="s">
        <v>629</v>
      </c>
      <c r="M5" s="1252"/>
      <c r="N5" s="1252"/>
      <c r="O5" s="1252"/>
      <c r="P5" s="1252"/>
      <c r="Q5" s="1252"/>
      <c r="R5" s="1252"/>
      <c r="S5" s="1252"/>
      <c r="T5" s="1252"/>
      <c r="U5" s="663"/>
      <c r="V5" s="663"/>
      <c r="W5" s="663"/>
      <c r="X5" s="663"/>
      <c r="Y5" s="663"/>
      <c r="Z5" s="663"/>
      <c r="AA5" s="663"/>
      <c r="AB5" s="663"/>
      <c r="AC5" s="663"/>
      <c r="AD5" s="663"/>
      <c r="AE5" s="663"/>
      <c r="AF5" s="663"/>
      <c r="AG5" s="663"/>
      <c r="AH5" s="663"/>
      <c r="AI5" s="663"/>
      <c r="AJ5" s="663"/>
      <c r="AK5" s="663"/>
      <c r="AL5" s="663"/>
      <c r="AM5" s="663"/>
      <c r="AN5" s="663"/>
      <c r="AO5" s="663"/>
      <c r="AP5" s="663"/>
    </row>
    <row r="6" spans="1:55" ht="3" customHeight="1">
      <c r="J6" s="994"/>
      <c r="K6" s="994"/>
      <c r="L6" s="990"/>
      <c r="M6" s="990"/>
      <c r="N6" s="990"/>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997"/>
    </row>
    <row r="7" spans="1:55" s="1006" customFormat="1" ht="22.5">
      <c r="A7" s="1012"/>
      <c r="B7" s="1012"/>
      <c r="C7" s="1012"/>
      <c r="D7" s="1012"/>
      <c r="E7" s="1012"/>
      <c r="F7" s="1012"/>
      <c r="G7" s="1012"/>
      <c r="H7" s="1012"/>
      <c r="L7" s="498"/>
      <c r="M7" s="616" t="s">
        <v>501</v>
      </c>
      <c r="N7" s="665"/>
      <c r="O7" s="1229" t="str">
        <f>IF(NameOrPr_ch="",IF(NameOrPr="","",NameOrPr),NameOrPr_ch)</f>
        <v>Департамент жилищно-коммунального хозяйства, энергетики и регулирования тарифов Ярославской области</v>
      </c>
      <c r="P7" s="1229"/>
      <c r="Q7" s="1229"/>
      <c r="R7" s="1229"/>
      <c r="S7" s="1229"/>
      <c r="T7" s="1229"/>
      <c r="U7" s="766"/>
      <c r="V7"/>
      <c r="W7"/>
      <c r="X7"/>
      <c r="Y7"/>
      <c r="Z7"/>
      <c r="AA7"/>
      <c r="AB7"/>
      <c r="AC7"/>
      <c r="AD7"/>
      <c r="AE7"/>
      <c r="AF7"/>
      <c r="AG7"/>
      <c r="AH7"/>
      <c r="AI7"/>
      <c r="AJ7"/>
      <c r="AK7"/>
      <c r="AL7"/>
      <c r="AM7"/>
      <c r="AN7"/>
      <c r="AO7"/>
      <c r="AP7"/>
      <c r="AQ7" s="766"/>
      <c r="AR7" s="518"/>
      <c r="AS7" s="1012"/>
      <c r="AT7" s="1012"/>
      <c r="AU7" s="1012"/>
      <c r="AV7" s="1012"/>
      <c r="AW7" s="1012"/>
      <c r="AX7" s="1012"/>
      <c r="AY7" s="1012"/>
      <c r="AZ7" s="1012"/>
      <c r="BA7" s="1012"/>
      <c r="BB7" s="1012"/>
      <c r="BC7" s="1012"/>
    </row>
    <row r="8" spans="1:55" s="1006" customFormat="1" ht="18.75">
      <c r="A8" s="1012"/>
      <c r="B8" s="1012"/>
      <c r="C8" s="1012"/>
      <c r="D8" s="1012"/>
      <c r="E8" s="1012"/>
      <c r="F8" s="1012"/>
      <c r="G8" s="1012"/>
      <c r="H8" s="1012"/>
      <c r="L8" s="498"/>
      <c r="M8" s="616" t="s">
        <v>594</v>
      </c>
      <c r="N8" s="665"/>
      <c r="O8" s="1229" t="str">
        <f>IF(datePr_ch="",IF(datePr="","",datePr),datePr_ch)</f>
        <v>20.12.2021</v>
      </c>
      <c r="P8" s="1229"/>
      <c r="Q8" s="1229"/>
      <c r="R8" s="1229"/>
      <c r="S8" s="1229"/>
      <c r="T8" s="1229"/>
      <c r="U8" s="766"/>
      <c r="V8"/>
      <c r="W8"/>
      <c r="X8"/>
      <c r="Y8"/>
      <c r="Z8"/>
      <c r="AA8"/>
      <c r="AB8"/>
      <c r="AC8"/>
      <c r="AD8"/>
      <c r="AE8"/>
      <c r="AF8"/>
      <c r="AG8"/>
      <c r="AH8"/>
      <c r="AI8"/>
      <c r="AJ8"/>
      <c r="AK8"/>
      <c r="AL8"/>
      <c r="AM8"/>
      <c r="AN8"/>
      <c r="AO8"/>
      <c r="AP8"/>
      <c r="AQ8" s="766"/>
      <c r="AR8" s="518"/>
      <c r="AS8" s="1012"/>
      <c r="AT8" s="1012"/>
      <c r="AU8" s="1012"/>
      <c r="AV8" s="1012"/>
      <c r="AW8" s="1012"/>
      <c r="AX8" s="1012"/>
      <c r="AY8" s="1012"/>
      <c r="AZ8" s="1012"/>
      <c r="BA8" s="1012"/>
      <c r="BB8" s="1012"/>
      <c r="BC8" s="1012"/>
    </row>
    <row r="9" spans="1:55" s="1006" customFormat="1" ht="18.75">
      <c r="A9" s="1012"/>
      <c r="B9" s="1012"/>
      <c r="C9" s="1012"/>
      <c r="D9" s="1012"/>
      <c r="E9" s="1012"/>
      <c r="F9" s="1012"/>
      <c r="G9" s="1012"/>
      <c r="H9" s="1012"/>
      <c r="L9" s="760"/>
      <c r="M9" s="616" t="s">
        <v>593</v>
      </c>
      <c r="N9" s="665"/>
      <c r="O9" s="1229" t="str">
        <f>IF(numberPr_ch="",IF(numberPr="","",numberPr),numberPr_ch)</f>
        <v>272-ви, 304-ви, 375-ви, 376-ви, 378-ви</v>
      </c>
      <c r="P9" s="1229"/>
      <c r="Q9" s="1229"/>
      <c r="R9" s="1229"/>
      <c r="S9" s="1229"/>
      <c r="T9" s="1229"/>
      <c r="U9" s="766"/>
      <c r="V9"/>
      <c r="W9"/>
      <c r="X9"/>
      <c r="Y9"/>
      <c r="Z9"/>
      <c r="AA9"/>
      <c r="AB9"/>
      <c r="AC9"/>
      <c r="AD9"/>
      <c r="AE9"/>
      <c r="AF9"/>
      <c r="AG9"/>
      <c r="AH9"/>
      <c r="AI9"/>
      <c r="AJ9"/>
      <c r="AK9"/>
      <c r="AL9"/>
      <c r="AM9"/>
      <c r="AN9"/>
      <c r="AO9"/>
      <c r="AP9"/>
      <c r="AQ9" s="766"/>
      <c r="AR9" s="518"/>
      <c r="AS9" s="1012"/>
      <c r="AT9" s="1012"/>
      <c r="AU9" s="1012"/>
      <c r="AV9" s="1012"/>
      <c r="AW9" s="1012"/>
      <c r="AX9" s="1012"/>
      <c r="AY9" s="1012"/>
      <c r="AZ9" s="1012"/>
      <c r="BA9" s="1012"/>
      <c r="BB9" s="1012"/>
      <c r="BC9" s="1012"/>
    </row>
    <row r="10" spans="1:55" s="1006" customFormat="1" ht="18.75">
      <c r="A10" s="1012"/>
      <c r="B10" s="1012"/>
      <c r="C10" s="1012"/>
      <c r="D10" s="1012"/>
      <c r="E10" s="1012"/>
      <c r="F10" s="1012"/>
      <c r="G10" s="1012"/>
      <c r="H10" s="1012"/>
      <c r="L10" s="760"/>
      <c r="M10" s="616" t="s">
        <v>500</v>
      </c>
      <c r="N10" s="665"/>
      <c r="O10" s="1229" t="str">
        <f>IF(IstPub_ch="",IF(IstPub="","",IstPub),IstPub_ch)</f>
        <v>печатное издание "Документ Регион"</v>
      </c>
      <c r="P10" s="1229"/>
      <c r="Q10" s="1229"/>
      <c r="R10" s="1229"/>
      <c r="S10" s="1229"/>
      <c r="T10" s="1229"/>
      <c r="U10" s="766"/>
      <c r="V10"/>
      <c r="W10"/>
      <c r="X10"/>
      <c r="Y10"/>
      <c r="Z10"/>
      <c r="AA10"/>
      <c r="AB10"/>
      <c r="AC10"/>
      <c r="AD10"/>
      <c r="AE10"/>
      <c r="AF10"/>
      <c r="AG10"/>
      <c r="AH10"/>
      <c r="AI10"/>
      <c r="AJ10"/>
      <c r="AK10"/>
      <c r="AL10"/>
      <c r="AM10"/>
      <c r="AN10"/>
      <c r="AO10"/>
      <c r="AP10"/>
      <c r="AQ10" s="766"/>
      <c r="AR10" s="518"/>
      <c r="AS10" s="1012"/>
      <c r="AT10" s="1012"/>
      <c r="AU10" s="1012"/>
      <c r="AV10" s="1012"/>
      <c r="AW10" s="1012"/>
      <c r="AX10" s="1012"/>
      <c r="AY10" s="1012"/>
      <c r="AZ10" s="1012"/>
      <c r="BA10" s="1012"/>
      <c r="BB10" s="1012"/>
      <c r="BC10" s="1012"/>
    </row>
    <row r="11" spans="1:55" s="1006" customFormat="1" ht="11.25" hidden="1">
      <c r="A11" s="1012"/>
      <c r="B11" s="1012"/>
      <c r="C11" s="1012"/>
      <c r="D11" s="1012"/>
      <c r="E11" s="1012"/>
      <c r="F11" s="1012"/>
      <c r="G11" s="1012"/>
      <c r="H11" s="1012"/>
      <c r="L11" s="1253"/>
      <c r="M11" s="1253"/>
      <c r="N11" s="1023"/>
      <c r="O11" s="766"/>
      <c r="P11" s="766"/>
      <c r="Q11" s="766"/>
      <c r="R11" s="766"/>
      <c r="S11" s="766"/>
      <c r="T11" s="766"/>
      <c r="U11" s="1010" t="s">
        <v>372</v>
      </c>
      <c r="V11" s="766"/>
      <c r="W11" s="766"/>
      <c r="X11" s="766"/>
      <c r="Y11" s="766"/>
      <c r="Z11" s="766"/>
      <c r="AA11" s="766"/>
      <c r="AB11" s="1010" t="s">
        <v>372</v>
      </c>
      <c r="AC11" s="766"/>
      <c r="AD11" s="766"/>
      <c r="AE11" s="766"/>
      <c r="AF11" s="766"/>
      <c r="AG11" s="766"/>
      <c r="AH11" s="766"/>
      <c r="AI11" s="1010" t="s">
        <v>372</v>
      </c>
      <c r="AJ11" s="766"/>
      <c r="AK11" s="766"/>
      <c r="AL11" s="766"/>
      <c r="AM11" s="766"/>
      <c r="AN11" s="766"/>
      <c r="AO11" s="766"/>
      <c r="AP11" s="1010" t="s">
        <v>372</v>
      </c>
      <c r="AS11" s="1012"/>
      <c r="AT11" s="1012"/>
      <c r="AU11" s="1012"/>
      <c r="AV11" s="1012"/>
      <c r="AW11" s="1012"/>
      <c r="AX11" s="1012"/>
      <c r="AY11" s="1012"/>
      <c r="AZ11" s="1012"/>
      <c r="BA11" s="1012"/>
      <c r="BB11" s="1012"/>
      <c r="BC11" s="1012"/>
    </row>
    <row r="12" spans="1:55">
      <c r="J12" s="994"/>
      <c r="K12" s="994"/>
      <c r="L12" s="990"/>
      <c r="M12" s="990"/>
      <c r="N12" s="501"/>
      <c r="O12" s="1230"/>
      <c r="P12" s="1230"/>
      <c r="Q12" s="1230"/>
      <c r="R12" s="1230"/>
      <c r="S12" s="1230"/>
      <c r="T12" s="1230"/>
      <c r="U12" s="1230"/>
      <c r="V12" s="1230" t="s">
        <v>1006</v>
      </c>
      <c r="W12" s="1230"/>
      <c r="X12" s="1230"/>
      <c r="Y12" s="1230"/>
      <c r="Z12" s="1230"/>
      <c r="AA12" s="1230"/>
      <c r="AB12" s="1230"/>
      <c r="AC12" s="1230" t="s">
        <v>1006</v>
      </c>
      <c r="AD12" s="1230"/>
      <c r="AE12" s="1230"/>
      <c r="AF12" s="1230"/>
      <c r="AG12" s="1230"/>
      <c r="AH12" s="1230"/>
      <c r="AI12" s="1230"/>
      <c r="AJ12" s="1230" t="s">
        <v>1006</v>
      </c>
      <c r="AK12" s="1230"/>
      <c r="AL12" s="1230"/>
      <c r="AM12" s="1230"/>
      <c r="AN12" s="1230"/>
      <c r="AO12" s="1230"/>
      <c r="AP12" s="1230"/>
    </row>
    <row r="13" spans="1:55">
      <c r="J13" s="994"/>
      <c r="K13" s="994"/>
      <c r="L13" s="1165" t="s">
        <v>453</v>
      </c>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t="s">
        <v>454</v>
      </c>
    </row>
    <row r="14" spans="1:55" ht="14.25" customHeight="1">
      <c r="J14" s="994"/>
      <c r="K14" s="994"/>
      <c r="L14" s="1236" t="s">
        <v>91</v>
      </c>
      <c r="M14" s="1236" t="s">
        <v>637</v>
      </c>
      <c r="N14" s="660"/>
      <c r="O14" s="1237" t="s">
        <v>639</v>
      </c>
      <c r="P14" s="1238"/>
      <c r="Q14" s="1238"/>
      <c r="R14" s="1238"/>
      <c r="S14" s="1238"/>
      <c r="T14" s="1239"/>
      <c r="U14" s="1247" t="s">
        <v>340</v>
      </c>
      <c r="V14" s="1237" t="s">
        <v>639</v>
      </c>
      <c r="W14" s="1238"/>
      <c r="X14" s="1238"/>
      <c r="Y14" s="1238"/>
      <c r="Z14" s="1238"/>
      <c r="AA14" s="1239"/>
      <c r="AB14" s="1247" t="s">
        <v>340</v>
      </c>
      <c r="AC14" s="1237" t="s">
        <v>639</v>
      </c>
      <c r="AD14" s="1238"/>
      <c r="AE14" s="1238"/>
      <c r="AF14" s="1238"/>
      <c r="AG14" s="1238"/>
      <c r="AH14" s="1239"/>
      <c r="AI14" s="1247" t="s">
        <v>340</v>
      </c>
      <c r="AJ14" s="1237" t="s">
        <v>639</v>
      </c>
      <c r="AK14" s="1238"/>
      <c r="AL14" s="1238"/>
      <c r="AM14" s="1238"/>
      <c r="AN14" s="1238"/>
      <c r="AO14" s="1239"/>
      <c r="AP14" s="1247" t="s">
        <v>340</v>
      </c>
      <c r="AQ14" s="1233" t="s">
        <v>274</v>
      </c>
      <c r="AR14" s="1165"/>
    </row>
    <row r="15" spans="1:55" ht="14.25" customHeight="1">
      <c r="J15" s="994"/>
      <c r="K15" s="994"/>
      <c r="L15" s="1236"/>
      <c r="M15" s="1236"/>
      <c r="N15" s="661"/>
      <c r="O15" s="1242" t="s">
        <v>603</v>
      </c>
      <c r="P15" s="1240" t="s">
        <v>270</v>
      </c>
      <c r="Q15" s="1241"/>
      <c r="R15" s="1244" t="s">
        <v>652</v>
      </c>
      <c r="S15" s="1245"/>
      <c r="T15" s="1246"/>
      <c r="U15" s="1248"/>
      <c r="V15" s="1242" t="s">
        <v>603</v>
      </c>
      <c r="W15" s="1240" t="s">
        <v>270</v>
      </c>
      <c r="X15" s="1241"/>
      <c r="Y15" s="1244" t="s">
        <v>652</v>
      </c>
      <c r="Z15" s="1245"/>
      <c r="AA15" s="1246"/>
      <c r="AB15" s="1248"/>
      <c r="AC15" s="1242" t="s">
        <v>603</v>
      </c>
      <c r="AD15" s="1240" t="s">
        <v>270</v>
      </c>
      <c r="AE15" s="1241"/>
      <c r="AF15" s="1244" t="s">
        <v>652</v>
      </c>
      <c r="AG15" s="1245"/>
      <c r="AH15" s="1246"/>
      <c r="AI15" s="1248"/>
      <c r="AJ15" s="1242" t="s">
        <v>603</v>
      </c>
      <c r="AK15" s="1240" t="s">
        <v>270</v>
      </c>
      <c r="AL15" s="1241"/>
      <c r="AM15" s="1244" t="s">
        <v>652</v>
      </c>
      <c r="AN15" s="1245"/>
      <c r="AO15" s="1246"/>
      <c r="AP15" s="1248"/>
      <c r="AQ15" s="1234"/>
      <c r="AR15" s="1165"/>
    </row>
    <row r="16" spans="1:55" ht="33.75" customHeight="1">
      <c r="J16" s="994"/>
      <c r="K16" s="994"/>
      <c r="L16" s="1236"/>
      <c r="M16" s="1236"/>
      <c r="N16" s="662"/>
      <c r="O16" s="1243"/>
      <c r="P16" s="755" t="s">
        <v>604</v>
      </c>
      <c r="Q16" s="755" t="s">
        <v>6</v>
      </c>
      <c r="R16" s="1027" t="s">
        <v>273</v>
      </c>
      <c r="S16" s="1231" t="s">
        <v>272</v>
      </c>
      <c r="T16" s="1232"/>
      <c r="U16" s="1249"/>
      <c r="V16" s="1243"/>
      <c r="W16" s="755" t="s">
        <v>604</v>
      </c>
      <c r="X16" s="755" t="s">
        <v>6</v>
      </c>
      <c r="Y16" s="1122" t="s">
        <v>273</v>
      </c>
      <c r="Z16" s="1231" t="s">
        <v>272</v>
      </c>
      <c r="AA16" s="1232"/>
      <c r="AB16" s="1249"/>
      <c r="AC16" s="1243"/>
      <c r="AD16" s="755" t="s">
        <v>604</v>
      </c>
      <c r="AE16" s="755" t="s">
        <v>6</v>
      </c>
      <c r="AF16" s="1122" t="s">
        <v>273</v>
      </c>
      <c r="AG16" s="1231" t="s">
        <v>272</v>
      </c>
      <c r="AH16" s="1232"/>
      <c r="AI16" s="1249"/>
      <c r="AJ16" s="1243"/>
      <c r="AK16" s="755" t="s">
        <v>604</v>
      </c>
      <c r="AL16" s="755" t="s">
        <v>6</v>
      </c>
      <c r="AM16" s="1122" t="s">
        <v>273</v>
      </c>
      <c r="AN16" s="1231" t="s">
        <v>272</v>
      </c>
      <c r="AO16" s="1232"/>
      <c r="AP16" s="1249"/>
      <c r="AQ16" s="1235"/>
      <c r="AR16" s="1165"/>
    </row>
    <row r="17" spans="1:57">
      <c r="J17" s="994"/>
      <c r="K17" s="568">
        <v>1</v>
      </c>
      <c r="L17" s="646" t="s">
        <v>92</v>
      </c>
      <c r="M17" s="646" t="s">
        <v>48</v>
      </c>
      <c r="N17" s="648" t="str">
        <f ca="1">OFFSET(N17,0,-1)</f>
        <v>2</v>
      </c>
      <c r="O17" s="1024">
        <f ca="1">OFFSET(O17,0,-1)+1</f>
        <v>3</v>
      </c>
      <c r="P17" s="1024">
        <f ca="1">OFFSET(P17,0,-1)+1</f>
        <v>4</v>
      </c>
      <c r="Q17" s="1024">
        <f ca="1">OFFSET(Q17,0,-1)+1</f>
        <v>5</v>
      </c>
      <c r="R17" s="1024">
        <f ca="1">OFFSET(R17,0,-1)+1</f>
        <v>6</v>
      </c>
      <c r="S17" s="1254">
        <f ca="1">OFFSET(S17,0,-1)+1</f>
        <v>7</v>
      </c>
      <c r="T17" s="1254"/>
      <c r="U17" s="1024">
        <f ca="1">OFFSET(U17,0,-2)+1</f>
        <v>8</v>
      </c>
      <c r="V17" s="1120">
        <f ca="1">OFFSET(V17,0,-1)+1</f>
        <v>9</v>
      </c>
      <c r="W17" s="1120">
        <f ca="1">OFFSET(W17,0,-1)+1</f>
        <v>10</v>
      </c>
      <c r="X17" s="1120">
        <f ca="1">OFFSET(X17,0,-1)+1</f>
        <v>11</v>
      </c>
      <c r="Y17" s="1120">
        <f ca="1">OFFSET(Y17,0,-1)+1</f>
        <v>12</v>
      </c>
      <c r="Z17" s="1254">
        <f ca="1">OFFSET(Z17,0,-1)+1</f>
        <v>13</v>
      </c>
      <c r="AA17" s="1254"/>
      <c r="AB17" s="1120">
        <f ca="1">OFFSET(AB17,0,-2)+1</f>
        <v>14</v>
      </c>
      <c r="AC17" s="1120">
        <f ca="1">OFFSET(AC17,0,-1)+1</f>
        <v>15</v>
      </c>
      <c r="AD17" s="1120">
        <f ca="1">OFFSET(AD17,0,-1)+1</f>
        <v>16</v>
      </c>
      <c r="AE17" s="1120">
        <f ca="1">OFFSET(AE17,0,-1)+1</f>
        <v>17</v>
      </c>
      <c r="AF17" s="1120">
        <f ca="1">OFFSET(AF17,0,-1)+1</f>
        <v>18</v>
      </c>
      <c r="AG17" s="1254">
        <f ca="1">OFFSET(AG17,0,-1)+1</f>
        <v>19</v>
      </c>
      <c r="AH17" s="1254"/>
      <c r="AI17" s="1120">
        <f ca="1">OFFSET(AI17,0,-2)+1</f>
        <v>20</v>
      </c>
      <c r="AJ17" s="1120">
        <f ca="1">OFFSET(AJ17,0,-1)+1</f>
        <v>21</v>
      </c>
      <c r="AK17" s="1120">
        <f ca="1">OFFSET(AK17,0,-1)+1</f>
        <v>22</v>
      </c>
      <c r="AL17" s="1120">
        <f ca="1">OFFSET(AL17,0,-1)+1</f>
        <v>23</v>
      </c>
      <c r="AM17" s="1120">
        <f ca="1">OFFSET(AM17,0,-1)+1</f>
        <v>24</v>
      </c>
      <c r="AN17" s="1254">
        <f ca="1">OFFSET(AN17,0,-1)+1</f>
        <v>25</v>
      </c>
      <c r="AO17" s="1254"/>
      <c r="AP17" s="1120">
        <f ca="1">OFFSET(AP17,0,-2)+1</f>
        <v>26</v>
      </c>
      <c r="AQ17" s="648">
        <f ca="1">OFFSET(AQ17,0,-1)</f>
        <v>26</v>
      </c>
      <c r="AR17" s="1024">
        <f ca="1">OFFSET(AR17,0,-1)+1</f>
        <v>27</v>
      </c>
    </row>
    <row r="18" spans="1:57" ht="22.5">
      <c r="A18" s="1255">
        <v>1</v>
      </c>
      <c r="B18" s="1014"/>
      <c r="C18" s="1014"/>
      <c r="D18" s="1014"/>
      <c r="E18" s="980"/>
      <c r="F18" s="1025"/>
      <c r="G18" s="1025"/>
      <c r="H18" s="1025"/>
      <c r="I18" s="982"/>
      <c r="J18" s="978"/>
      <c r="K18" s="962"/>
      <c r="L18" s="1029">
        <f>mergeValue(A18)</f>
        <v>1</v>
      </c>
      <c r="M18" s="640" t="s">
        <v>20</v>
      </c>
      <c r="N18" s="645"/>
      <c r="O18" s="1256" t="str">
        <f>IF('Перечень тарифов'!J21="","","" &amp; 'Перечень тарифов'!J21 &amp; "")</f>
        <v>Тариф на тпловую энергию</v>
      </c>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629" t="s">
        <v>475</v>
      </c>
      <c r="AT18" s="828"/>
      <c r="AU18" s="828" t="str">
        <f t="shared" ref="AU18:AU96" si="0">IF(M18="","",M18 )</f>
        <v>Наименование тарифа</v>
      </c>
      <c r="AV18" s="828"/>
      <c r="AW18" s="828"/>
      <c r="AX18" s="828"/>
      <c r="BD18" s="1007"/>
      <c r="BE18" s="1007"/>
    </row>
    <row r="19" spans="1:57" ht="22.5">
      <c r="A19" s="1255"/>
      <c r="B19" s="1255">
        <v>1</v>
      </c>
      <c r="C19" s="1014"/>
      <c r="D19" s="1014"/>
      <c r="E19" s="1025"/>
      <c r="F19" s="1025"/>
      <c r="G19" s="1025"/>
      <c r="H19" s="1025"/>
      <c r="I19" s="1020"/>
      <c r="J19" s="953"/>
      <c r="K19" s="956"/>
      <c r="L19" s="1029" t="str">
        <f>mergeValue(A19) &amp;"."&amp; mergeValue(B19)</f>
        <v>1.1</v>
      </c>
      <c r="M19" s="691" t="s">
        <v>16</v>
      </c>
      <c r="N19" s="645"/>
      <c r="O19" s="1256" t="str">
        <f>IF('Перечень тарифов'!N21="","","" &amp; 'Перечень тарифов'!N21 &amp; "")</f>
        <v>город Ярославль, город Ярославль (78701000);</v>
      </c>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629" t="s">
        <v>476</v>
      </c>
      <c r="AT19" s="828"/>
      <c r="AU19" s="828" t="str">
        <f t="shared" si="0"/>
        <v>Территория действия тарифа</v>
      </c>
      <c r="AV19" s="828"/>
      <c r="AW19" s="828"/>
      <c r="AX19" s="828"/>
      <c r="BD19" s="1007"/>
      <c r="BE19" s="1007"/>
    </row>
    <row r="20" spans="1:57" hidden="1">
      <c r="A20" s="1255"/>
      <c r="B20" s="1255"/>
      <c r="C20" s="1255">
        <v>1</v>
      </c>
      <c r="D20" s="1014"/>
      <c r="E20" s="1025"/>
      <c r="F20" s="1025"/>
      <c r="G20" s="1025"/>
      <c r="H20" s="1025"/>
      <c r="I20" s="961"/>
      <c r="J20" s="953"/>
      <c r="K20" s="956"/>
      <c r="L20" s="1029" t="str">
        <f>mergeValue(A20) &amp;"."&amp; mergeValue(B20)&amp;"."&amp; mergeValue(C20)</f>
        <v>1.1.1</v>
      </c>
      <c r="M20" s="692"/>
      <c r="N20" s="645"/>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629"/>
      <c r="AT20" s="828"/>
      <c r="AU20" s="828" t="str">
        <f t="shared" si="0"/>
        <v/>
      </c>
      <c r="AV20" s="828"/>
      <c r="AW20" s="828"/>
      <c r="AX20" s="828"/>
      <c r="BD20" s="1007"/>
      <c r="BE20" s="1007"/>
    </row>
    <row r="21" spans="1:57" hidden="1">
      <c r="A21" s="1255"/>
      <c r="B21" s="1255"/>
      <c r="C21" s="1255"/>
      <c r="D21" s="1255">
        <v>1</v>
      </c>
      <c r="E21" s="1025"/>
      <c r="F21" s="1025"/>
      <c r="G21" s="1025"/>
      <c r="H21" s="1025"/>
      <c r="I21" s="961"/>
      <c r="J21" s="953"/>
      <c r="K21" s="956"/>
      <c r="L21" s="1029" t="str">
        <f>mergeValue(A21) &amp;"."&amp; mergeValue(B21)&amp;"."&amp; mergeValue(C21)&amp;"."&amp; mergeValue(D21)</f>
        <v>1.1.1.1</v>
      </c>
      <c r="M21" s="693"/>
      <c r="N21" s="645"/>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629"/>
      <c r="AT21" s="828"/>
      <c r="AU21" s="828" t="str">
        <f t="shared" si="0"/>
        <v/>
      </c>
      <c r="AV21" s="828"/>
      <c r="AW21" s="828"/>
      <c r="AX21" s="828"/>
      <c r="BD21" s="1007"/>
      <c r="BE21" s="1007"/>
    </row>
    <row r="22" spans="1:57" ht="101.25">
      <c r="A22" s="1255"/>
      <c r="B22" s="1255"/>
      <c r="C22" s="1255"/>
      <c r="D22" s="1255"/>
      <c r="E22" s="1255">
        <v>1</v>
      </c>
      <c r="F22" s="1025"/>
      <c r="G22" s="1025"/>
      <c r="H22" s="1014">
        <v>1</v>
      </c>
      <c r="I22" s="1255">
        <v>1</v>
      </c>
      <c r="J22" s="1025"/>
      <c r="K22" s="964"/>
      <c r="L22" s="1029" t="str">
        <f>mergeValue(A22) &amp;"."&amp; mergeValue(B22)&amp;"."&amp; mergeValue(C22)&amp;"."&amp; mergeValue(D22)&amp;"."&amp; mergeValue(E22)</f>
        <v>1.1.1.1.1</v>
      </c>
      <c r="M22" s="553" t="s">
        <v>9</v>
      </c>
      <c r="N22" s="645"/>
      <c r="O22" s="1258" t="s">
        <v>300</v>
      </c>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60"/>
      <c r="AR22" s="629" t="s">
        <v>636</v>
      </c>
      <c r="AT22" s="828"/>
      <c r="AU22" s="828" t="str">
        <f t="shared" si="0"/>
        <v>Схема подключения теплопотребляющей установки к коллектору источника тепловой энергии</v>
      </c>
      <c r="AV22" s="828"/>
      <c r="AW22" s="828"/>
      <c r="AX22" s="828"/>
      <c r="BD22" s="1007"/>
      <c r="BE22" s="1007"/>
    </row>
    <row r="23" spans="1:57" ht="90">
      <c r="A23" s="1255"/>
      <c r="B23" s="1255"/>
      <c r="C23" s="1255"/>
      <c r="D23" s="1255"/>
      <c r="E23" s="1255"/>
      <c r="F23" s="1255">
        <v>1</v>
      </c>
      <c r="G23" s="1014"/>
      <c r="H23" s="1014"/>
      <c r="I23" s="1255"/>
      <c r="J23" s="1255">
        <v>1</v>
      </c>
      <c r="K23" s="965"/>
      <c r="L23" s="1029" t="str">
        <f>mergeValue(A23) &amp;"."&amp; mergeValue(B23)&amp;"."&amp; mergeValue(C23)&amp;"."&amp; mergeValue(D23)&amp;"."&amp; mergeValue(E23)&amp;"."&amp; mergeValue(F23)</f>
        <v>1.1.1.1.1.1</v>
      </c>
      <c r="M23" s="554" t="s">
        <v>10</v>
      </c>
      <c r="N23" s="645"/>
      <c r="O23" s="1258" t="s">
        <v>3</v>
      </c>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60"/>
      <c r="AR23" s="629" t="s">
        <v>634</v>
      </c>
      <c r="AT23" s="828"/>
      <c r="AU23" s="828" t="str">
        <f t="shared" si="0"/>
        <v>Группа потребителей</v>
      </c>
      <c r="AV23" s="828"/>
      <c r="AW23" s="828"/>
      <c r="AX23" s="828"/>
      <c r="BD23" s="1007"/>
      <c r="BE23" s="1007"/>
    </row>
    <row r="24" spans="1:57" ht="33.75">
      <c r="A24" s="1255"/>
      <c r="B24" s="1255"/>
      <c r="C24" s="1255"/>
      <c r="D24" s="1255"/>
      <c r="E24" s="1255"/>
      <c r="F24" s="1255"/>
      <c r="G24" s="1014">
        <v>1</v>
      </c>
      <c r="H24" s="1014"/>
      <c r="I24" s="1255"/>
      <c r="J24" s="1255"/>
      <c r="K24" s="965">
        <v>1</v>
      </c>
      <c r="L24" s="1029" t="str">
        <f>mergeValue(A24) &amp;"."&amp; mergeValue(B24)&amp;"."&amp; mergeValue(C24)&amp;"."&amp; mergeValue(D24)&amp;"."&amp; mergeValue(E24)&amp;"."&amp; mergeValue(F24)&amp;"."&amp; mergeValue(G24)</f>
        <v>1.1.1.1.1.1.1</v>
      </c>
      <c r="M24" s="1063" t="s">
        <v>647</v>
      </c>
      <c r="N24" s="645"/>
      <c r="O24" s="682">
        <v>1570.39</v>
      </c>
      <c r="P24" s="762"/>
      <c r="Q24" s="1088"/>
      <c r="R24" s="1262" t="s">
        <v>989</v>
      </c>
      <c r="S24" s="1251" t="s">
        <v>83</v>
      </c>
      <c r="T24" s="1262" t="s">
        <v>1007</v>
      </c>
      <c r="U24" s="1251" t="s">
        <v>83</v>
      </c>
      <c r="V24" s="682">
        <v>1640.87</v>
      </c>
      <c r="W24" s="762"/>
      <c r="X24" s="1088"/>
      <c r="Y24" s="1262" t="s">
        <v>1008</v>
      </c>
      <c r="Z24" s="1251" t="s">
        <v>83</v>
      </c>
      <c r="AA24" s="1262" t="s">
        <v>1009</v>
      </c>
      <c r="AB24" s="1251" t="s">
        <v>83</v>
      </c>
      <c r="AC24" s="682">
        <v>1640.87</v>
      </c>
      <c r="AD24" s="762"/>
      <c r="AE24" s="1088"/>
      <c r="AF24" s="1262" t="s">
        <v>1010</v>
      </c>
      <c r="AG24" s="1251" t="s">
        <v>83</v>
      </c>
      <c r="AH24" s="1262" t="s">
        <v>1011</v>
      </c>
      <c r="AI24" s="1251" t="s">
        <v>83</v>
      </c>
      <c r="AJ24" s="682">
        <v>1706.22</v>
      </c>
      <c r="AK24" s="762"/>
      <c r="AL24" s="1088"/>
      <c r="AM24" s="1262" t="s">
        <v>1012</v>
      </c>
      <c r="AN24" s="1251" t="s">
        <v>83</v>
      </c>
      <c r="AO24" s="1262" t="s">
        <v>977</v>
      </c>
      <c r="AP24" s="1251" t="s">
        <v>84</v>
      </c>
      <c r="AQ24" s="762"/>
      <c r="AR24" s="1226" t="s">
        <v>653</v>
      </c>
      <c r="AS24" s="1007" t="str">
        <f>strCheckDate(O25:AQ25)</f>
        <v/>
      </c>
      <c r="AT24" s="828"/>
      <c r="AU24" s="828" t="str">
        <f t="shared" si="0"/>
        <v>горячая вода в системе централизованного теплоснабжения на отопление</v>
      </c>
      <c r="AV24" s="828"/>
      <c r="AW24" s="828"/>
      <c r="AX24" s="828"/>
      <c r="BD24" s="1007"/>
      <c r="BE24" s="1007"/>
    </row>
    <row r="25" spans="1:57" ht="11.25" hidden="1" customHeight="1">
      <c r="A25" s="1255"/>
      <c r="B25" s="1255"/>
      <c r="C25" s="1255"/>
      <c r="D25" s="1255"/>
      <c r="E25" s="1255"/>
      <c r="F25" s="1255"/>
      <c r="G25" s="1014"/>
      <c r="H25" s="1014"/>
      <c r="I25" s="1255"/>
      <c r="J25" s="1255"/>
      <c r="K25" s="965"/>
      <c r="L25" s="799"/>
      <c r="M25" s="645"/>
      <c r="N25" s="645"/>
      <c r="O25" s="762"/>
      <c r="P25" s="762"/>
      <c r="Q25" s="768" t="str">
        <f>R24 &amp; "-" &amp; T24</f>
        <v>01.01.2022-30.06.2022</v>
      </c>
      <c r="R25" s="1250"/>
      <c r="S25" s="1251"/>
      <c r="T25" s="1250"/>
      <c r="U25" s="1251"/>
      <c r="V25" s="762"/>
      <c r="W25" s="762"/>
      <c r="X25" s="768" t="str">
        <f>Y24 &amp; "-" &amp; AA24</f>
        <v>01.07.2022-31.12.2022</v>
      </c>
      <c r="Y25" s="1250"/>
      <c r="Z25" s="1251"/>
      <c r="AA25" s="1250"/>
      <c r="AB25" s="1251"/>
      <c r="AC25" s="762"/>
      <c r="AD25" s="762"/>
      <c r="AE25" s="768" t="str">
        <f>AF24 &amp; "-" &amp; AH24</f>
        <v>01.01.2023-30.06.2023</v>
      </c>
      <c r="AF25" s="1250"/>
      <c r="AG25" s="1251"/>
      <c r="AH25" s="1250"/>
      <c r="AI25" s="1251"/>
      <c r="AJ25" s="762"/>
      <c r="AK25" s="762"/>
      <c r="AL25" s="768" t="str">
        <f>AM24 &amp; "-" &amp; AO24</f>
        <v>01.07.2023-31.12.2023</v>
      </c>
      <c r="AM25" s="1250"/>
      <c r="AN25" s="1251"/>
      <c r="AO25" s="1250"/>
      <c r="AP25" s="1251"/>
      <c r="AQ25" s="762"/>
      <c r="AR25" s="1227"/>
      <c r="AT25" s="828"/>
      <c r="AU25" s="828" t="str">
        <f t="shared" si="0"/>
        <v/>
      </c>
      <c r="AV25" s="828"/>
      <c r="AW25" s="828"/>
      <c r="AX25" s="828"/>
      <c r="BD25" s="1007"/>
      <c r="BE25" s="1007"/>
    </row>
    <row r="26" spans="1:57" ht="15" customHeight="1">
      <c r="A26" s="1255"/>
      <c r="B26" s="1255"/>
      <c r="C26" s="1255"/>
      <c r="D26" s="1255"/>
      <c r="E26" s="1255"/>
      <c r="F26" s="1255"/>
      <c r="G26" s="1025"/>
      <c r="H26" s="1014"/>
      <c r="I26" s="1255"/>
      <c r="J26" s="1255"/>
      <c r="K26" s="964"/>
      <c r="L26" s="687"/>
      <c r="M26" s="556" t="s">
        <v>25</v>
      </c>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761"/>
      <c r="AR26" s="1228"/>
      <c r="AT26" s="828"/>
      <c r="AU26" s="828" t="str">
        <f t="shared" si="0"/>
        <v>Добавить вид теплоносителя (параметры теплоносителя)</v>
      </c>
      <c r="AV26" s="828"/>
      <c r="AW26" s="828"/>
      <c r="AX26" s="828"/>
      <c r="BD26" s="1007"/>
      <c r="BE26" s="1007"/>
    </row>
    <row r="27" spans="1:57" ht="15" customHeight="1">
      <c r="A27" s="1255"/>
      <c r="B27" s="1255"/>
      <c r="C27" s="1255"/>
      <c r="D27" s="1255"/>
      <c r="E27" s="1255"/>
      <c r="F27" s="1025"/>
      <c r="G27" s="1025"/>
      <c r="H27" s="1014"/>
      <c r="I27" s="1255"/>
      <c r="J27" s="1025"/>
      <c r="K27" s="964"/>
      <c r="L27" s="687"/>
      <c r="M27" s="555" t="s">
        <v>11</v>
      </c>
      <c r="N27" s="1005"/>
      <c r="O27" s="1005"/>
      <c r="P27" s="1005"/>
      <c r="Q27" s="1005"/>
      <c r="R27" s="1005"/>
      <c r="S27" s="1005"/>
      <c r="T27" s="1005"/>
      <c r="U27" s="1004"/>
      <c r="V27" s="1005"/>
      <c r="W27" s="1005"/>
      <c r="X27" s="1005"/>
      <c r="Y27" s="1005"/>
      <c r="Z27" s="1005"/>
      <c r="AA27" s="1005"/>
      <c r="AB27" s="1004"/>
      <c r="AC27" s="1005"/>
      <c r="AD27" s="1005"/>
      <c r="AE27" s="1005"/>
      <c r="AF27" s="1005"/>
      <c r="AG27" s="1005"/>
      <c r="AH27" s="1005"/>
      <c r="AI27" s="1004"/>
      <c r="AJ27" s="1005"/>
      <c r="AK27" s="1005"/>
      <c r="AL27" s="1005"/>
      <c r="AM27" s="1005"/>
      <c r="AN27" s="1005"/>
      <c r="AO27" s="1005"/>
      <c r="AP27" s="1004"/>
      <c r="AQ27" s="1005"/>
      <c r="AR27" s="664"/>
      <c r="AT27" s="828"/>
      <c r="AU27" s="828" t="str">
        <f t="shared" si="0"/>
        <v>Добавить группу потребителей</v>
      </c>
      <c r="AV27" s="828"/>
      <c r="AW27" s="828"/>
      <c r="AX27" s="828"/>
      <c r="BD27" s="1007"/>
      <c r="BE27" s="1007"/>
    </row>
    <row r="28" spans="1:57" s="1055" customFormat="1" ht="101.25">
      <c r="A28" s="1255"/>
      <c r="B28" s="1255"/>
      <c r="C28" s="1255"/>
      <c r="D28" s="1255"/>
      <c r="E28" s="1255">
        <v>2</v>
      </c>
      <c r="F28" s="1121"/>
      <c r="G28" s="1121"/>
      <c r="H28" s="1073">
        <v>1</v>
      </c>
      <c r="I28" s="1261" t="s">
        <v>1006</v>
      </c>
      <c r="J28" s="1121"/>
      <c r="K28" s="964"/>
      <c r="L28" s="1123" t="str">
        <f>mergeValue(A28) &amp;"."&amp; mergeValue(B28)&amp;"."&amp; mergeValue(C28)&amp;"."&amp; mergeValue(D28)&amp;"."&amp; mergeValue(E28)</f>
        <v>1.1.1.1.2</v>
      </c>
      <c r="M28" s="553" t="s">
        <v>9</v>
      </c>
      <c r="N28" s="645"/>
      <c r="O28" s="1258" t="s">
        <v>23</v>
      </c>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60"/>
      <c r="AR28" s="629" t="s">
        <v>636</v>
      </c>
      <c r="AS28" s="1007"/>
      <c r="AT28" s="828"/>
      <c r="AU28" s="828" t="str">
        <f t="shared" si="0"/>
        <v>Схема подключения теплопотребляющей установки к коллектору источника тепловой энергии</v>
      </c>
      <c r="AV28" s="828"/>
      <c r="AW28" s="828"/>
      <c r="AX28" s="828"/>
      <c r="AY28" s="1007"/>
      <c r="AZ28" s="1007"/>
      <c r="BA28" s="1007"/>
      <c r="BB28" s="1007"/>
      <c r="BC28" s="1007"/>
      <c r="BD28" s="1007"/>
      <c r="BE28" s="1007"/>
    </row>
    <row r="29" spans="1:57" s="1055" customFormat="1" ht="90">
      <c r="A29" s="1255"/>
      <c r="B29" s="1255"/>
      <c r="C29" s="1255"/>
      <c r="D29" s="1255"/>
      <c r="E29" s="1255"/>
      <c r="F29" s="1255">
        <v>1</v>
      </c>
      <c r="G29" s="1073"/>
      <c r="H29" s="1073"/>
      <c r="I29" s="1255"/>
      <c r="J29" s="1255">
        <v>1</v>
      </c>
      <c r="K29" s="965"/>
      <c r="L29" s="1123" t="str">
        <f>mergeValue(A29) &amp;"."&amp; mergeValue(B29)&amp;"."&amp; mergeValue(C29)&amp;"."&amp; mergeValue(D29)&amp;"."&amp; mergeValue(E29)&amp;"."&amp; mergeValue(F29)</f>
        <v>1.1.1.1.2.1</v>
      </c>
      <c r="M29" s="554" t="s">
        <v>10</v>
      </c>
      <c r="N29" s="645"/>
      <c r="O29" s="1258" t="s">
        <v>302</v>
      </c>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60"/>
      <c r="AR29" s="629" t="s">
        <v>634</v>
      </c>
      <c r="AS29" s="1007"/>
      <c r="AT29" s="828"/>
      <c r="AU29" s="828" t="str">
        <f t="shared" si="0"/>
        <v>Группа потребителей</v>
      </c>
      <c r="AV29" s="828"/>
      <c r="AW29" s="828"/>
      <c r="AX29" s="828"/>
      <c r="AY29" s="1007"/>
      <c r="AZ29" s="1007"/>
      <c r="BA29" s="1007"/>
      <c r="BB29" s="1007"/>
      <c r="BC29" s="1007"/>
      <c r="BD29" s="1007"/>
      <c r="BE29" s="1007"/>
    </row>
    <row r="30" spans="1:57" s="1055" customFormat="1" ht="33.75">
      <c r="A30" s="1255"/>
      <c r="B30" s="1255"/>
      <c r="C30" s="1255"/>
      <c r="D30" s="1255"/>
      <c r="E30" s="1255"/>
      <c r="F30" s="1255"/>
      <c r="G30" s="1073">
        <v>1</v>
      </c>
      <c r="H30" s="1073"/>
      <c r="I30" s="1255"/>
      <c r="J30" s="1255"/>
      <c r="K30" s="965">
        <v>1</v>
      </c>
      <c r="L30" s="1123" t="str">
        <f>mergeValue(A30) &amp;"."&amp; mergeValue(B30)&amp;"."&amp; mergeValue(C30)&amp;"."&amp; mergeValue(D30)&amp;"."&amp; mergeValue(E30)&amp;"."&amp; mergeValue(F30)&amp;"."&amp; mergeValue(G30)</f>
        <v>1.1.1.1.2.1.1</v>
      </c>
      <c r="M30" s="1063" t="s">
        <v>647</v>
      </c>
      <c r="N30" s="645"/>
      <c r="O30" s="682">
        <v>1892.98</v>
      </c>
      <c r="P30" s="762"/>
      <c r="Q30" s="1088"/>
      <c r="R30" s="1262" t="s">
        <v>989</v>
      </c>
      <c r="S30" s="1251" t="s">
        <v>83</v>
      </c>
      <c r="T30" s="1262" t="s">
        <v>1007</v>
      </c>
      <c r="U30" s="1251" t="s">
        <v>83</v>
      </c>
      <c r="V30" s="682">
        <v>1978.01</v>
      </c>
      <c r="W30" s="762"/>
      <c r="X30" s="1088"/>
      <c r="Y30" s="1262" t="s">
        <v>1008</v>
      </c>
      <c r="Z30" s="1251" t="s">
        <v>83</v>
      </c>
      <c r="AA30" s="1262" t="s">
        <v>1009</v>
      </c>
      <c r="AB30" s="1251" t="s">
        <v>83</v>
      </c>
      <c r="AC30" s="682">
        <v>1978.01</v>
      </c>
      <c r="AD30" s="762"/>
      <c r="AE30" s="1088"/>
      <c r="AF30" s="1262" t="s">
        <v>1010</v>
      </c>
      <c r="AG30" s="1251" t="s">
        <v>83</v>
      </c>
      <c r="AH30" s="1262" t="s">
        <v>1011</v>
      </c>
      <c r="AI30" s="1251" t="s">
        <v>83</v>
      </c>
      <c r="AJ30" s="682">
        <v>2074.7199999999998</v>
      </c>
      <c r="AK30" s="762"/>
      <c r="AL30" s="1088"/>
      <c r="AM30" s="1262" t="s">
        <v>1012</v>
      </c>
      <c r="AN30" s="1251" t="s">
        <v>83</v>
      </c>
      <c r="AO30" s="1262" t="s">
        <v>977</v>
      </c>
      <c r="AP30" s="1251" t="s">
        <v>84</v>
      </c>
      <c r="AQ30" s="762"/>
      <c r="AR30" s="1226" t="s">
        <v>653</v>
      </c>
      <c r="AS30" s="1007" t="str">
        <f>strCheckDate(O31:AQ31)</f>
        <v/>
      </c>
      <c r="AT30" s="828"/>
      <c r="AU30" s="828" t="str">
        <f t="shared" si="0"/>
        <v>горячая вода в системе централизованного теплоснабжения на отопление</v>
      </c>
      <c r="AV30" s="828"/>
      <c r="AW30" s="828"/>
      <c r="AX30" s="828"/>
      <c r="AY30" s="1007"/>
      <c r="AZ30" s="1007"/>
      <c r="BA30" s="1007"/>
      <c r="BB30" s="1007"/>
      <c r="BC30" s="1007"/>
      <c r="BD30" s="1007"/>
      <c r="BE30" s="1007"/>
    </row>
    <row r="31" spans="1:57" s="1055" customFormat="1" ht="11.25" hidden="1" customHeight="1">
      <c r="A31" s="1255"/>
      <c r="B31" s="1255"/>
      <c r="C31" s="1255"/>
      <c r="D31" s="1255"/>
      <c r="E31" s="1255"/>
      <c r="F31" s="1255"/>
      <c r="G31" s="1073"/>
      <c r="H31" s="1073"/>
      <c r="I31" s="1255"/>
      <c r="J31" s="1255"/>
      <c r="K31" s="965"/>
      <c r="L31" s="799"/>
      <c r="M31" s="645"/>
      <c r="N31" s="645"/>
      <c r="O31" s="762"/>
      <c r="P31" s="762"/>
      <c r="Q31" s="768" t="str">
        <f>R30 &amp; "-" &amp; T30</f>
        <v>01.01.2022-30.06.2022</v>
      </c>
      <c r="R31" s="1250"/>
      <c r="S31" s="1251"/>
      <c r="T31" s="1250"/>
      <c r="U31" s="1251"/>
      <c r="V31" s="762"/>
      <c r="W31" s="762"/>
      <c r="X31" s="768" t="str">
        <f>Y30 &amp; "-" &amp; AA30</f>
        <v>01.07.2022-31.12.2022</v>
      </c>
      <c r="Y31" s="1250"/>
      <c r="Z31" s="1251"/>
      <c r="AA31" s="1250"/>
      <c r="AB31" s="1251"/>
      <c r="AC31" s="762"/>
      <c r="AD31" s="762"/>
      <c r="AE31" s="768" t="str">
        <f>AF30 &amp; "-" &amp; AH30</f>
        <v>01.01.2023-30.06.2023</v>
      </c>
      <c r="AF31" s="1250"/>
      <c r="AG31" s="1251"/>
      <c r="AH31" s="1250"/>
      <c r="AI31" s="1251"/>
      <c r="AJ31" s="762"/>
      <c r="AK31" s="762"/>
      <c r="AL31" s="768" t="str">
        <f>AM30 &amp; "-" &amp; AO30</f>
        <v>01.07.2023-31.12.2023</v>
      </c>
      <c r="AM31" s="1250"/>
      <c r="AN31" s="1251"/>
      <c r="AO31" s="1250"/>
      <c r="AP31" s="1251"/>
      <c r="AQ31" s="762"/>
      <c r="AR31" s="1227"/>
      <c r="AS31" s="1007"/>
      <c r="AT31" s="828"/>
      <c r="AU31" s="828" t="str">
        <f t="shared" si="0"/>
        <v/>
      </c>
      <c r="AV31" s="828"/>
      <c r="AW31" s="828"/>
      <c r="AX31" s="828"/>
      <c r="AY31" s="1007"/>
      <c r="AZ31" s="1007"/>
      <c r="BA31" s="1007"/>
      <c r="BB31" s="1007"/>
      <c r="BC31" s="1007"/>
      <c r="BD31" s="1007"/>
      <c r="BE31" s="1007"/>
    </row>
    <row r="32" spans="1:57" s="1055" customFormat="1" ht="15" customHeight="1">
      <c r="A32" s="1255"/>
      <c r="B32" s="1255"/>
      <c r="C32" s="1255"/>
      <c r="D32" s="1255"/>
      <c r="E32" s="1255"/>
      <c r="F32" s="1255"/>
      <c r="G32" s="1121"/>
      <c r="H32" s="1073"/>
      <c r="I32" s="1255"/>
      <c r="J32" s="1255"/>
      <c r="K32" s="964"/>
      <c r="L32" s="687"/>
      <c r="M32" s="556" t="s">
        <v>25</v>
      </c>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761"/>
      <c r="AR32" s="1228"/>
      <c r="AS32" s="1007"/>
      <c r="AT32" s="828"/>
      <c r="AU32" s="828" t="str">
        <f t="shared" si="0"/>
        <v>Добавить вид теплоносителя (параметры теплоносителя)</v>
      </c>
      <c r="AV32" s="828"/>
      <c r="AW32" s="828"/>
      <c r="AX32" s="828"/>
      <c r="AY32" s="1007"/>
      <c r="AZ32" s="1007"/>
      <c r="BA32" s="1007"/>
      <c r="BB32" s="1007"/>
      <c r="BC32" s="1007"/>
      <c r="BD32" s="1007"/>
      <c r="BE32" s="1007"/>
    </row>
    <row r="33" spans="1:57" s="1055" customFormat="1" ht="90">
      <c r="A33" s="1255"/>
      <c r="B33" s="1255"/>
      <c r="C33" s="1255"/>
      <c r="D33" s="1255"/>
      <c r="E33" s="1255"/>
      <c r="F33" s="1255">
        <v>2</v>
      </c>
      <c r="G33" s="1073"/>
      <c r="H33" s="1073"/>
      <c r="I33" s="1255"/>
      <c r="J33" s="1261" t="s">
        <v>1006</v>
      </c>
      <c r="K33" s="965"/>
      <c r="L33" s="1123" t="str">
        <f>mergeValue(A33) &amp;"."&amp; mergeValue(B33)&amp;"."&amp; mergeValue(C33)&amp;"."&amp; mergeValue(D33)&amp;"."&amp; mergeValue(E33)&amp;"."&amp; mergeValue(F33)</f>
        <v>1.1.1.1.2.2</v>
      </c>
      <c r="M33" s="554" t="s">
        <v>10</v>
      </c>
      <c r="N33" s="645"/>
      <c r="O33" s="1258" t="s">
        <v>303</v>
      </c>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60"/>
      <c r="AR33" s="629" t="s">
        <v>634</v>
      </c>
      <c r="AS33" s="1007"/>
      <c r="AT33" s="828"/>
      <c r="AU33" s="828" t="str">
        <f t="shared" si="0"/>
        <v>Группа потребителей</v>
      </c>
      <c r="AV33" s="828"/>
      <c r="AW33" s="828"/>
      <c r="AX33" s="828"/>
      <c r="AY33" s="1007"/>
      <c r="AZ33" s="1007"/>
      <c r="BA33" s="1007"/>
      <c r="BB33" s="1007"/>
      <c r="BC33" s="1007"/>
      <c r="BD33" s="1007"/>
      <c r="BE33" s="1007"/>
    </row>
    <row r="34" spans="1:57" s="1055" customFormat="1" ht="33.75">
      <c r="A34" s="1255"/>
      <c r="B34" s="1255"/>
      <c r="C34" s="1255"/>
      <c r="D34" s="1255"/>
      <c r="E34" s="1255"/>
      <c r="F34" s="1255"/>
      <c r="G34" s="1073">
        <v>1</v>
      </c>
      <c r="H34" s="1073"/>
      <c r="I34" s="1255"/>
      <c r="J34" s="1255"/>
      <c r="K34" s="965">
        <v>1</v>
      </c>
      <c r="L34" s="1123" t="str">
        <f>mergeValue(A34) &amp;"."&amp; mergeValue(B34)&amp;"."&amp; mergeValue(C34)&amp;"."&amp; mergeValue(D34)&amp;"."&amp; mergeValue(E34)&amp;"."&amp; mergeValue(F34)&amp;"."&amp; mergeValue(G34)</f>
        <v>1.1.1.1.2.2.1</v>
      </c>
      <c r="M34" s="1063" t="s">
        <v>647</v>
      </c>
      <c r="N34" s="645"/>
      <c r="O34" s="682">
        <f>O30</f>
        <v>1892.98</v>
      </c>
      <c r="P34" s="762"/>
      <c r="Q34" s="1088"/>
      <c r="R34" s="1262" t="s">
        <v>989</v>
      </c>
      <c r="S34" s="1251" t="s">
        <v>83</v>
      </c>
      <c r="T34" s="1262" t="s">
        <v>1007</v>
      </c>
      <c r="U34" s="1251" t="s">
        <v>83</v>
      </c>
      <c r="V34" s="682">
        <f>V30</f>
        <v>1978.01</v>
      </c>
      <c r="W34" s="762"/>
      <c r="X34" s="1088"/>
      <c r="Y34" s="1262" t="s">
        <v>1008</v>
      </c>
      <c r="Z34" s="1251" t="s">
        <v>83</v>
      </c>
      <c r="AA34" s="1262" t="s">
        <v>1009</v>
      </c>
      <c r="AB34" s="1251" t="s">
        <v>83</v>
      </c>
      <c r="AC34" s="682">
        <f>AC30</f>
        <v>1978.01</v>
      </c>
      <c r="AD34" s="762"/>
      <c r="AE34" s="1088"/>
      <c r="AF34" s="1262" t="s">
        <v>1010</v>
      </c>
      <c r="AG34" s="1251" t="s">
        <v>83</v>
      </c>
      <c r="AH34" s="1262" t="s">
        <v>1011</v>
      </c>
      <c r="AI34" s="1251" t="s">
        <v>83</v>
      </c>
      <c r="AJ34" s="682">
        <f>AJ30</f>
        <v>2074.7199999999998</v>
      </c>
      <c r="AK34" s="762"/>
      <c r="AL34" s="1088"/>
      <c r="AM34" s="1262" t="s">
        <v>1012</v>
      </c>
      <c r="AN34" s="1251" t="s">
        <v>83</v>
      </c>
      <c r="AO34" s="1262" t="s">
        <v>977</v>
      </c>
      <c r="AP34" s="1251" t="s">
        <v>84</v>
      </c>
      <c r="AQ34" s="762"/>
      <c r="AR34" s="1226" t="s">
        <v>653</v>
      </c>
      <c r="AS34" s="1007" t="str">
        <f>strCheckDate(O35:AQ35)</f>
        <v/>
      </c>
      <c r="AT34" s="828"/>
      <c r="AU34" s="828" t="str">
        <f t="shared" si="0"/>
        <v>горячая вода в системе централизованного теплоснабжения на отопление</v>
      </c>
      <c r="AV34" s="828"/>
      <c r="AW34" s="828"/>
      <c r="AX34" s="828"/>
      <c r="AY34" s="1007"/>
      <c r="AZ34" s="1007"/>
      <c r="BA34" s="1007"/>
      <c r="BB34" s="1007"/>
      <c r="BC34" s="1007"/>
      <c r="BD34" s="1007"/>
      <c r="BE34" s="1007"/>
    </row>
    <row r="35" spans="1:57" s="1055" customFormat="1" ht="11.25" hidden="1" customHeight="1">
      <c r="A35" s="1255"/>
      <c r="B35" s="1255"/>
      <c r="C35" s="1255"/>
      <c r="D35" s="1255"/>
      <c r="E35" s="1255"/>
      <c r="F35" s="1255"/>
      <c r="G35" s="1073"/>
      <c r="H35" s="1073"/>
      <c r="I35" s="1255"/>
      <c r="J35" s="1255"/>
      <c r="K35" s="965"/>
      <c r="L35" s="799"/>
      <c r="M35" s="645"/>
      <c r="N35" s="645"/>
      <c r="O35" s="762"/>
      <c r="P35" s="762"/>
      <c r="Q35" s="768" t="str">
        <f>R34 &amp; "-" &amp; T34</f>
        <v>01.01.2022-30.06.2022</v>
      </c>
      <c r="R35" s="1250"/>
      <c r="S35" s="1251"/>
      <c r="T35" s="1250"/>
      <c r="U35" s="1251"/>
      <c r="V35" s="762"/>
      <c r="W35" s="762"/>
      <c r="X35" s="768" t="str">
        <f>Y34 &amp; "-" &amp; AA34</f>
        <v>01.07.2022-31.12.2022</v>
      </c>
      <c r="Y35" s="1250"/>
      <c r="Z35" s="1251"/>
      <c r="AA35" s="1250"/>
      <c r="AB35" s="1251"/>
      <c r="AC35" s="762"/>
      <c r="AD35" s="762"/>
      <c r="AE35" s="768" t="str">
        <f>AF34 &amp; "-" &amp; AH34</f>
        <v>01.01.2023-30.06.2023</v>
      </c>
      <c r="AF35" s="1250"/>
      <c r="AG35" s="1251"/>
      <c r="AH35" s="1250"/>
      <c r="AI35" s="1251"/>
      <c r="AJ35" s="762"/>
      <c r="AK35" s="762"/>
      <c r="AL35" s="768" t="str">
        <f>AM34 &amp; "-" &amp; AO34</f>
        <v>01.07.2023-31.12.2023</v>
      </c>
      <c r="AM35" s="1250"/>
      <c r="AN35" s="1251"/>
      <c r="AO35" s="1250"/>
      <c r="AP35" s="1251"/>
      <c r="AQ35" s="762"/>
      <c r="AR35" s="1227"/>
      <c r="AS35" s="1007"/>
      <c r="AT35" s="828"/>
      <c r="AU35" s="828" t="str">
        <f t="shared" si="0"/>
        <v/>
      </c>
      <c r="AV35" s="828"/>
      <c r="AW35" s="828"/>
      <c r="AX35" s="828"/>
      <c r="AY35" s="1007"/>
      <c r="AZ35" s="1007"/>
      <c r="BA35" s="1007"/>
      <c r="BB35" s="1007"/>
      <c r="BC35" s="1007"/>
      <c r="BD35" s="1007"/>
      <c r="BE35" s="1007"/>
    </row>
    <row r="36" spans="1:57" s="1055" customFormat="1" ht="15" customHeight="1">
      <c r="A36" s="1255"/>
      <c r="B36" s="1255"/>
      <c r="C36" s="1255"/>
      <c r="D36" s="1255"/>
      <c r="E36" s="1255"/>
      <c r="F36" s="1255"/>
      <c r="G36" s="1121"/>
      <c r="H36" s="1073"/>
      <c r="I36" s="1255"/>
      <c r="J36" s="1255"/>
      <c r="K36" s="964"/>
      <c r="L36" s="687"/>
      <c r="M36" s="556" t="s">
        <v>25</v>
      </c>
      <c r="N36" s="1005"/>
      <c r="O36" s="1005"/>
      <c r="P36" s="1005"/>
      <c r="Q36" s="1005"/>
      <c r="R36" s="1005"/>
      <c r="S36" s="1005"/>
      <c r="T36" s="1005"/>
      <c r="U36" s="1005"/>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761"/>
      <c r="AR36" s="1228"/>
      <c r="AS36" s="1007"/>
      <c r="AT36" s="828"/>
      <c r="AU36" s="828" t="str">
        <f t="shared" si="0"/>
        <v>Добавить вид теплоносителя (параметры теплоносителя)</v>
      </c>
      <c r="AV36" s="828"/>
      <c r="AW36" s="828"/>
      <c r="AX36" s="828"/>
      <c r="AY36" s="1007"/>
      <c r="AZ36" s="1007"/>
      <c r="BA36" s="1007"/>
      <c r="BB36" s="1007"/>
      <c r="BC36" s="1007"/>
      <c r="BD36" s="1007"/>
      <c r="BE36" s="1007"/>
    </row>
    <row r="37" spans="1:57" s="1055" customFormat="1" ht="90">
      <c r="A37" s="1255"/>
      <c r="B37" s="1255"/>
      <c r="C37" s="1255"/>
      <c r="D37" s="1255"/>
      <c r="E37" s="1255"/>
      <c r="F37" s="1255">
        <v>3</v>
      </c>
      <c r="G37" s="1073"/>
      <c r="H37" s="1073"/>
      <c r="I37" s="1255"/>
      <c r="J37" s="1261" t="s">
        <v>1006</v>
      </c>
      <c r="K37" s="965"/>
      <c r="L37" s="1123" t="str">
        <f>mergeValue(A37) &amp;"."&amp; mergeValue(B37)&amp;"."&amp; mergeValue(C37)&amp;"."&amp; mergeValue(D37)&amp;"."&amp; mergeValue(E37)&amp;"."&amp; mergeValue(F37)</f>
        <v>1.1.1.1.2.3</v>
      </c>
      <c r="M37" s="554" t="s">
        <v>10</v>
      </c>
      <c r="N37" s="645"/>
      <c r="O37" s="1258" t="s">
        <v>770</v>
      </c>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60"/>
      <c r="AR37" s="629" t="s">
        <v>634</v>
      </c>
      <c r="AS37" s="1007"/>
      <c r="AT37" s="828"/>
      <c r="AU37" s="828" t="str">
        <f t="shared" si="0"/>
        <v>Группа потребителей</v>
      </c>
      <c r="AV37" s="828"/>
      <c r="AW37" s="828"/>
      <c r="AX37" s="828"/>
      <c r="AY37" s="1007"/>
      <c r="AZ37" s="1007"/>
      <c r="BA37" s="1007"/>
      <c r="BB37" s="1007"/>
      <c r="BC37" s="1007"/>
      <c r="BD37" s="1007"/>
      <c r="BE37" s="1007"/>
    </row>
    <row r="38" spans="1:57" s="1055" customFormat="1" ht="33.75">
      <c r="A38" s="1255"/>
      <c r="B38" s="1255"/>
      <c r="C38" s="1255"/>
      <c r="D38" s="1255"/>
      <c r="E38" s="1255"/>
      <c r="F38" s="1255"/>
      <c r="G38" s="1073">
        <v>1</v>
      </c>
      <c r="H38" s="1073"/>
      <c r="I38" s="1255"/>
      <c r="J38" s="1255"/>
      <c r="K38" s="965">
        <v>1</v>
      </c>
      <c r="L38" s="1123" t="str">
        <f>mergeValue(A38) &amp;"."&amp; mergeValue(B38)&amp;"."&amp; mergeValue(C38)&amp;"."&amp; mergeValue(D38)&amp;"."&amp; mergeValue(E38)&amp;"."&amp; mergeValue(F38)&amp;"."&amp; mergeValue(G38)</f>
        <v>1.1.1.1.2.3.1</v>
      </c>
      <c r="M38" s="1063" t="s">
        <v>647</v>
      </c>
      <c r="N38" s="645"/>
      <c r="O38" s="682">
        <v>2271.58</v>
      </c>
      <c r="P38" s="762"/>
      <c r="Q38" s="1088"/>
      <c r="R38" s="1262" t="s">
        <v>989</v>
      </c>
      <c r="S38" s="1251" t="s">
        <v>83</v>
      </c>
      <c r="T38" s="1262" t="s">
        <v>1007</v>
      </c>
      <c r="U38" s="1251" t="s">
        <v>83</v>
      </c>
      <c r="V38" s="682">
        <v>2373.61</v>
      </c>
      <c r="W38" s="762"/>
      <c r="X38" s="1088"/>
      <c r="Y38" s="1262" t="s">
        <v>1008</v>
      </c>
      <c r="Z38" s="1251" t="s">
        <v>83</v>
      </c>
      <c r="AA38" s="1262" t="s">
        <v>1009</v>
      </c>
      <c r="AB38" s="1251" t="s">
        <v>83</v>
      </c>
      <c r="AC38" s="682">
        <v>2373.61</v>
      </c>
      <c r="AD38" s="762"/>
      <c r="AE38" s="1088"/>
      <c r="AF38" s="1262" t="s">
        <v>1010</v>
      </c>
      <c r="AG38" s="1251" t="s">
        <v>83</v>
      </c>
      <c r="AH38" s="1262" t="s">
        <v>1011</v>
      </c>
      <c r="AI38" s="1251" t="s">
        <v>83</v>
      </c>
      <c r="AJ38" s="682">
        <v>2489.66</v>
      </c>
      <c r="AK38" s="762"/>
      <c r="AL38" s="1088"/>
      <c r="AM38" s="1262" t="s">
        <v>1012</v>
      </c>
      <c r="AN38" s="1251" t="s">
        <v>83</v>
      </c>
      <c r="AO38" s="1262" t="s">
        <v>977</v>
      </c>
      <c r="AP38" s="1251" t="s">
        <v>84</v>
      </c>
      <c r="AQ38" s="762"/>
      <c r="AR38" s="1226" t="s">
        <v>653</v>
      </c>
      <c r="AS38" s="1007" t="str">
        <f>strCheckDate(O39:AQ39)</f>
        <v/>
      </c>
      <c r="AT38" s="828"/>
      <c r="AU38" s="828" t="str">
        <f t="shared" si="0"/>
        <v>горячая вода в системе централизованного теплоснабжения на отопление</v>
      </c>
      <c r="AV38" s="828"/>
      <c r="AW38" s="828"/>
      <c r="AX38" s="828"/>
      <c r="AY38" s="1007"/>
      <c r="AZ38" s="1007"/>
      <c r="BA38" s="1007"/>
      <c r="BB38" s="1007"/>
      <c r="BC38" s="1007"/>
      <c r="BD38" s="1007"/>
      <c r="BE38" s="1007"/>
    </row>
    <row r="39" spans="1:57" s="1055" customFormat="1" ht="11.25" hidden="1" customHeight="1">
      <c r="A39" s="1255"/>
      <c r="B39" s="1255"/>
      <c r="C39" s="1255"/>
      <c r="D39" s="1255"/>
      <c r="E39" s="1255"/>
      <c r="F39" s="1255"/>
      <c r="G39" s="1073"/>
      <c r="H39" s="1073"/>
      <c r="I39" s="1255"/>
      <c r="J39" s="1255"/>
      <c r="K39" s="965"/>
      <c r="L39" s="799"/>
      <c r="M39" s="645"/>
      <c r="N39" s="645"/>
      <c r="O39" s="762"/>
      <c r="P39" s="762"/>
      <c r="Q39" s="768" t="str">
        <f>R38 &amp; "-" &amp; T38</f>
        <v>01.01.2022-30.06.2022</v>
      </c>
      <c r="R39" s="1250"/>
      <c r="S39" s="1251"/>
      <c r="T39" s="1250"/>
      <c r="U39" s="1251"/>
      <c r="V39" s="762"/>
      <c r="W39" s="762"/>
      <c r="X39" s="768" t="str">
        <f>Y38 &amp; "-" &amp; AA38</f>
        <v>01.07.2022-31.12.2022</v>
      </c>
      <c r="Y39" s="1250"/>
      <c r="Z39" s="1251"/>
      <c r="AA39" s="1250"/>
      <c r="AB39" s="1251"/>
      <c r="AC39" s="762"/>
      <c r="AD39" s="762"/>
      <c r="AE39" s="768" t="str">
        <f>AF38 &amp; "-" &amp; AH38</f>
        <v>01.01.2023-30.06.2023</v>
      </c>
      <c r="AF39" s="1250"/>
      <c r="AG39" s="1251"/>
      <c r="AH39" s="1250"/>
      <c r="AI39" s="1251"/>
      <c r="AJ39" s="762"/>
      <c r="AK39" s="762"/>
      <c r="AL39" s="768" t="str">
        <f>AM38 &amp; "-" &amp; AO38</f>
        <v>01.07.2023-31.12.2023</v>
      </c>
      <c r="AM39" s="1250"/>
      <c r="AN39" s="1251"/>
      <c r="AO39" s="1250"/>
      <c r="AP39" s="1251"/>
      <c r="AQ39" s="762"/>
      <c r="AR39" s="1227"/>
      <c r="AS39" s="1007"/>
      <c r="AT39" s="828"/>
      <c r="AU39" s="828" t="str">
        <f t="shared" si="0"/>
        <v/>
      </c>
      <c r="AV39" s="828"/>
      <c r="AW39" s="828"/>
      <c r="AX39" s="828"/>
      <c r="AY39" s="1007"/>
      <c r="AZ39" s="1007"/>
      <c r="BA39" s="1007"/>
      <c r="BB39" s="1007"/>
      <c r="BC39" s="1007"/>
      <c r="BD39" s="1007"/>
      <c r="BE39" s="1007"/>
    </row>
    <row r="40" spans="1:57" s="1055" customFormat="1" ht="15" customHeight="1">
      <c r="A40" s="1255"/>
      <c r="B40" s="1255"/>
      <c r="C40" s="1255"/>
      <c r="D40" s="1255"/>
      <c r="E40" s="1255"/>
      <c r="F40" s="1255"/>
      <c r="G40" s="1121"/>
      <c r="H40" s="1073"/>
      <c r="I40" s="1255"/>
      <c r="J40" s="1255"/>
      <c r="K40" s="964"/>
      <c r="L40" s="687"/>
      <c r="M40" s="556" t="s">
        <v>25</v>
      </c>
      <c r="N40" s="1005"/>
      <c r="O40" s="1005"/>
      <c r="P40" s="1005"/>
      <c r="Q40" s="1005"/>
      <c r="R40" s="1005"/>
      <c r="S40" s="1005"/>
      <c r="T40" s="1005"/>
      <c r="U40" s="1005"/>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761"/>
      <c r="AR40" s="1228"/>
      <c r="AS40" s="1007"/>
      <c r="AT40" s="828"/>
      <c r="AU40" s="828" t="str">
        <f t="shared" si="0"/>
        <v>Добавить вид теплоносителя (параметры теплоносителя)</v>
      </c>
      <c r="AV40" s="828"/>
      <c r="AW40" s="828"/>
      <c r="AX40" s="828"/>
      <c r="AY40" s="1007"/>
      <c r="AZ40" s="1007"/>
      <c r="BA40" s="1007"/>
      <c r="BB40" s="1007"/>
      <c r="BC40" s="1007"/>
      <c r="BD40" s="1007"/>
      <c r="BE40" s="1007"/>
    </row>
    <row r="41" spans="1:57" s="1055" customFormat="1" ht="15" customHeight="1">
      <c r="A41" s="1255"/>
      <c r="B41" s="1255"/>
      <c r="C41" s="1255"/>
      <c r="D41" s="1255"/>
      <c r="E41" s="1255"/>
      <c r="F41" s="1121"/>
      <c r="G41" s="1121"/>
      <c r="H41" s="1073"/>
      <c r="I41" s="1255"/>
      <c r="J41" s="1121"/>
      <c r="K41" s="964"/>
      <c r="L41" s="687"/>
      <c r="M41" s="555" t="s">
        <v>11</v>
      </c>
      <c r="N41" s="1005"/>
      <c r="O41" s="1005"/>
      <c r="P41" s="1005"/>
      <c r="Q41" s="1005"/>
      <c r="R41" s="1005"/>
      <c r="S41" s="1005"/>
      <c r="T41" s="1005"/>
      <c r="U41" s="1004"/>
      <c r="V41" s="1005"/>
      <c r="W41" s="1005"/>
      <c r="X41" s="1005"/>
      <c r="Y41" s="1005"/>
      <c r="Z41" s="1005"/>
      <c r="AA41" s="1005"/>
      <c r="AB41" s="1004"/>
      <c r="AC41" s="1005"/>
      <c r="AD41" s="1005"/>
      <c r="AE41" s="1005"/>
      <c r="AF41" s="1005"/>
      <c r="AG41" s="1005"/>
      <c r="AH41" s="1005"/>
      <c r="AI41" s="1004"/>
      <c r="AJ41" s="1005"/>
      <c r="AK41" s="1005"/>
      <c r="AL41" s="1005"/>
      <c r="AM41" s="1005"/>
      <c r="AN41" s="1005"/>
      <c r="AO41" s="1005"/>
      <c r="AP41" s="1004"/>
      <c r="AQ41" s="1005"/>
      <c r="AR41" s="664"/>
      <c r="AS41" s="1007"/>
      <c r="AT41" s="828"/>
      <c r="AU41" s="828" t="str">
        <f t="shared" si="0"/>
        <v>Добавить группу потребителей</v>
      </c>
      <c r="AV41" s="828"/>
      <c r="AW41" s="828"/>
      <c r="AX41" s="828"/>
      <c r="AY41" s="1007"/>
      <c r="AZ41" s="1007"/>
      <c r="BA41" s="1007"/>
      <c r="BB41" s="1007"/>
      <c r="BC41" s="1007"/>
      <c r="BD41" s="1007"/>
      <c r="BE41" s="1007"/>
    </row>
    <row r="42" spans="1:57" ht="15" customHeight="1">
      <c r="A42" s="1255"/>
      <c r="B42" s="1255"/>
      <c r="C42" s="1255"/>
      <c r="D42" s="1255"/>
      <c r="E42" s="963"/>
      <c r="F42" s="1025"/>
      <c r="G42" s="1025"/>
      <c r="H42" s="1025"/>
      <c r="I42" s="978"/>
      <c r="J42" s="993"/>
      <c r="K42" s="962"/>
      <c r="L42" s="687"/>
      <c r="M42" s="1000" t="s">
        <v>12</v>
      </c>
      <c r="N42" s="1005"/>
      <c r="O42" s="1005"/>
      <c r="P42" s="1005"/>
      <c r="Q42" s="1005"/>
      <c r="R42" s="1005"/>
      <c r="S42" s="1005"/>
      <c r="T42" s="1005"/>
      <c r="U42" s="1004"/>
      <c r="V42" s="1005"/>
      <c r="W42" s="1005"/>
      <c r="X42" s="1005"/>
      <c r="Y42" s="1005"/>
      <c r="Z42" s="1005"/>
      <c r="AA42" s="1005"/>
      <c r="AB42" s="1004"/>
      <c r="AC42" s="1005"/>
      <c r="AD42" s="1005"/>
      <c r="AE42" s="1005"/>
      <c r="AF42" s="1005"/>
      <c r="AG42" s="1005"/>
      <c r="AH42" s="1005"/>
      <c r="AI42" s="1004"/>
      <c r="AJ42" s="1005"/>
      <c r="AK42" s="1005"/>
      <c r="AL42" s="1005"/>
      <c r="AM42" s="1005"/>
      <c r="AN42" s="1005"/>
      <c r="AO42" s="1005"/>
      <c r="AP42" s="1004"/>
      <c r="AQ42" s="1005"/>
      <c r="AR42" s="664"/>
      <c r="AT42" s="828"/>
      <c r="AU42" s="828" t="str">
        <f t="shared" si="0"/>
        <v>Добавить схему подключения</v>
      </c>
      <c r="AV42" s="828"/>
      <c r="AW42" s="828"/>
      <c r="AX42" s="828"/>
      <c r="BD42" s="1007"/>
      <c r="BE42" s="1007"/>
    </row>
    <row r="43" spans="1:57" s="1055" customFormat="1" ht="22.5">
      <c r="A43" s="1255"/>
      <c r="B43" s="1255">
        <v>2</v>
      </c>
      <c r="C43" s="1073"/>
      <c r="D43" s="1073"/>
      <c r="E43" s="1101"/>
      <c r="F43" s="1101"/>
      <c r="G43" s="1101"/>
      <c r="H43" s="1101"/>
      <c r="I43" s="1096"/>
      <c r="J43" s="953"/>
      <c r="K43" s="956"/>
      <c r="L43" s="1103" t="str">
        <f>mergeValue(A43) &amp;"."&amp; mergeValue(B43)</f>
        <v>1.2</v>
      </c>
      <c r="M43" s="691" t="s">
        <v>16</v>
      </c>
      <c r="N43" s="645"/>
      <c r="O43" s="1263" t="str">
        <f>IF('Перечень тарифов'!N24="","","" &amp; 'Перечень тарифов'!N24 &amp; "")</f>
        <v>Ростовский муниципальный район, Семибратово сельское поселение (78637447);</v>
      </c>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5"/>
      <c r="AR43" s="629" t="s">
        <v>476</v>
      </c>
      <c r="AS43" s="1007"/>
      <c r="AT43" s="828"/>
      <c r="AU43" s="828" t="str">
        <f t="shared" si="0"/>
        <v>Территория действия тарифа</v>
      </c>
      <c r="AV43" s="828"/>
      <c r="AW43" s="828"/>
      <c r="AX43" s="828"/>
      <c r="AY43" s="1007"/>
      <c r="AZ43" s="1007"/>
      <c r="BA43" s="1007"/>
      <c r="BB43" s="1007"/>
      <c r="BC43" s="1007"/>
      <c r="BD43" s="1007"/>
      <c r="BE43" s="1007"/>
    </row>
    <row r="44" spans="1:57" s="1055" customFormat="1" hidden="1">
      <c r="A44" s="1255"/>
      <c r="B44" s="1255"/>
      <c r="C44" s="1255">
        <v>1</v>
      </c>
      <c r="D44" s="1073"/>
      <c r="E44" s="1101"/>
      <c r="F44" s="1101"/>
      <c r="G44" s="1101"/>
      <c r="H44" s="1101"/>
      <c r="I44" s="961"/>
      <c r="J44" s="953"/>
      <c r="K44" s="956"/>
      <c r="L44" s="1103" t="str">
        <f>mergeValue(A44) &amp;"."&amp; mergeValue(B44)&amp;"."&amp; mergeValue(C44)</f>
        <v>1.2.1</v>
      </c>
      <c r="M44" s="692"/>
      <c r="N44" s="645"/>
      <c r="O44" s="1263"/>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5"/>
      <c r="AR44" s="629"/>
      <c r="AS44" s="1007"/>
      <c r="AT44" s="828"/>
      <c r="AU44" s="828" t="str">
        <f t="shared" si="0"/>
        <v/>
      </c>
      <c r="AV44" s="828"/>
      <c r="AW44" s="828"/>
      <c r="AX44" s="828"/>
      <c r="AY44" s="1007"/>
      <c r="AZ44" s="1007"/>
      <c r="BA44" s="1007"/>
      <c r="BB44" s="1007"/>
      <c r="BC44" s="1007"/>
      <c r="BD44" s="1007"/>
      <c r="BE44" s="1007"/>
    </row>
    <row r="45" spans="1:57" s="1055" customFormat="1" hidden="1">
      <c r="A45" s="1255"/>
      <c r="B45" s="1255"/>
      <c r="C45" s="1255"/>
      <c r="D45" s="1255">
        <v>1</v>
      </c>
      <c r="E45" s="1101"/>
      <c r="F45" s="1101"/>
      <c r="G45" s="1101"/>
      <c r="H45" s="1101"/>
      <c r="I45" s="961"/>
      <c r="J45" s="953"/>
      <c r="K45" s="956"/>
      <c r="L45" s="1103" t="str">
        <f>mergeValue(A45) &amp;"."&amp; mergeValue(B45)&amp;"."&amp; mergeValue(C45)&amp;"."&amp; mergeValue(D45)</f>
        <v>1.2.1.1</v>
      </c>
      <c r="M45" s="693"/>
      <c r="N45" s="645"/>
      <c r="O45" s="1263"/>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c r="AM45" s="1264"/>
      <c r="AN45" s="1264"/>
      <c r="AO45" s="1264"/>
      <c r="AP45" s="1264"/>
      <c r="AQ45" s="1265"/>
      <c r="AR45" s="629"/>
      <c r="AS45" s="1007"/>
      <c r="AT45" s="828"/>
      <c r="AU45" s="828" t="str">
        <f t="shared" si="0"/>
        <v/>
      </c>
      <c r="AV45" s="828"/>
      <c r="AW45" s="828"/>
      <c r="AX45" s="828"/>
      <c r="AY45" s="1007"/>
      <c r="AZ45" s="1007"/>
      <c r="BA45" s="1007"/>
      <c r="BB45" s="1007"/>
      <c r="BC45" s="1007"/>
      <c r="BD45" s="1007"/>
      <c r="BE45" s="1007"/>
    </row>
    <row r="46" spans="1:57" s="1055" customFormat="1" ht="101.25">
      <c r="A46" s="1255"/>
      <c r="B46" s="1255"/>
      <c r="C46" s="1255"/>
      <c r="D46" s="1255"/>
      <c r="E46" s="1255">
        <v>1</v>
      </c>
      <c r="F46" s="1101"/>
      <c r="G46" s="1101"/>
      <c r="H46" s="1073">
        <v>1</v>
      </c>
      <c r="I46" s="1255">
        <v>1</v>
      </c>
      <c r="J46" s="1101"/>
      <c r="K46" s="964"/>
      <c r="L46" s="1103" t="str">
        <f>mergeValue(A46) &amp;"."&amp; mergeValue(B46)&amp;"."&amp; mergeValue(C46)&amp;"."&amp; mergeValue(D46)&amp;"."&amp; mergeValue(E46)</f>
        <v>1.2.1.1.1</v>
      </c>
      <c r="M46" s="553" t="s">
        <v>9</v>
      </c>
      <c r="N46" s="645"/>
      <c r="O46" s="1258" t="s">
        <v>300</v>
      </c>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60"/>
      <c r="AR46" s="629" t="s">
        <v>636</v>
      </c>
      <c r="AS46" s="1007"/>
      <c r="AT46" s="828"/>
      <c r="AU46" s="828" t="str">
        <f t="shared" si="0"/>
        <v>Схема подключения теплопотребляющей установки к коллектору источника тепловой энергии</v>
      </c>
      <c r="AV46" s="828"/>
      <c r="AW46" s="828"/>
      <c r="AX46" s="828"/>
      <c r="AY46" s="1007"/>
      <c r="AZ46" s="1007"/>
      <c r="BA46" s="1007"/>
      <c r="BB46" s="1007"/>
      <c r="BC46" s="1007"/>
      <c r="BD46" s="1007"/>
      <c r="BE46" s="1007"/>
    </row>
    <row r="47" spans="1:57" s="1055" customFormat="1" ht="90">
      <c r="A47" s="1255"/>
      <c r="B47" s="1255"/>
      <c r="C47" s="1255"/>
      <c r="D47" s="1255"/>
      <c r="E47" s="1255"/>
      <c r="F47" s="1255">
        <v>1</v>
      </c>
      <c r="G47" s="1073"/>
      <c r="H47" s="1073"/>
      <c r="I47" s="1255"/>
      <c r="J47" s="1255">
        <v>1</v>
      </c>
      <c r="K47" s="965"/>
      <c r="L47" s="1103" t="str">
        <f>mergeValue(A47) &amp;"."&amp; mergeValue(B47)&amp;"."&amp; mergeValue(C47)&amp;"."&amp; mergeValue(D47)&amp;"."&amp; mergeValue(E47)&amp;"."&amp; mergeValue(F47)</f>
        <v>1.2.1.1.1.1</v>
      </c>
      <c r="M47" s="554" t="s">
        <v>10</v>
      </c>
      <c r="N47" s="645"/>
      <c r="O47" s="1258" t="s">
        <v>3</v>
      </c>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60"/>
      <c r="AR47" s="629" t="s">
        <v>634</v>
      </c>
      <c r="AS47" s="1007"/>
      <c r="AT47" s="828"/>
      <c r="AU47" s="828" t="str">
        <f t="shared" si="0"/>
        <v>Группа потребителей</v>
      </c>
      <c r="AV47" s="828"/>
      <c r="AW47" s="828"/>
      <c r="AX47" s="828"/>
      <c r="AY47" s="1007"/>
      <c r="AZ47" s="1007"/>
      <c r="BA47" s="1007"/>
      <c r="BB47" s="1007"/>
      <c r="BC47" s="1007"/>
      <c r="BD47" s="1007"/>
      <c r="BE47" s="1007"/>
    </row>
    <row r="48" spans="1:57" s="1055" customFormat="1" ht="33.75">
      <c r="A48" s="1255"/>
      <c r="B48" s="1255"/>
      <c r="C48" s="1255"/>
      <c r="D48" s="1255"/>
      <c r="E48" s="1255"/>
      <c r="F48" s="1255"/>
      <c r="G48" s="1073">
        <v>1</v>
      </c>
      <c r="H48" s="1073"/>
      <c r="I48" s="1255"/>
      <c r="J48" s="1255"/>
      <c r="K48" s="965">
        <v>1</v>
      </c>
      <c r="L48" s="1103" t="str">
        <f>mergeValue(A48) &amp;"."&amp; mergeValue(B48)&amp;"."&amp; mergeValue(C48)&amp;"."&amp; mergeValue(D48)&amp;"."&amp; mergeValue(E48)&amp;"."&amp; mergeValue(F48)&amp;"."&amp; mergeValue(G48)</f>
        <v>1.2.1.1.1.1.1</v>
      </c>
      <c r="M48" s="1063" t="s">
        <v>647</v>
      </c>
      <c r="N48" s="645"/>
      <c r="O48" s="682">
        <v>1756.28</v>
      </c>
      <c r="P48" s="762"/>
      <c r="Q48" s="1088"/>
      <c r="R48" s="1262" t="s">
        <v>989</v>
      </c>
      <c r="S48" s="1251" t="s">
        <v>83</v>
      </c>
      <c r="T48" s="1262" t="s">
        <v>1007</v>
      </c>
      <c r="U48" s="1251" t="s">
        <v>83</v>
      </c>
      <c r="V48" s="682">
        <v>1834.1</v>
      </c>
      <c r="W48" s="762"/>
      <c r="X48" s="1088"/>
      <c r="Y48" s="1262" t="s">
        <v>1008</v>
      </c>
      <c r="Z48" s="1251" t="s">
        <v>83</v>
      </c>
      <c r="AA48" s="1262" t="s">
        <v>1009</v>
      </c>
      <c r="AB48" s="1251" t="s">
        <v>83</v>
      </c>
      <c r="AC48" s="682">
        <v>1834.1</v>
      </c>
      <c r="AD48" s="762"/>
      <c r="AE48" s="1088"/>
      <c r="AF48" s="1262" t="s">
        <v>1010</v>
      </c>
      <c r="AG48" s="1251" t="s">
        <v>83</v>
      </c>
      <c r="AH48" s="1262" t="s">
        <v>1011</v>
      </c>
      <c r="AI48" s="1251" t="s">
        <v>83</v>
      </c>
      <c r="AJ48" s="682">
        <v>1933.15</v>
      </c>
      <c r="AK48" s="762"/>
      <c r="AL48" s="1088"/>
      <c r="AM48" s="1262" t="s">
        <v>1012</v>
      </c>
      <c r="AN48" s="1251" t="s">
        <v>83</v>
      </c>
      <c r="AO48" s="1262" t="s">
        <v>977</v>
      </c>
      <c r="AP48" s="1251" t="s">
        <v>84</v>
      </c>
      <c r="AQ48" s="762"/>
      <c r="AR48" s="1226" t="s">
        <v>653</v>
      </c>
      <c r="AS48" s="1007" t="str">
        <f>strCheckDate(O49:AQ49)</f>
        <v/>
      </c>
      <c r="AT48" s="828"/>
      <c r="AU48" s="828" t="str">
        <f t="shared" si="0"/>
        <v>горячая вода в системе централизованного теплоснабжения на отопление</v>
      </c>
      <c r="AV48" s="828"/>
      <c r="AW48" s="828"/>
      <c r="AX48" s="828"/>
      <c r="AY48" s="1007"/>
      <c r="AZ48" s="1007"/>
      <c r="BA48" s="1007"/>
      <c r="BB48" s="1007"/>
      <c r="BC48" s="1007"/>
      <c r="BD48" s="1007"/>
      <c r="BE48" s="1007"/>
    </row>
    <row r="49" spans="1:57" s="1055" customFormat="1" ht="11.25" hidden="1" customHeight="1">
      <c r="A49" s="1255"/>
      <c r="B49" s="1255"/>
      <c r="C49" s="1255"/>
      <c r="D49" s="1255"/>
      <c r="E49" s="1255"/>
      <c r="F49" s="1255"/>
      <c r="G49" s="1073"/>
      <c r="H49" s="1073"/>
      <c r="I49" s="1255"/>
      <c r="J49" s="1255"/>
      <c r="K49" s="965"/>
      <c r="L49" s="799"/>
      <c r="M49" s="645"/>
      <c r="N49" s="645"/>
      <c r="O49" s="762"/>
      <c r="P49" s="762"/>
      <c r="Q49" s="768" t="str">
        <f>R48 &amp; "-" &amp; T48</f>
        <v>01.01.2022-30.06.2022</v>
      </c>
      <c r="R49" s="1250"/>
      <c r="S49" s="1251"/>
      <c r="T49" s="1250"/>
      <c r="U49" s="1251"/>
      <c r="V49" s="762"/>
      <c r="W49" s="762"/>
      <c r="X49" s="768" t="str">
        <f>Y48 &amp; "-" &amp; AA48</f>
        <v>01.07.2022-31.12.2022</v>
      </c>
      <c r="Y49" s="1250"/>
      <c r="Z49" s="1251"/>
      <c r="AA49" s="1250"/>
      <c r="AB49" s="1251"/>
      <c r="AC49" s="762"/>
      <c r="AD49" s="762"/>
      <c r="AE49" s="768" t="str">
        <f>AF48 &amp; "-" &amp; AH48</f>
        <v>01.01.2023-30.06.2023</v>
      </c>
      <c r="AF49" s="1250"/>
      <c r="AG49" s="1251"/>
      <c r="AH49" s="1250"/>
      <c r="AI49" s="1251"/>
      <c r="AJ49" s="762"/>
      <c r="AK49" s="762"/>
      <c r="AL49" s="768" t="str">
        <f>AM48 &amp; "-" &amp; AO48</f>
        <v>01.07.2023-31.12.2023</v>
      </c>
      <c r="AM49" s="1250"/>
      <c r="AN49" s="1251"/>
      <c r="AO49" s="1250"/>
      <c r="AP49" s="1251"/>
      <c r="AQ49" s="762"/>
      <c r="AR49" s="1227"/>
      <c r="AS49" s="1007"/>
      <c r="AT49" s="828"/>
      <c r="AU49" s="828" t="str">
        <f t="shared" si="0"/>
        <v/>
      </c>
      <c r="AV49" s="828"/>
      <c r="AW49" s="828"/>
      <c r="AX49" s="828"/>
      <c r="AY49" s="1007"/>
      <c r="AZ49" s="1007"/>
      <c r="BA49" s="1007"/>
      <c r="BB49" s="1007"/>
      <c r="BC49" s="1007"/>
      <c r="BD49" s="1007"/>
      <c r="BE49" s="1007"/>
    </row>
    <row r="50" spans="1:57" s="1055" customFormat="1" ht="15" customHeight="1">
      <c r="A50" s="1255"/>
      <c r="B50" s="1255"/>
      <c r="C50" s="1255"/>
      <c r="D50" s="1255"/>
      <c r="E50" s="1255"/>
      <c r="F50" s="1255"/>
      <c r="G50" s="1101"/>
      <c r="H50" s="1073"/>
      <c r="I50" s="1255"/>
      <c r="J50" s="1255"/>
      <c r="K50" s="964"/>
      <c r="L50" s="687"/>
      <c r="M50" s="556" t="s">
        <v>25</v>
      </c>
      <c r="N50" s="1005"/>
      <c r="O50" s="1005"/>
      <c r="P50" s="1005"/>
      <c r="Q50" s="1005"/>
      <c r="R50" s="1005"/>
      <c r="S50" s="1005"/>
      <c r="T50" s="1005"/>
      <c r="U50" s="1005"/>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761"/>
      <c r="AR50" s="1228"/>
      <c r="AS50" s="1007"/>
      <c r="AT50" s="828"/>
      <c r="AU50" s="828" t="str">
        <f t="shared" si="0"/>
        <v>Добавить вид теплоносителя (параметры теплоносителя)</v>
      </c>
      <c r="AV50" s="828"/>
      <c r="AW50" s="828"/>
      <c r="AX50" s="828"/>
      <c r="AY50" s="1007"/>
      <c r="AZ50" s="1007"/>
      <c r="BA50" s="1007"/>
      <c r="BB50" s="1007"/>
      <c r="BC50" s="1007"/>
      <c r="BD50" s="1007"/>
      <c r="BE50" s="1007"/>
    </row>
    <row r="51" spans="1:57" s="1055" customFormat="1" ht="15" customHeight="1">
      <c r="A51" s="1255"/>
      <c r="B51" s="1255"/>
      <c r="C51" s="1255"/>
      <c r="D51" s="1255"/>
      <c r="E51" s="1255"/>
      <c r="F51" s="1101"/>
      <c r="G51" s="1101"/>
      <c r="H51" s="1073"/>
      <c r="I51" s="1255"/>
      <c r="J51" s="1101"/>
      <c r="K51" s="964"/>
      <c r="L51" s="687"/>
      <c r="M51" s="555" t="s">
        <v>11</v>
      </c>
      <c r="N51" s="1005"/>
      <c r="O51" s="1005"/>
      <c r="P51" s="1005"/>
      <c r="Q51" s="1005"/>
      <c r="R51" s="1005"/>
      <c r="S51" s="1005"/>
      <c r="T51" s="1005"/>
      <c r="U51" s="1004"/>
      <c r="V51" s="1005"/>
      <c r="W51" s="1005"/>
      <c r="X51" s="1005"/>
      <c r="Y51" s="1005"/>
      <c r="Z51" s="1005"/>
      <c r="AA51" s="1005"/>
      <c r="AB51" s="1004"/>
      <c r="AC51" s="1005"/>
      <c r="AD51" s="1005"/>
      <c r="AE51" s="1005"/>
      <c r="AF51" s="1005"/>
      <c r="AG51" s="1005"/>
      <c r="AH51" s="1005"/>
      <c r="AI51" s="1004"/>
      <c r="AJ51" s="1005"/>
      <c r="AK51" s="1005"/>
      <c r="AL51" s="1005"/>
      <c r="AM51" s="1005"/>
      <c r="AN51" s="1005"/>
      <c r="AO51" s="1005"/>
      <c r="AP51" s="1004"/>
      <c r="AQ51" s="1005"/>
      <c r="AR51" s="664"/>
      <c r="AS51" s="1007"/>
      <c r="AT51" s="828"/>
      <c r="AU51" s="828" t="str">
        <f t="shared" si="0"/>
        <v>Добавить группу потребителей</v>
      </c>
      <c r="AV51" s="828"/>
      <c r="AW51" s="828"/>
      <c r="AX51" s="828"/>
      <c r="AY51" s="1007"/>
      <c r="AZ51" s="1007"/>
      <c r="BA51" s="1007"/>
      <c r="BB51" s="1007"/>
      <c r="BC51" s="1007"/>
      <c r="BD51" s="1007"/>
      <c r="BE51" s="1007"/>
    </row>
    <row r="52" spans="1:57" s="1055" customFormat="1" ht="101.25">
      <c r="A52" s="1255"/>
      <c r="B52" s="1255"/>
      <c r="C52" s="1255"/>
      <c r="D52" s="1255"/>
      <c r="E52" s="1255">
        <v>2</v>
      </c>
      <c r="F52" s="1121"/>
      <c r="G52" s="1121"/>
      <c r="H52" s="1073">
        <v>1</v>
      </c>
      <c r="I52" s="1261" t="s">
        <v>1006</v>
      </c>
      <c r="J52" s="1121"/>
      <c r="K52" s="964"/>
      <c r="L52" s="1123" t="str">
        <f>mergeValue(A52) &amp;"."&amp; mergeValue(B52)&amp;"."&amp; mergeValue(C52)&amp;"."&amp; mergeValue(D52)&amp;"."&amp; mergeValue(E52)</f>
        <v>1.2.1.1.2</v>
      </c>
      <c r="M52" s="553" t="s">
        <v>9</v>
      </c>
      <c r="N52" s="645"/>
      <c r="O52" s="1258" t="s">
        <v>23</v>
      </c>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60"/>
      <c r="AR52" s="629" t="s">
        <v>636</v>
      </c>
      <c r="AS52" s="1007"/>
      <c r="AT52" s="828"/>
      <c r="AU52" s="828" t="str">
        <f t="shared" si="0"/>
        <v>Схема подключения теплопотребляющей установки к коллектору источника тепловой энергии</v>
      </c>
      <c r="AV52" s="828"/>
      <c r="AW52" s="828"/>
      <c r="AX52" s="828"/>
      <c r="AY52" s="1007"/>
      <c r="AZ52" s="1007"/>
      <c r="BA52" s="1007"/>
      <c r="BB52" s="1007"/>
      <c r="BC52" s="1007"/>
      <c r="BD52" s="1007"/>
      <c r="BE52" s="1007"/>
    </row>
    <row r="53" spans="1:57" s="1055" customFormat="1" ht="90">
      <c r="A53" s="1255"/>
      <c r="B53" s="1255"/>
      <c r="C53" s="1255"/>
      <c r="D53" s="1255"/>
      <c r="E53" s="1255"/>
      <c r="F53" s="1255">
        <v>1</v>
      </c>
      <c r="G53" s="1073"/>
      <c r="H53" s="1073"/>
      <c r="I53" s="1255"/>
      <c r="J53" s="1255">
        <v>1</v>
      </c>
      <c r="K53" s="965"/>
      <c r="L53" s="1123" t="str">
        <f>mergeValue(A53) &amp;"."&amp; mergeValue(B53)&amp;"."&amp; mergeValue(C53)&amp;"."&amp; mergeValue(D53)&amp;"."&amp; mergeValue(E53)&amp;"."&amp; mergeValue(F53)</f>
        <v>1.2.1.1.2.1</v>
      </c>
      <c r="M53" s="554" t="s">
        <v>10</v>
      </c>
      <c r="N53" s="645"/>
      <c r="O53" s="1258" t="s">
        <v>302</v>
      </c>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60"/>
      <c r="AR53" s="629" t="s">
        <v>634</v>
      </c>
      <c r="AS53" s="1007"/>
      <c r="AT53" s="828"/>
      <c r="AU53" s="828" t="str">
        <f t="shared" si="0"/>
        <v>Группа потребителей</v>
      </c>
      <c r="AV53" s="828"/>
      <c r="AW53" s="828"/>
      <c r="AX53" s="828"/>
      <c r="AY53" s="1007"/>
      <c r="AZ53" s="1007"/>
      <c r="BA53" s="1007"/>
      <c r="BB53" s="1007"/>
      <c r="BC53" s="1007"/>
      <c r="BD53" s="1007"/>
      <c r="BE53" s="1007"/>
    </row>
    <row r="54" spans="1:57" s="1055" customFormat="1" ht="33.75">
      <c r="A54" s="1255"/>
      <c r="B54" s="1255"/>
      <c r="C54" s="1255"/>
      <c r="D54" s="1255"/>
      <c r="E54" s="1255"/>
      <c r="F54" s="1255"/>
      <c r="G54" s="1073">
        <v>1</v>
      </c>
      <c r="H54" s="1073"/>
      <c r="I54" s="1255"/>
      <c r="J54" s="1255"/>
      <c r="K54" s="965">
        <v>1</v>
      </c>
      <c r="L54" s="1123" t="str">
        <f>mergeValue(A54) &amp;"."&amp; mergeValue(B54)&amp;"."&amp; mergeValue(C54)&amp;"."&amp; mergeValue(D54)&amp;"."&amp; mergeValue(E54)&amp;"."&amp; mergeValue(F54)&amp;"."&amp; mergeValue(G54)</f>
        <v>1.2.1.1.2.1.1</v>
      </c>
      <c r="M54" s="1063" t="s">
        <v>647</v>
      </c>
      <c r="N54" s="645"/>
      <c r="O54" s="682">
        <v>2209.7399999999998</v>
      </c>
      <c r="P54" s="762"/>
      <c r="Q54" s="1088"/>
      <c r="R54" s="1262" t="s">
        <v>989</v>
      </c>
      <c r="S54" s="1251" t="s">
        <v>83</v>
      </c>
      <c r="T54" s="1262" t="s">
        <v>1007</v>
      </c>
      <c r="U54" s="1251" t="s">
        <v>83</v>
      </c>
      <c r="V54" s="682">
        <v>2301.9699999999998</v>
      </c>
      <c r="W54" s="762"/>
      <c r="X54" s="1088"/>
      <c r="Y54" s="1262" t="s">
        <v>1008</v>
      </c>
      <c r="Z54" s="1251" t="s">
        <v>83</v>
      </c>
      <c r="AA54" s="1262" t="s">
        <v>1009</v>
      </c>
      <c r="AB54" s="1251" t="s">
        <v>83</v>
      </c>
      <c r="AC54" s="682">
        <v>2301.9699999999998</v>
      </c>
      <c r="AD54" s="762"/>
      <c r="AE54" s="1088"/>
      <c r="AF54" s="1262" t="s">
        <v>1010</v>
      </c>
      <c r="AG54" s="1251" t="s">
        <v>83</v>
      </c>
      <c r="AH54" s="1262" t="s">
        <v>1011</v>
      </c>
      <c r="AI54" s="1251" t="s">
        <v>83</v>
      </c>
      <c r="AJ54" s="682">
        <v>2419.27</v>
      </c>
      <c r="AK54" s="762"/>
      <c r="AL54" s="1088"/>
      <c r="AM54" s="1262" t="s">
        <v>1012</v>
      </c>
      <c r="AN54" s="1251" t="s">
        <v>83</v>
      </c>
      <c r="AO54" s="1262" t="s">
        <v>977</v>
      </c>
      <c r="AP54" s="1251" t="s">
        <v>84</v>
      </c>
      <c r="AQ54" s="762"/>
      <c r="AR54" s="1226" t="s">
        <v>653</v>
      </c>
      <c r="AS54" s="1007" t="str">
        <f>strCheckDate(O55:AQ55)</f>
        <v/>
      </c>
      <c r="AT54" s="828"/>
      <c r="AU54" s="828" t="str">
        <f t="shared" si="0"/>
        <v>горячая вода в системе централизованного теплоснабжения на отопление</v>
      </c>
      <c r="AV54" s="828"/>
      <c r="AW54" s="828"/>
      <c r="AX54" s="828"/>
      <c r="AY54" s="1007"/>
      <c r="AZ54" s="1007"/>
      <c r="BA54" s="1007"/>
      <c r="BB54" s="1007"/>
      <c r="BC54" s="1007"/>
      <c r="BD54" s="1007"/>
      <c r="BE54" s="1007"/>
    </row>
    <row r="55" spans="1:57" s="1055" customFormat="1" ht="11.25" hidden="1" customHeight="1">
      <c r="A55" s="1255"/>
      <c r="B55" s="1255"/>
      <c r="C55" s="1255"/>
      <c r="D55" s="1255"/>
      <c r="E55" s="1255"/>
      <c r="F55" s="1255"/>
      <c r="G55" s="1073"/>
      <c r="H55" s="1073"/>
      <c r="I55" s="1255"/>
      <c r="J55" s="1255"/>
      <c r="K55" s="965"/>
      <c r="L55" s="799"/>
      <c r="M55" s="645"/>
      <c r="N55" s="645"/>
      <c r="O55" s="762"/>
      <c r="P55" s="762"/>
      <c r="Q55" s="768" t="str">
        <f>R54 &amp; "-" &amp; T54</f>
        <v>01.01.2022-30.06.2022</v>
      </c>
      <c r="R55" s="1250"/>
      <c r="S55" s="1251"/>
      <c r="T55" s="1250"/>
      <c r="U55" s="1251"/>
      <c r="V55" s="762"/>
      <c r="W55" s="762"/>
      <c r="X55" s="768" t="str">
        <f>Y54 &amp; "-" &amp; AA54</f>
        <v>01.07.2022-31.12.2022</v>
      </c>
      <c r="Y55" s="1250"/>
      <c r="Z55" s="1251"/>
      <c r="AA55" s="1250"/>
      <c r="AB55" s="1251"/>
      <c r="AC55" s="762"/>
      <c r="AD55" s="762"/>
      <c r="AE55" s="768" t="str">
        <f>AF54 &amp; "-" &amp; AH54</f>
        <v>01.01.2023-30.06.2023</v>
      </c>
      <c r="AF55" s="1250"/>
      <c r="AG55" s="1251"/>
      <c r="AH55" s="1250"/>
      <c r="AI55" s="1251"/>
      <c r="AJ55" s="762"/>
      <c r="AK55" s="762"/>
      <c r="AL55" s="768" t="str">
        <f>AM54 &amp; "-" &amp; AO54</f>
        <v>01.07.2023-31.12.2023</v>
      </c>
      <c r="AM55" s="1250"/>
      <c r="AN55" s="1251"/>
      <c r="AO55" s="1250"/>
      <c r="AP55" s="1251"/>
      <c r="AQ55" s="762"/>
      <c r="AR55" s="1227"/>
      <c r="AS55" s="1007"/>
      <c r="AT55" s="828"/>
      <c r="AU55" s="828" t="str">
        <f t="shared" si="0"/>
        <v/>
      </c>
      <c r="AV55" s="828"/>
      <c r="AW55" s="828"/>
      <c r="AX55" s="828"/>
      <c r="AY55" s="1007"/>
      <c r="AZ55" s="1007"/>
      <c r="BA55" s="1007"/>
      <c r="BB55" s="1007"/>
      <c r="BC55" s="1007"/>
      <c r="BD55" s="1007"/>
      <c r="BE55" s="1007"/>
    </row>
    <row r="56" spans="1:57" s="1055" customFormat="1" ht="15" customHeight="1">
      <c r="A56" s="1255"/>
      <c r="B56" s="1255"/>
      <c r="C56" s="1255"/>
      <c r="D56" s="1255"/>
      <c r="E56" s="1255"/>
      <c r="F56" s="1255"/>
      <c r="G56" s="1121"/>
      <c r="H56" s="1073"/>
      <c r="I56" s="1255"/>
      <c r="J56" s="1255"/>
      <c r="K56" s="964"/>
      <c r="L56" s="687"/>
      <c r="M56" s="556" t="s">
        <v>25</v>
      </c>
      <c r="N56" s="1005"/>
      <c r="O56" s="1005"/>
      <c r="P56" s="1005"/>
      <c r="Q56" s="1005"/>
      <c r="R56" s="1005"/>
      <c r="S56" s="1005"/>
      <c r="T56" s="1005"/>
      <c r="U56" s="1005"/>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761"/>
      <c r="AR56" s="1228"/>
      <c r="AS56" s="1007"/>
      <c r="AT56" s="828"/>
      <c r="AU56" s="828" t="str">
        <f t="shared" si="0"/>
        <v>Добавить вид теплоносителя (параметры теплоносителя)</v>
      </c>
      <c r="AV56" s="828"/>
      <c r="AW56" s="828"/>
      <c r="AX56" s="828"/>
      <c r="AY56" s="1007"/>
      <c r="AZ56" s="1007"/>
      <c r="BA56" s="1007"/>
      <c r="BB56" s="1007"/>
      <c r="BC56" s="1007"/>
      <c r="BD56" s="1007"/>
      <c r="BE56" s="1007"/>
    </row>
    <row r="57" spans="1:57" s="1055" customFormat="1" ht="90">
      <c r="A57" s="1255"/>
      <c r="B57" s="1255"/>
      <c r="C57" s="1255"/>
      <c r="D57" s="1255"/>
      <c r="E57" s="1255"/>
      <c r="F57" s="1255">
        <v>2</v>
      </c>
      <c r="G57" s="1073"/>
      <c r="H57" s="1073"/>
      <c r="I57" s="1255"/>
      <c r="J57" s="1261" t="s">
        <v>1006</v>
      </c>
      <c r="K57" s="965"/>
      <c r="L57" s="1123" t="str">
        <f>mergeValue(A57) &amp;"."&amp; mergeValue(B57)&amp;"."&amp; mergeValue(C57)&amp;"."&amp; mergeValue(D57)&amp;"."&amp; mergeValue(E57)&amp;"."&amp; mergeValue(F57)</f>
        <v>1.2.1.1.2.2</v>
      </c>
      <c r="M57" s="554" t="s">
        <v>10</v>
      </c>
      <c r="N57" s="645"/>
      <c r="O57" s="1258" t="s">
        <v>303</v>
      </c>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60"/>
      <c r="AR57" s="629" t="s">
        <v>634</v>
      </c>
      <c r="AS57" s="1007"/>
      <c r="AT57" s="828"/>
      <c r="AU57" s="828" t="str">
        <f t="shared" si="0"/>
        <v>Группа потребителей</v>
      </c>
      <c r="AV57" s="828"/>
      <c r="AW57" s="828"/>
      <c r="AX57" s="828"/>
      <c r="AY57" s="1007"/>
      <c r="AZ57" s="1007"/>
      <c r="BA57" s="1007"/>
      <c r="BB57" s="1007"/>
      <c r="BC57" s="1007"/>
      <c r="BD57" s="1007"/>
      <c r="BE57" s="1007"/>
    </row>
    <row r="58" spans="1:57" s="1055" customFormat="1" ht="33.75">
      <c r="A58" s="1255"/>
      <c r="B58" s="1255"/>
      <c r="C58" s="1255"/>
      <c r="D58" s="1255"/>
      <c r="E58" s="1255"/>
      <c r="F58" s="1255"/>
      <c r="G58" s="1073">
        <v>1</v>
      </c>
      <c r="H58" s="1073"/>
      <c r="I58" s="1255"/>
      <c r="J58" s="1255"/>
      <c r="K58" s="965">
        <v>1</v>
      </c>
      <c r="L58" s="1123" t="str">
        <f>mergeValue(A58) &amp;"."&amp; mergeValue(B58)&amp;"."&amp; mergeValue(C58)&amp;"."&amp; mergeValue(D58)&amp;"."&amp; mergeValue(E58)&amp;"."&amp; mergeValue(F58)&amp;"."&amp; mergeValue(G58)</f>
        <v>1.2.1.1.2.2.1</v>
      </c>
      <c r="M58" s="1063" t="s">
        <v>647</v>
      </c>
      <c r="N58" s="645"/>
      <c r="O58" s="682">
        <f>O54</f>
        <v>2209.7399999999998</v>
      </c>
      <c r="P58" s="762"/>
      <c r="Q58" s="1088"/>
      <c r="R58" s="1262" t="s">
        <v>989</v>
      </c>
      <c r="S58" s="1251" t="s">
        <v>83</v>
      </c>
      <c r="T58" s="1262" t="s">
        <v>1007</v>
      </c>
      <c r="U58" s="1251" t="s">
        <v>83</v>
      </c>
      <c r="V58" s="682">
        <f>V54</f>
        <v>2301.9699999999998</v>
      </c>
      <c r="W58" s="762"/>
      <c r="X58" s="1088"/>
      <c r="Y58" s="1262" t="s">
        <v>1008</v>
      </c>
      <c r="Z58" s="1251" t="s">
        <v>83</v>
      </c>
      <c r="AA58" s="1262" t="s">
        <v>1009</v>
      </c>
      <c r="AB58" s="1251" t="s">
        <v>83</v>
      </c>
      <c r="AC58" s="682">
        <f>AC54</f>
        <v>2301.9699999999998</v>
      </c>
      <c r="AD58" s="762"/>
      <c r="AE58" s="1088"/>
      <c r="AF58" s="1262" t="s">
        <v>1010</v>
      </c>
      <c r="AG58" s="1251" t="s">
        <v>83</v>
      </c>
      <c r="AH58" s="1262" t="s">
        <v>1011</v>
      </c>
      <c r="AI58" s="1251" t="s">
        <v>83</v>
      </c>
      <c r="AJ58" s="682">
        <f>AJ54</f>
        <v>2419.27</v>
      </c>
      <c r="AK58" s="762"/>
      <c r="AL58" s="1088"/>
      <c r="AM58" s="1262" t="s">
        <v>1012</v>
      </c>
      <c r="AN58" s="1251" t="s">
        <v>83</v>
      </c>
      <c r="AO58" s="1262" t="s">
        <v>977</v>
      </c>
      <c r="AP58" s="1251" t="s">
        <v>84</v>
      </c>
      <c r="AQ58" s="762"/>
      <c r="AR58" s="1226" t="s">
        <v>653</v>
      </c>
      <c r="AS58" s="1007" t="str">
        <f>strCheckDate(O59:AQ59)</f>
        <v/>
      </c>
      <c r="AT58" s="828"/>
      <c r="AU58" s="828" t="str">
        <f t="shared" si="0"/>
        <v>горячая вода в системе централизованного теплоснабжения на отопление</v>
      </c>
      <c r="AV58" s="828"/>
      <c r="AW58" s="828"/>
      <c r="AX58" s="828"/>
      <c r="AY58" s="1007"/>
      <c r="AZ58" s="1007"/>
      <c r="BA58" s="1007"/>
      <c r="BB58" s="1007"/>
      <c r="BC58" s="1007"/>
      <c r="BD58" s="1007"/>
      <c r="BE58" s="1007"/>
    </row>
    <row r="59" spans="1:57" s="1055" customFormat="1" ht="11.25" hidden="1" customHeight="1">
      <c r="A59" s="1255"/>
      <c r="B59" s="1255"/>
      <c r="C59" s="1255"/>
      <c r="D59" s="1255"/>
      <c r="E59" s="1255"/>
      <c r="F59" s="1255"/>
      <c r="G59" s="1073"/>
      <c r="H59" s="1073"/>
      <c r="I59" s="1255"/>
      <c r="J59" s="1255"/>
      <c r="K59" s="965"/>
      <c r="L59" s="799"/>
      <c r="M59" s="645"/>
      <c r="N59" s="645"/>
      <c r="O59" s="762"/>
      <c r="P59" s="762"/>
      <c r="Q59" s="768" t="str">
        <f>R58 &amp; "-" &amp; T58</f>
        <v>01.01.2022-30.06.2022</v>
      </c>
      <c r="R59" s="1250"/>
      <c r="S59" s="1251"/>
      <c r="T59" s="1250"/>
      <c r="U59" s="1251"/>
      <c r="V59" s="762"/>
      <c r="W59" s="762"/>
      <c r="X59" s="768" t="str">
        <f>Y58 &amp; "-" &amp; AA58</f>
        <v>01.07.2022-31.12.2022</v>
      </c>
      <c r="Y59" s="1250"/>
      <c r="Z59" s="1251"/>
      <c r="AA59" s="1250"/>
      <c r="AB59" s="1251"/>
      <c r="AC59" s="762"/>
      <c r="AD59" s="762"/>
      <c r="AE59" s="768" t="str">
        <f>AF58 &amp; "-" &amp; AH58</f>
        <v>01.01.2023-30.06.2023</v>
      </c>
      <c r="AF59" s="1250"/>
      <c r="AG59" s="1251"/>
      <c r="AH59" s="1250"/>
      <c r="AI59" s="1251"/>
      <c r="AJ59" s="762"/>
      <c r="AK59" s="762"/>
      <c r="AL59" s="768" t="str">
        <f>AM58 &amp; "-" &amp; AO58</f>
        <v>01.07.2023-31.12.2023</v>
      </c>
      <c r="AM59" s="1250"/>
      <c r="AN59" s="1251"/>
      <c r="AO59" s="1250"/>
      <c r="AP59" s="1251"/>
      <c r="AQ59" s="762"/>
      <c r="AR59" s="1227"/>
      <c r="AS59" s="1007"/>
      <c r="AT59" s="828"/>
      <c r="AU59" s="828" t="str">
        <f t="shared" si="0"/>
        <v/>
      </c>
      <c r="AV59" s="828"/>
      <c r="AW59" s="828"/>
      <c r="AX59" s="828"/>
      <c r="AY59" s="1007"/>
      <c r="AZ59" s="1007"/>
      <c r="BA59" s="1007"/>
      <c r="BB59" s="1007"/>
      <c r="BC59" s="1007"/>
      <c r="BD59" s="1007"/>
      <c r="BE59" s="1007"/>
    </row>
    <row r="60" spans="1:57" s="1055" customFormat="1" ht="15" customHeight="1">
      <c r="A60" s="1255"/>
      <c r="B60" s="1255"/>
      <c r="C60" s="1255"/>
      <c r="D60" s="1255"/>
      <c r="E60" s="1255"/>
      <c r="F60" s="1255"/>
      <c r="G60" s="1121"/>
      <c r="H60" s="1073"/>
      <c r="I60" s="1255"/>
      <c r="J60" s="1255"/>
      <c r="K60" s="964"/>
      <c r="L60" s="687"/>
      <c r="M60" s="556" t="s">
        <v>25</v>
      </c>
      <c r="N60" s="1005"/>
      <c r="O60" s="1005"/>
      <c r="P60" s="1005"/>
      <c r="Q60" s="1005"/>
      <c r="R60" s="1005"/>
      <c r="S60" s="1005"/>
      <c r="T60" s="1005"/>
      <c r="U60" s="1005"/>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761"/>
      <c r="AR60" s="1228"/>
      <c r="AS60" s="1007"/>
      <c r="AT60" s="828"/>
      <c r="AU60" s="828" t="str">
        <f t="shared" si="0"/>
        <v>Добавить вид теплоносителя (параметры теплоносителя)</v>
      </c>
      <c r="AV60" s="828"/>
      <c r="AW60" s="828"/>
      <c r="AX60" s="828"/>
      <c r="AY60" s="1007"/>
      <c r="AZ60" s="1007"/>
      <c r="BA60" s="1007"/>
      <c r="BB60" s="1007"/>
      <c r="BC60" s="1007"/>
      <c r="BD60" s="1007"/>
      <c r="BE60" s="1007"/>
    </row>
    <row r="61" spans="1:57" s="1055" customFormat="1" ht="90">
      <c r="A61" s="1255"/>
      <c r="B61" s="1255"/>
      <c r="C61" s="1255"/>
      <c r="D61" s="1255"/>
      <c r="E61" s="1255"/>
      <c r="F61" s="1255">
        <v>3</v>
      </c>
      <c r="G61" s="1073"/>
      <c r="H61" s="1073"/>
      <c r="I61" s="1255"/>
      <c r="J61" s="1261" t="s">
        <v>1006</v>
      </c>
      <c r="K61" s="965"/>
      <c r="L61" s="1123" t="str">
        <f>mergeValue(A61) &amp;"."&amp; mergeValue(B61)&amp;"."&amp; mergeValue(C61)&amp;"."&amp; mergeValue(D61)&amp;"."&amp; mergeValue(E61)&amp;"."&amp; mergeValue(F61)</f>
        <v>1.2.1.1.2.3</v>
      </c>
      <c r="M61" s="554" t="s">
        <v>10</v>
      </c>
      <c r="N61" s="645"/>
      <c r="O61" s="1258" t="s">
        <v>770</v>
      </c>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60"/>
      <c r="AR61" s="629" t="s">
        <v>634</v>
      </c>
      <c r="AS61" s="1007"/>
      <c r="AT61" s="828"/>
      <c r="AU61" s="828" t="str">
        <f t="shared" si="0"/>
        <v>Группа потребителей</v>
      </c>
      <c r="AV61" s="828"/>
      <c r="AW61" s="828"/>
      <c r="AX61" s="828"/>
      <c r="AY61" s="1007"/>
      <c r="AZ61" s="1007"/>
      <c r="BA61" s="1007"/>
      <c r="BB61" s="1007"/>
      <c r="BC61" s="1007"/>
      <c r="BD61" s="1007"/>
      <c r="BE61" s="1007"/>
    </row>
    <row r="62" spans="1:57" s="1055" customFormat="1" ht="33.75">
      <c r="A62" s="1255"/>
      <c r="B62" s="1255"/>
      <c r="C62" s="1255"/>
      <c r="D62" s="1255"/>
      <c r="E62" s="1255"/>
      <c r="F62" s="1255"/>
      <c r="G62" s="1073">
        <v>1</v>
      </c>
      <c r="H62" s="1073"/>
      <c r="I62" s="1255"/>
      <c r="J62" s="1255"/>
      <c r="K62" s="965">
        <v>1</v>
      </c>
      <c r="L62" s="1123" t="str">
        <f>mergeValue(A62) &amp;"."&amp; mergeValue(B62)&amp;"."&amp; mergeValue(C62)&amp;"."&amp; mergeValue(D62)&amp;"."&amp; mergeValue(E62)&amp;"."&amp; mergeValue(F62)&amp;"."&amp; mergeValue(G62)</f>
        <v>1.2.1.1.2.3.1</v>
      </c>
      <c r="M62" s="1063" t="s">
        <v>647</v>
      </c>
      <c r="N62" s="645"/>
      <c r="O62" s="682">
        <v>2651.69</v>
      </c>
      <c r="P62" s="762"/>
      <c r="Q62" s="1088"/>
      <c r="R62" s="1262" t="s">
        <v>989</v>
      </c>
      <c r="S62" s="1251" t="s">
        <v>83</v>
      </c>
      <c r="T62" s="1262" t="s">
        <v>1007</v>
      </c>
      <c r="U62" s="1251" t="s">
        <v>83</v>
      </c>
      <c r="V62" s="682">
        <v>2762.36</v>
      </c>
      <c r="W62" s="762"/>
      <c r="X62" s="1088"/>
      <c r="Y62" s="1262" t="s">
        <v>1008</v>
      </c>
      <c r="Z62" s="1251" t="s">
        <v>83</v>
      </c>
      <c r="AA62" s="1262" t="s">
        <v>1009</v>
      </c>
      <c r="AB62" s="1251" t="s">
        <v>83</v>
      </c>
      <c r="AC62" s="682">
        <v>2762.36</v>
      </c>
      <c r="AD62" s="762"/>
      <c r="AE62" s="1088"/>
      <c r="AF62" s="1262" t="s">
        <v>1010</v>
      </c>
      <c r="AG62" s="1251" t="s">
        <v>83</v>
      </c>
      <c r="AH62" s="1262" t="s">
        <v>1011</v>
      </c>
      <c r="AI62" s="1251" t="s">
        <v>83</v>
      </c>
      <c r="AJ62" s="682">
        <v>2903.12</v>
      </c>
      <c r="AK62" s="762"/>
      <c r="AL62" s="1088"/>
      <c r="AM62" s="1262" t="s">
        <v>1012</v>
      </c>
      <c r="AN62" s="1251" t="s">
        <v>83</v>
      </c>
      <c r="AO62" s="1262" t="s">
        <v>977</v>
      </c>
      <c r="AP62" s="1251" t="s">
        <v>84</v>
      </c>
      <c r="AQ62" s="762"/>
      <c r="AR62" s="1226" t="s">
        <v>653</v>
      </c>
      <c r="AS62" s="1007" t="str">
        <f>strCheckDate(O63:AQ63)</f>
        <v/>
      </c>
      <c r="AT62" s="828"/>
      <c r="AU62" s="828" t="str">
        <f t="shared" si="0"/>
        <v>горячая вода в системе централизованного теплоснабжения на отопление</v>
      </c>
      <c r="AV62" s="828"/>
      <c r="AW62" s="828"/>
      <c r="AX62" s="828"/>
      <c r="AY62" s="1007"/>
      <c r="AZ62" s="1007"/>
      <c r="BA62" s="1007"/>
      <c r="BB62" s="1007"/>
      <c r="BC62" s="1007"/>
      <c r="BD62" s="1007"/>
      <c r="BE62" s="1007"/>
    </row>
    <row r="63" spans="1:57" s="1055" customFormat="1" ht="11.25" hidden="1" customHeight="1">
      <c r="A63" s="1255"/>
      <c r="B63" s="1255"/>
      <c r="C63" s="1255"/>
      <c r="D63" s="1255"/>
      <c r="E63" s="1255"/>
      <c r="F63" s="1255"/>
      <c r="G63" s="1073"/>
      <c r="H63" s="1073"/>
      <c r="I63" s="1255"/>
      <c r="J63" s="1255"/>
      <c r="K63" s="965"/>
      <c r="L63" s="799"/>
      <c r="M63" s="645"/>
      <c r="N63" s="645"/>
      <c r="O63" s="762"/>
      <c r="P63" s="762"/>
      <c r="Q63" s="768" t="str">
        <f>R62 &amp; "-" &amp; T62</f>
        <v>01.01.2022-30.06.2022</v>
      </c>
      <c r="R63" s="1250"/>
      <c r="S63" s="1251"/>
      <c r="T63" s="1250"/>
      <c r="U63" s="1251"/>
      <c r="V63" s="762"/>
      <c r="W63" s="762"/>
      <c r="X63" s="768" t="str">
        <f>Y62 &amp; "-" &amp; AA62</f>
        <v>01.07.2022-31.12.2022</v>
      </c>
      <c r="Y63" s="1250"/>
      <c r="Z63" s="1251"/>
      <c r="AA63" s="1250"/>
      <c r="AB63" s="1251"/>
      <c r="AC63" s="762"/>
      <c r="AD63" s="762"/>
      <c r="AE63" s="768" t="str">
        <f>AF62 &amp; "-" &amp; AH62</f>
        <v>01.01.2023-30.06.2023</v>
      </c>
      <c r="AF63" s="1250"/>
      <c r="AG63" s="1251"/>
      <c r="AH63" s="1250"/>
      <c r="AI63" s="1251"/>
      <c r="AJ63" s="762"/>
      <c r="AK63" s="762"/>
      <c r="AL63" s="768" t="str">
        <f>AM62 &amp; "-" &amp; AO62</f>
        <v>01.07.2023-31.12.2023</v>
      </c>
      <c r="AM63" s="1250"/>
      <c r="AN63" s="1251"/>
      <c r="AO63" s="1250"/>
      <c r="AP63" s="1251"/>
      <c r="AQ63" s="762"/>
      <c r="AR63" s="1227"/>
      <c r="AS63" s="1007"/>
      <c r="AT63" s="828"/>
      <c r="AU63" s="828" t="str">
        <f t="shared" si="0"/>
        <v/>
      </c>
      <c r="AV63" s="828"/>
      <c r="AW63" s="828"/>
      <c r="AX63" s="828"/>
      <c r="AY63" s="1007"/>
      <c r="AZ63" s="1007"/>
      <c r="BA63" s="1007"/>
      <c r="BB63" s="1007"/>
      <c r="BC63" s="1007"/>
      <c r="BD63" s="1007"/>
      <c r="BE63" s="1007"/>
    </row>
    <row r="64" spans="1:57" s="1055" customFormat="1" ht="15" customHeight="1">
      <c r="A64" s="1255"/>
      <c r="B64" s="1255"/>
      <c r="C64" s="1255"/>
      <c r="D64" s="1255"/>
      <c r="E64" s="1255"/>
      <c r="F64" s="1255"/>
      <c r="G64" s="1121"/>
      <c r="H64" s="1073"/>
      <c r="I64" s="1255"/>
      <c r="J64" s="1255"/>
      <c r="K64" s="964"/>
      <c r="L64" s="687"/>
      <c r="M64" s="556" t="s">
        <v>25</v>
      </c>
      <c r="N64" s="1005"/>
      <c r="O64" s="1005"/>
      <c r="P64" s="1005"/>
      <c r="Q64" s="1005"/>
      <c r="R64" s="1005"/>
      <c r="S64" s="1005"/>
      <c r="T64" s="1005"/>
      <c r="U64" s="1005"/>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761"/>
      <c r="AR64" s="1228"/>
      <c r="AS64" s="1007"/>
      <c r="AT64" s="828"/>
      <c r="AU64" s="828" t="str">
        <f t="shared" si="0"/>
        <v>Добавить вид теплоносителя (параметры теплоносителя)</v>
      </c>
      <c r="AV64" s="828"/>
      <c r="AW64" s="828"/>
      <c r="AX64" s="828"/>
      <c r="AY64" s="1007"/>
      <c r="AZ64" s="1007"/>
      <c r="BA64" s="1007"/>
      <c r="BB64" s="1007"/>
      <c r="BC64" s="1007"/>
      <c r="BD64" s="1007"/>
      <c r="BE64" s="1007"/>
    </row>
    <row r="65" spans="1:57" s="1055" customFormat="1" ht="15" customHeight="1">
      <c r="A65" s="1255"/>
      <c r="B65" s="1255"/>
      <c r="C65" s="1255"/>
      <c r="D65" s="1255"/>
      <c r="E65" s="1255"/>
      <c r="F65" s="1121"/>
      <c r="G65" s="1121"/>
      <c r="H65" s="1073"/>
      <c r="I65" s="1255"/>
      <c r="J65" s="1121"/>
      <c r="K65" s="964"/>
      <c r="L65" s="687"/>
      <c r="M65" s="555" t="s">
        <v>11</v>
      </c>
      <c r="N65" s="1005"/>
      <c r="O65" s="1005"/>
      <c r="P65" s="1005"/>
      <c r="Q65" s="1005"/>
      <c r="R65" s="1005"/>
      <c r="S65" s="1005"/>
      <c r="T65" s="1005"/>
      <c r="U65" s="1004"/>
      <c r="V65" s="1005"/>
      <c r="W65" s="1005"/>
      <c r="X65" s="1005"/>
      <c r="Y65" s="1005"/>
      <c r="Z65" s="1005"/>
      <c r="AA65" s="1005"/>
      <c r="AB65" s="1004"/>
      <c r="AC65" s="1005"/>
      <c r="AD65" s="1005"/>
      <c r="AE65" s="1005"/>
      <c r="AF65" s="1005"/>
      <c r="AG65" s="1005"/>
      <c r="AH65" s="1005"/>
      <c r="AI65" s="1004"/>
      <c r="AJ65" s="1005"/>
      <c r="AK65" s="1005"/>
      <c r="AL65" s="1005"/>
      <c r="AM65" s="1005"/>
      <c r="AN65" s="1005"/>
      <c r="AO65" s="1005"/>
      <c r="AP65" s="1004"/>
      <c r="AQ65" s="1005"/>
      <c r="AR65" s="664"/>
      <c r="AS65" s="1007"/>
      <c r="AT65" s="828"/>
      <c r="AU65" s="828" t="str">
        <f t="shared" si="0"/>
        <v>Добавить группу потребителей</v>
      </c>
      <c r="AV65" s="828"/>
      <c r="AW65" s="828"/>
      <c r="AX65" s="828"/>
      <c r="AY65" s="1007"/>
      <c r="AZ65" s="1007"/>
      <c r="BA65" s="1007"/>
      <c r="BB65" s="1007"/>
      <c r="BC65" s="1007"/>
      <c r="BD65" s="1007"/>
      <c r="BE65" s="1007"/>
    </row>
    <row r="66" spans="1:57" s="1055" customFormat="1" ht="15" customHeight="1">
      <c r="A66" s="1255"/>
      <c r="B66" s="1255"/>
      <c r="C66" s="1255"/>
      <c r="D66" s="1255"/>
      <c r="E66" s="1076" t="s">
        <v>252</v>
      </c>
      <c r="F66" s="1101"/>
      <c r="G66" s="1101"/>
      <c r="H66" s="1101"/>
      <c r="I66" s="978"/>
      <c r="J66" s="1058"/>
      <c r="K66" s="962"/>
      <c r="L66" s="687"/>
      <c r="M66" s="1000" t="s">
        <v>12</v>
      </c>
      <c r="N66" s="1005"/>
      <c r="O66" s="1005"/>
      <c r="P66" s="1005"/>
      <c r="Q66" s="1005"/>
      <c r="R66" s="1005"/>
      <c r="S66" s="1005"/>
      <c r="T66" s="1005"/>
      <c r="U66" s="1004"/>
      <c r="V66" s="1005"/>
      <c r="W66" s="1005"/>
      <c r="X66" s="1005"/>
      <c r="Y66" s="1005"/>
      <c r="Z66" s="1005"/>
      <c r="AA66" s="1005"/>
      <c r="AB66" s="1004"/>
      <c r="AC66" s="1005"/>
      <c r="AD66" s="1005"/>
      <c r="AE66" s="1005"/>
      <c r="AF66" s="1005"/>
      <c r="AG66" s="1005"/>
      <c r="AH66" s="1005"/>
      <c r="AI66" s="1004"/>
      <c r="AJ66" s="1005"/>
      <c r="AK66" s="1005"/>
      <c r="AL66" s="1005"/>
      <c r="AM66" s="1005"/>
      <c r="AN66" s="1005"/>
      <c r="AO66" s="1005"/>
      <c r="AP66" s="1004"/>
      <c r="AQ66" s="1005"/>
      <c r="AR66" s="664"/>
      <c r="AS66" s="1007"/>
      <c r="AT66" s="828"/>
      <c r="AU66" s="828" t="str">
        <f t="shared" si="0"/>
        <v>Добавить схему подключения</v>
      </c>
      <c r="AV66" s="828"/>
      <c r="AW66" s="828"/>
      <c r="AX66" s="828"/>
      <c r="AY66" s="1007"/>
      <c r="AZ66" s="1007"/>
      <c r="BA66" s="1007"/>
      <c r="BB66" s="1007"/>
      <c r="BC66" s="1007"/>
      <c r="BD66" s="1007"/>
      <c r="BE66" s="1007"/>
    </row>
    <row r="67" spans="1:57" s="1055" customFormat="1" ht="22.5">
      <c r="A67" s="1255"/>
      <c r="B67" s="1255">
        <v>3</v>
      </c>
      <c r="C67" s="1073"/>
      <c r="D67" s="1073"/>
      <c r="E67" s="1101"/>
      <c r="F67" s="1101"/>
      <c r="G67" s="1101"/>
      <c r="H67" s="1101"/>
      <c r="I67" s="1096"/>
      <c r="J67" s="953"/>
      <c r="K67" s="956"/>
      <c r="L67" s="1103" t="str">
        <f>mergeValue(A67) &amp;"."&amp; mergeValue(B67)</f>
        <v>1.3</v>
      </c>
      <c r="M67" s="691" t="s">
        <v>16</v>
      </c>
      <c r="N67" s="645"/>
      <c r="O67" s="1263" t="str">
        <f>IF('Перечень тарифов'!N27="","","" &amp; 'Перечень тарифов'!N27 &amp; "")</f>
        <v>Угличский муниципальный район, Угличский муниципальный район (78646000);</v>
      </c>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c r="AL67" s="1264"/>
      <c r="AM67" s="1264"/>
      <c r="AN67" s="1264"/>
      <c r="AO67" s="1264"/>
      <c r="AP67" s="1264"/>
      <c r="AQ67" s="1265"/>
      <c r="AR67" s="629" t="s">
        <v>476</v>
      </c>
      <c r="AS67" s="1007"/>
      <c r="AT67" s="828"/>
      <c r="AU67" s="828" t="str">
        <f t="shared" si="0"/>
        <v>Территория действия тарифа</v>
      </c>
      <c r="AV67" s="828"/>
      <c r="AW67" s="828"/>
      <c r="AX67" s="828"/>
      <c r="AY67" s="1007"/>
      <c r="AZ67" s="1007"/>
      <c r="BA67" s="1007"/>
      <c r="BB67" s="1007"/>
      <c r="BC67" s="1007"/>
      <c r="BD67" s="1007"/>
      <c r="BE67" s="1007"/>
    </row>
    <row r="68" spans="1:57" s="1055" customFormat="1" hidden="1">
      <c r="A68" s="1255"/>
      <c r="B68" s="1255"/>
      <c r="C68" s="1255">
        <v>1</v>
      </c>
      <c r="D68" s="1073"/>
      <c r="E68" s="1101"/>
      <c r="F68" s="1101"/>
      <c r="G68" s="1101"/>
      <c r="H68" s="1101"/>
      <c r="I68" s="961"/>
      <c r="J68" s="953"/>
      <c r="K68" s="956"/>
      <c r="L68" s="1103" t="str">
        <f>mergeValue(A68) &amp;"."&amp; mergeValue(B68)&amp;"."&amp; mergeValue(C68)</f>
        <v>1.3.1</v>
      </c>
      <c r="M68" s="692"/>
      <c r="N68" s="645"/>
      <c r="O68" s="1263"/>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c r="AL68" s="1264"/>
      <c r="AM68" s="1264"/>
      <c r="AN68" s="1264"/>
      <c r="AO68" s="1264"/>
      <c r="AP68" s="1264"/>
      <c r="AQ68" s="1265"/>
      <c r="AR68" s="629"/>
      <c r="AS68" s="1007"/>
      <c r="AT68" s="828"/>
      <c r="AU68" s="828" t="str">
        <f t="shared" si="0"/>
        <v/>
      </c>
      <c r="AV68" s="828"/>
      <c r="AW68" s="828"/>
      <c r="AX68" s="828"/>
      <c r="AY68" s="1007"/>
      <c r="AZ68" s="1007"/>
      <c r="BA68" s="1007"/>
      <c r="BB68" s="1007"/>
      <c r="BC68" s="1007"/>
      <c r="BD68" s="1007"/>
      <c r="BE68" s="1007"/>
    </row>
    <row r="69" spans="1:57" s="1055" customFormat="1" hidden="1">
      <c r="A69" s="1255"/>
      <c r="B69" s="1255"/>
      <c r="C69" s="1255"/>
      <c r="D69" s="1255">
        <v>1</v>
      </c>
      <c r="E69" s="1101"/>
      <c r="F69" s="1101"/>
      <c r="G69" s="1101"/>
      <c r="H69" s="1101"/>
      <c r="I69" s="961"/>
      <c r="J69" s="953"/>
      <c r="K69" s="956"/>
      <c r="L69" s="1103" t="str">
        <f>mergeValue(A69) &amp;"."&amp; mergeValue(B69)&amp;"."&amp; mergeValue(C69)&amp;"."&amp; mergeValue(D69)</f>
        <v>1.3.1.1</v>
      </c>
      <c r="M69" s="693"/>
      <c r="N69" s="645"/>
      <c r="O69" s="1263"/>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c r="AL69" s="1264"/>
      <c r="AM69" s="1264"/>
      <c r="AN69" s="1264"/>
      <c r="AO69" s="1264"/>
      <c r="AP69" s="1264"/>
      <c r="AQ69" s="1265"/>
      <c r="AR69" s="629"/>
      <c r="AS69" s="1007"/>
      <c r="AT69" s="828"/>
      <c r="AU69" s="828" t="str">
        <f t="shared" si="0"/>
        <v/>
      </c>
      <c r="AV69" s="828"/>
      <c r="AW69" s="828"/>
      <c r="AX69" s="828"/>
      <c r="AY69" s="1007"/>
      <c r="AZ69" s="1007"/>
      <c r="BA69" s="1007"/>
      <c r="BB69" s="1007"/>
      <c r="BC69" s="1007"/>
      <c r="BD69" s="1007"/>
      <c r="BE69" s="1007"/>
    </row>
    <row r="70" spans="1:57" s="1055" customFormat="1" ht="101.25">
      <c r="A70" s="1255"/>
      <c r="B70" s="1255"/>
      <c r="C70" s="1255"/>
      <c r="D70" s="1255"/>
      <c r="E70" s="1255">
        <v>1</v>
      </c>
      <c r="F70" s="1101"/>
      <c r="G70" s="1101"/>
      <c r="H70" s="1073">
        <v>1</v>
      </c>
      <c r="I70" s="1255">
        <v>1</v>
      </c>
      <c r="J70" s="1101"/>
      <c r="K70" s="964"/>
      <c r="L70" s="1103" t="str">
        <f>mergeValue(A70) &amp;"."&amp; mergeValue(B70)&amp;"."&amp; mergeValue(C70)&amp;"."&amp; mergeValue(D70)&amp;"."&amp; mergeValue(E70)</f>
        <v>1.3.1.1.1</v>
      </c>
      <c r="M70" s="553" t="s">
        <v>9</v>
      </c>
      <c r="N70" s="645"/>
      <c r="O70" s="1258" t="s">
        <v>300</v>
      </c>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60"/>
      <c r="AR70" s="629" t="s">
        <v>636</v>
      </c>
      <c r="AS70" s="1007"/>
      <c r="AT70" s="828"/>
      <c r="AU70" s="828" t="str">
        <f t="shared" si="0"/>
        <v>Схема подключения теплопотребляющей установки к коллектору источника тепловой энергии</v>
      </c>
      <c r="AV70" s="828"/>
      <c r="AW70" s="828"/>
      <c r="AX70" s="828"/>
      <c r="AY70" s="1007"/>
      <c r="AZ70" s="1007"/>
      <c r="BA70" s="1007"/>
      <c r="BB70" s="1007"/>
      <c r="BC70" s="1007"/>
      <c r="BD70" s="1007"/>
      <c r="BE70" s="1007"/>
    </row>
    <row r="71" spans="1:57" s="1055" customFormat="1" ht="90">
      <c r="A71" s="1255"/>
      <c r="B71" s="1255"/>
      <c r="C71" s="1255"/>
      <c r="D71" s="1255"/>
      <c r="E71" s="1255"/>
      <c r="F71" s="1255">
        <v>1</v>
      </c>
      <c r="G71" s="1073"/>
      <c r="H71" s="1073"/>
      <c r="I71" s="1255"/>
      <c r="J71" s="1255">
        <v>1</v>
      </c>
      <c r="K71" s="965"/>
      <c r="L71" s="1103" t="str">
        <f>mergeValue(A71) &amp;"."&amp; mergeValue(B71)&amp;"."&amp; mergeValue(C71)&amp;"."&amp; mergeValue(D71)&amp;"."&amp; mergeValue(E71)&amp;"."&amp; mergeValue(F71)</f>
        <v>1.3.1.1.1.1</v>
      </c>
      <c r="M71" s="554" t="s">
        <v>10</v>
      </c>
      <c r="N71" s="645"/>
      <c r="O71" s="1258" t="s">
        <v>3</v>
      </c>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60"/>
      <c r="AR71" s="629" t="s">
        <v>634</v>
      </c>
      <c r="AS71" s="1007"/>
      <c r="AT71" s="828"/>
      <c r="AU71" s="828" t="str">
        <f t="shared" si="0"/>
        <v>Группа потребителей</v>
      </c>
      <c r="AV71" s="828"/>
      <c r="AW71" s="828"/>
      <c r="AX71" s="828"/>
      <c r="AY71" s="1007"/>
      <c r="AZ71" s="1007"/>
      <c r="BA71" s="1007"/>
      <c r="BB71" s="1007"/>
      <c r="BC71" s="1007"/>
      <c r="BD71" s="1007"/>
      <c r="BE71" s="1007"/>
    </row>
    <row r="72" spans="1:57" s="1055" customFormat="1" ht="33.75">
      <c r="A72" s="1255"/>
      <c r="B72" s="1255"/>
      <c r="C72" s="1255"/>
      <c r="D72" s="1255"/>
      <c r="E72" s="1255"/>
      <c r="F72" s="1255"/>
      <c r="G72" s="1073">
        <v>1</v>
      </c>
      <c r="H72" s="1073"/>
      <c r="I72" s="1255"/>
      <c r="J72" s="1255"/>
      <c r="K72" s="965">
        <v>1</v>
      </c>
      <c r="L72" s="1103" t="str">
        <f>mergeValue(A72) &amp;"."&amp; mergeValue(B72)&amp;"."&amp; mergeValue(C72)&amp;"."&amp; mergeValue(D72)&amp;"."&amp; mergeValue(E72)&amp;"."&amp; mergeValue(F72)&amp;"."&amp; mergeValue(G72)</f>
        <v>1.3.1.1.1.1.1</v>
      </c>
      <c r="M72" s="1063" t="s">
        <v>647</v>
      </c>
      <c r="N72" s="645"/>
      <c r="O72" s="682">
        <v>1456.1</v>
      </c>
      <c r="P72" s="762"/>
      <c r="Q72" s="1088"/>
      <c r="R72" s="1262" t="s">
        <v>989</v>
      </c>
      <c r="S72" s="1251" t="s">
        <v>83</v>
      </c>
      <c r="T72" s="1262" t="s">
        <v>1007</v>
      </c>
      <c r="U72" s="1251" t="s">
        <v>83</v>
      </c>
      <c r="V72" s="682">
        <v>1506.05</v>
      </c>
      <c r="W72" s="762"/>
      <c r="X72" s="1088"/>
      <c r="Y72" s="1262" t="s">
        <v>1008</v>
      </c>
      <c r="Z72" s="1251" t="s">
        <v>83</v>
      </c>
      <c r="AA72" s="1262" t="s">
        <v>1009</v>
      </c>
      <c r="AB72" s="1251" t="s">
        <v>83</v>
      </c>
      <c r="AC72" s="682">
        <v>1506.05</v>
      </c>
      <c r="AD72" s="762"/>
      <c r="AE72" s="1088"/>
      <c r="AF72" s="1262" t="s">
        <v>1010</v>
      </c>
      <c r="AG72" s="1251" t="s">
        <v>83</v>
      </c>
      <c r="AH72" s="1262" t="s">
        <v>1011</v>
      </c>
      <c r="AI72" s="1251" t="s">
        <v>83</v>
      </c>
      <c r="AJ72" s="682">
        <v>1544.63</v>
      </c>
      <c r="AK72" s="762"/>
      <c r="AL72" s="1088"/>
      <c r="AM72" s="1262" t="s">
        <v>1012</v>
      </c>
      <c r="AN72" s="1251" t="s">
        <v>83</v>
      </c>
      <c r="AO72" s="1262" t="s">
        <v>977</v>
      </c>
      <c r="AP72" s="1251" t="s">
        <v>84</v>
      </c>
      <c r="AQ72" s="762"/>
      <c r="AR72" s="1226" t="s">
        <v>653</v>
      </c>
      <c r="AS72" s="1007" t="str">
        <f>strCheckDate(O73:AQ73)</f>
        <v/>
      </c>
      <c r="AT72" s="828"/>
      <c r="AU72" s="828" t="str">
        <f t="shared" si="0"/>
        <v>горячая вода в системе централизованного теплоснабжения на отопление</v>
      </c>
      <c r="AV72" s="828"/>
      <c r="AW72" s="828"/>
      <c r="AX72" s="828"/>
      <c r="AY72" s="1007"/>
      <c r="AZ72" s="1007"/>
      <c r="BA72" s="1007"/>
      <c r="BB72" s="1007"/>
      <c r="BC72" s="1007"/>
      <c r="BD72" s="1007"/>
      <c r="BE72" s="1007"/>
    </row>
    <row r="73" spans="1:57" s="1055" customFormat="1" ht="11.25" hidden="1" customHeight="1">
      <c r="A73" s="1255"/>
      <c r="B73" s="1255"/>
      <c r="C73" s="1255"/>
      <c r="D73" s="1255"/>
      <c r="E73" s="1255"/>
      <c r="F73" s="1255"/>
      <c r="G73" s="1073"/>
      <c r="H73" s="1073"/>
      <c r="I73" s="1255"/>
      <c r="J73" s="1255"/>
      <c r="K73" s="965"/>
      <c r="L73" s="799"/>
      <c r="M73" s="645"/>
      <c r="N73" s="645"/>
      <c r="O73" s="762"/>
      <c r="P73" s="762"/>
      <c r="Q73" s="768" t="str">
        <f>R72 &amp; "-" &amp; T72</f>
        <v>01.01.2022-30.06.2022</v>
      </c>
      <c r="R73" s="1250"/>
      <c r="S73" s="1251"/>
      <c r="T73" s="1250"/>
      <c r="U73" s="1251"/>
      <c r="V73" s="762"/>
      <c r="W73" s="762"/>
      <c r="X73" s="768" t="str">
        <f>Y72 &amp; "-" &amp; AA72</f>
        <v>01.07.2022-31.12.2022</v>
      </c>
      <c r="Y73" s="1250"/>
      <c r="Z73" s="1251"/>
      <c r="AA73" s="1250"/>
      <c r="AB73" s="1251"/>
      <c r="AC73" s="762"/>
      <c r="AD73" s="762"/>
      <c r="AE73" s="768" t="str">
        <f>AF72 &amp; "-" &amp; AH72</f>
        <v>01.01.2023-30.06.2023</v>
      </c>
      <c r="AF73" s="1250"/>
      <c r="AG73" s="1251"/>
      <c r="AH73" s="1250"/>
      <c r="AI73" s="1251"/>
      <c r="AJ73" s="762"/>
      <c r="AK73" s="762"/>
      <c r="AL73" s="768" t="str">
        <f>AM72 &amp; "-" &amp; AO72</f>
        <v>01.07.2023-31.12.2023</v>
      </c>
      <c r="AM73" s="1250"/>
      <c r="AN73" s="1251"/>
      <c r="AO73" s="1250"/>
      <c r="AP73" s="1251"/>
      <c r="AQ73" s="762"/>
      <c r="AR73" s="1227"/>
      <c r="AS73" s="1007"/>
      <c r="AT73" s="828"/>
      <c r="AU73" s="828" t="str">
        <f t="shared" si="0"/>
        <v/>
      </c>
      <c r="AV73" s="828"/>
      <c r="AW73" s="828"/>
      <c r="AX73" s="828"/>
      <c r="AY73" s="1007"/>
      <c r="AZ73" s="1007"/>
      <c r="BA73" s="1007"/>
      <c r="BB73" s="1007"/>
      <c r="BC73" s="1007"/>
      <c r="BD73" s="1007"/>
      <c r="BE73" s="1007"/>
    </row>
    <row r="74" spans="1:57" s="1055" customFormat="1" ht="15" customHeight="1">
      <c r="A74" s="1255"/>
      <c r="B74" s="1255"/>
      <c r="C74" s="1255"/>
      <c r="D74" s="1255"/>
      <c r="E74" s="1255"/>
      <c r="F74" s="1255"/>
      <c r="G74" s="1101"/>
      <c r="H74" s="1073"/>
      <c r="I74" s="1255"/>
      <c r="J74" s="1255"/>
      <c r="K74" s="964"/>
      <c r="L74" s="687"/>
      <c r="M74" s="556" t="s">
        <v>25</v>
      </c>
      <c r="N74" s="1005"/>
      <c r="O74" s="1005"/>
      <c r="P74" s="1005"/>
      <c r="Q74" s="1005"/>
      <c r="R74" s="1005"/>
      <c r="S74" s="1005"/>
      <c r="T74" s="1005"/>
      <c r="U74" s="1005"/>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761"/>
      <c r="AR74" s="1228"/>
      <c r="AS74" s="1007"/>
      <c r="AT74" s="828"/>
      <c r="AU74" s="828" t="str">
        <f t="shared" si="0"/>
        <v>Добавить вид теплоносителя (параметры теплоносителя)</v>
      </c>
      <c r="AV74" s="828"/>
      <c r="AW74" s="828"/>
      <c r="AX74" s="828"/>
      <c r="AY74" s="1007"/>
      <c r="AZ74" s="1007"/>
      <c r="BA74" s="1007"/>
      <c r="BB74" s="1007"/>
      <c r="BC74" s="1007"/>
      <c r="BD74" s="1007"/>
      <c r="BE74" s="1007"/>
    </row>
    <row r="75" spans="1:57" s="1055" customFormat="1" ht="15" customHeight="1">
      <c r="A75" s="1255"/>
      <c r="B75" s="1255"/>
      <c r="C75" s="1255"/>
      <c r="D75" s="1255"/>
      <c r="E75" s="1255"/>
      <c r="F75" s="1101"/>
      <c r="G75" s="1101"/>
      <c r="H75" s="1073"/>
      <c r="I75" s="1255"/>
      <c r="J75" s="1101"/>
      <c r="K75" s="964"/>
      <c r="L75" s="687"/>
      <c r="M75" s="555" t="s">
        <v>11</v>
      </c>
      <c r="N75" s="1005"/>
      <c r="O75" s="1005"/>
      <c r="P75" s="1005"/>
      <c r="Q75" s="1005"/>
      <c r="R75" s="1005"/>
      <c r="S75" s="1005"/>
      <c r="T75" s="1005"/>
      <c r="U75" s="1004"/>
      <c r="V75" s="1005"/>
      <c r="W75" s="1005"/>
      <c r="X75" s="1005"/>
      <c r="Y75" s="1005"/>
      <c r="Z75" s="1005"/>
      <c r="AA75" s="1005"/>
      <c r="AB75" s="1004"/>
      <c r="AC75" s="1005"/>
      <c r="AD75" s="1005"/>
      <c r="AE75" s="1005"/>
      <c r="AF75" s="1005"/>
      <c r="AG75" s="1005"/>
      <c r="AH75" s="1005"/>
      <c r="AI75" s="1004"/>
      <c r="AJ75" s="1005"/>
      <c r="AK75" s="1005"/>
      <c r="AL75" s="1005"/>
      <c r="AM75" s="1005"/>
      <c r="AN75" s="1005"/>
      <c r="AO75" s="1005"/>
      <c r="AP75" s="1004"/>
      <c r="AQ75" s="1005"/>
      <c r="AR75" s="664"/>
      <c r="AS75" s="1007"/>
      <c r="AT75" s="828"/>
      <c r="AU75" s="828" t="str">
        <f t="shared" si="0"/>
        <v>Добавить группу потребителей</v>
      </c>
      <c r="AV75" s="828"/>
      <c r="AW75" s="828"/>
      <c r="AX75" s="828"/>
      <c r="AY75" s="1007"/>
      <c r="AZ75" s="1007"/>
      <c r="BA75" s="1007"/>
      <c r="BB75" s="1007"/>
      <c r="BC75" s="1007"/>
      <c r="BD75" s="1007"/>
      <c r="BE75" s="1007"/>
    </row>
    <row r="76" spans="1:57" s="1055" customFormat="1" ht="101.25">
      <c r="A76" s="1255"/>
      <c r="B76" s="1255"/>
      <c r="C76" s="1255"/>
      <c r="D76" s="1255"/>
      <c r="E76" s="1255">
        <v>2</v>
      </c>
      <c r="F76" s="1125"/>
      <c r="G76" s="1125"/>
      <c r="H76" s="1073">
        <v>1</v>
      </c>
      <c r="I76" s="1261" t="s">
        <v>1006</v>
      </c>
      <c r="J76" s="1125"/>
      <c r="K76" s="964"/>
      <c r="L76" s="1126" t="str">
        <f>mergeValue(A76) &amp;"."&amp; mergeValue(B76)&amp;"."&amp; mergeValue(C76)&amp;"."&amp; mergeValue(D76)&amp;"."&amp; mergeValue(E76)</f>
        <v>1.3.1.1.2</v>
      </c>
      <c r="M76" s="553" t="s">
        <v>9</v>
      </c>
      <c r="N76" s="645"/>
      <c r="O76" s="1258" t="s">
        <v>23</v>
      </c>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60"/>
      <c r="AR76" s="629" t="s">
        <v>636</v>
      </c>
      <c r="AS76" s="1007"/>
      <c r="AT76" s="828"/>
      <c r="AU76" s="828" t="str">
        <f t="shared" si="0"/>
        <v>Схема подключения теплопотребляющей установки к коллектору источника тепловой энергии</v>
      </c>
      <c r="AV76" s="828"/>
      <c r="AW76" s="828"/>
      <c r="AX76" s="828"/>
      <c r="AY76" s="1007"/>
      <c r="AZ76" s="1007"/>
      <c r="BA76" s="1007"/>
      <c r="BB76" s="1007"/>
      <c r="BC76" s="1007"/>
      <c r="BD76" s="1007"/>
      <c r="BE76" s="1007"/>
    </row>
    <row r="77" spans="1:57" s="1055" customFormat="1" ht="90">
      <c r="A77" s="1255"/>
      <c r="B77" s="1255"/>
      <c r="C77" s="1255"/>
      <c r="D77" s="1255"/>
      <c r="E77" s="1255"/>
      <c r="F77" s="1255">
        <v>1</v>
      </c>
      <c r="G77" s="1073"/>
      <c r="H77" s="1073"/>
      <c r="I77" s="1255"/>
      <c r="J77" s="1255">
        <v>1</v>
      </c>
      <c r="K77" s="965"/>
      <c r="L77" s="1126" t="str">
        <f>mergeValue(A77) &amp;"."&amp; mergeValue(B77)&amp;"."&amp; mergeValue(C77)&amp;"."&amp; mergeValue(D77)&amp;"."&amp; mergeValue(E77)&amp;"."&amp; mergeValue(F77)</f>
        <v>1.3.1.1.2.1</v>
      </c>
      <c r="M77" s="554" t="s">
        <v>10</v>
      </c>
      <c r="N77" s="645"/>
      <c r="O77" s="1258" t="s">
        <v>302</v>
      </c>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60"/>
      <c r="AR77" s="629" t="s">
        <v>634</v>
      </c>
      <c r="AS77" s="1007"/>
      <c r="AT77" s="828"/>
      <c r="AU77" s="828" t="str">
        <f t="shared" si="0"/>
        <v>Группа потребителей</v>
      </c>
      <c r="AV77" s="828"/>
      <c r="AW77" s="828"/>
      <c r="AX77" s="828"/>
      <c r="AY77" s="1007"/>
      <c r="AZ77" s="1007"/>
      <c r="BA77" s="1007"/>
      <c r="BB77" s="1007"/>
      <c r="BC77" s="1007"/>
      <c r="BD77" s="1007"/>
      <c r="BE77" s="1007"/>
    </row>
    <row r="78" spans="1:57" s="1055" customFormat="1" ht="33.75">
      <c r="A78" s="1255"/>
      <c r="B78" s="1255"/>
      <c r="C78" s="1255"/>
      <c r="D78" s="1255"/>
      <c r="E78" s="1255"/>
      <c r="F78" s="1255"/>
      <c r="G78" s="1073">
        <v>1</v>
      </c>
      <c r="H78" s="1073"/>
      <c r="I78" s="1255"/>
      <c r="J78" s="1255"/>
      <c r="K78" s="965">
        <v>1</v>
      </c>
      <c r="L78" s="1126" t="str">
        <f>mergeValue(A78) &amp;"."&amp; mergeValue(B78)&amp;"."&amp; mergeValue(C78)&amp;"."&amp; mergeValue(D78)&amp;"."&amp; mergeValue(E78)&amp;"."&amp; mergeValue(F78)&amp;"."&amp; mergeValue(G78)</f>
        <v>1.3.1.1.2.1.1</v>
      </c>
      <c r="M78" s="1063" t="s">
        <v>647</v>
      </c>
      <c r="N78" s="645"/>
      <c r="O78" s="682">
        <v>2020.97</v>
      </c>
      <c r="P78" s="762"/>
      <c r="Q78" s="1088"/>
      <c r="R78" s="1262" t="s">
        <v>989</v>
      </c>
      <c r="S78" s="1251" t="s">
        <v>83</v>
      </c>
      <c r="T78" s="1262" t="s">
        <v>1007</v>
      </c>
      <c r="U78" s="1251" t="s">
        <v>83</v>
      </c>
      <c r="V78" s="682">
        <v>2130.0100000000002</v>
      </c>
      <c r="W78" s="762"/>
      <c r="X78" s="1088"/>
      <c r="Y78" s="1262" t="s">
        <v>1008</v>
      </c>
      <c r="Z78" s="1251" t="s">
        <v>83</v>
      </c>
      <c r="AA78" s="1262" t="s">
        <v>1009</v>
      </c>
      <c r="AB78" s="1251" t="s">
        <v>83</v>
      </c>
      <c r="AC78" s="682">
        <v>2130.0100000000002</v>
      </c>
      <c r="AD78" s="762"/>
      <c r="AE78" s="1088"/>
      <c r="AF78" s="1262" t="s">
        <v>1010</v>
      </c>
      <c r="AG78" s="1251" t="s">
        <v>83</v>
      </c>
      <c r="AH78" s="1262" t="s">
        <v>1011</v>
      </c>
      <c r="AI78" s="1251" t="s">
        <v>83</v>
      </c>
      <c r="AJ78" s="682">
        <v>2191.67</v>
      </c>
      <c r="AK78" s="762"/>
      <c r="AL78" s="1088"/>
      <c r="AM78" s="1262" t="s">
        <v>1012</v>
      </c>
      <c r="AN78" s="1251" t="s">
        <v>83</v>
      </c>
      <c r="AO78" s="1262" t="s">
        <v>977</v>
      </c>
      <c r="AP78" s="1251" t="s">
        <v>84</v>
      </c>
      <c r="AQ78" s="762"/>
      <c r="AR78" s="1226" t="s">
        <v>653</v>
      </c>
      <c r="AS78" s="1007" t="str">
        <f>strCheckDate(O79:AQ79)</f>
        <v/>
      </c>
      <c r="AT78" s="828"/>
      <c r="AU78" s="828" t="str">
        <f t="shared" si="0"/>
        <v>горячая вода в системе централизованного теплоснабжения на отопление</v>
      </c>
      <c r="AV78" s="828"/>
      <c r="AW78" s="828"/>
      <c r="AX78" s="828"/>
      <c r="AY78" s="1007"/>
      <c r="AZ78" s="1007"/>
      <c r="BA78" s="1007"/>
      <c r="BB78" s="1007"/>
      <c r="BC78" s="1007"/>
      <c r="BD78" s="1007"/>
      <c r="BE78" s="1007"/>
    </row>
    <row r="79" spans="1:57" s="1055" customFormat="1" ht="11.25" hidden="1" customHeight="1">
      <c r="A79" s="1255"/>
      <c r="B79" s="1255"/>
      <c r="C79" s="1255"/>
      <c r="D79" s="1255"/>
      <c r="E79" s="1255"/>
      <c r="F79" s="1255"/>
      <c r="G79" s="1073"/>
      <c r="H79" s="1073"/>
      <c r="I79" s="1255"/>
      <c r="J79" s="1255"/>
      <c r="K79" s="965"/>
      <c r="L79" s="799"/>
      <c r="M79" s="645"/>
      <c r="N79" s="645"/>
      <c r="O79" s="762"/>
      <c r="P79" s="762"/>
      <c r="Q79" s="768" t="str">
        <f>R78 &amp; "-" &amp; T78</f>
        <v>01.01.2022-30.06.2022</v>
      </c>
      <c r="R79" s="1250"/>
      <c r="S79" s="1251"/>
      <c r="T79" s="1250"/>
      <c r="U79" s="1251"/>
      <c r="V79" s="762"/>
      <c r="W79" s="762"/>
      <c r="X79" s="768" t="str">
        <f>Y78 &amp; "-" &amp; AA78</f>
        <v>01.07.2022-31.12.2022</v>
      </c>
      <c r="Y79" s="1250"/>
      <c r="Z79" s="1251"/>
      <c r="AA79" s="1250"/>
      <c r="AB79" s="1251"/>
      <c r="AC79" s="762"/>
      <c r="AD79" s="762"/>
      <c r="AE79" s="768" t="str">
        <f>AF78 &amp; "-" &amp; AH78</f>
        <v>01.01.2023-30.06.2023</v>
      </c>
      <c r="AF79" s="1250"/>
      <c r="AG79" s="1251"/>
      <c r="AH79" s="1250"/>
      <c r="AI79" s="1251"/>
      <c r="AJ79" s="762"/>
      <c r="AK79" s="762"/>
      <c r="AL79" s="768" t="str">
        <f>AM78 &amp; "-" &amp; AO78</f>
        <v>01.07.2023-31.12.2023</v>
      </c>
      <c r="AM79" s="1250"/>
      <c r="AN79" s="1251"/>
      <c r="AO79" s="1250"/>
      <c r="AP79" s="1251"/>
      <c r="AQ79" s="762"/>
      <c r="AR79" s="1227"/>
      <c r="AS79" s="1007"/>
      <c r="AT79" s="828"/>
      <c r="AU79" s="828" t="str">
        <f t="shared" si="0"/>
        <v/>
      </c>
      <c r="AV79" s="828"/>
      <c r="AW79" s="828"/>
      <c r="AX79" s="828"/>
      <c r="AY79" s="1007"/>
      <c r="AZ79" s="1007"/>
      <c r="BA79" s="1007"/>
      <c r="BB79" s="1007"/>
      <c r="BC79" s="1007"/>
      <c r="BD79" s="1007"/>
      <c r="BE79" s="1007"/>
    </row>
    <row r="80" spans="1:57" s="1055" customFormat="1" ht="15" customHeight="1">
      <c r="A80" s="1255"/>
      <c r="B80" s="1255"/>
      <c r="C80" s="1255"/>
      <c r="D80" s="1255"/>
      <c r="E80" s="1255"/>
      <c r="F80" s="1255"/>
      <c r="G80" s="1125"/>
      <c r="H80" s="1073"/>
      <c r="I80" s="1255"/>
      <c r="J80" s="1255"/>
      <c r="K80" s="964"/>
      <c r="L80" s="687"/>
      <c r="M80" s="556" t="s">
        <v>25</v>
      </c>
      <c r="N80" s="1005"/>
      <c r="O80" s="1005"/>
      <c r="P80" s="1005"/>
      <c r="Q80" s="1005"/>
      <c r="R80" s="1005"/>
      <c r="S80" s="1005"/>
      <c r="T80" s="1005"/>
      <c r="U80" s="1005"/>
      <c r="V80" s="1005"/>
      <c r="W80" s="1005"/>
      <c r="X80" s="1005"/>
      <c r="Y80" s="1005"/>
      <c r="Z80" s="1005"/>
      <c r="AA80" s="1005"/>
      <c r="AB80" s="1005"/>
      <c r="AC80" s="1005"/>
      <c r="AD80" s="1005"/>
      <c r="AE80" s="1005"/>
      <c r="AF80" s="1005"/>
      <c r="AG80" s="1005"/>
      <c r="AH80" s="1005"/>
      <c r="AI80" s="1005"/>
      <c r="AJ80" s="1005"/>
      <c r="AK80" s="1005"/>
      <c r="AL80" s="1005"/>
      <c r="AM80" s="1005"/>
      <c r="AN80" s="1005"/>
      <c r="AO80" s="1005"/>
      <c r="AP80" s="1005"/>
      <c r="AQ80" s="761"/>
      <c r="AR80" s="1228"/>
      <c r="AS80" s="1007"/>
      <c r="AT80" s="828"/>
      <c r="AU80" s="828" t="str">
        <f t="shared" si="0"/>
        <v>Добавить вид теплоносителя (параметры теплоносителя)</v>
      </c>
      <c r="AV80" s="828"/>
      <c r="AW80" s="828"/>
      <c r="AX80" s="828"/>
      <c r="AY80" s="1007"/>
      <c r="AZ80" s="1007"/>
      <c r="BA80" s="1007"/>
      <c r="BB80" s="1007"/>
      <c r="BC80" s="1007"/>
      <c r="BD80" s="1007"/>
      <c r="BE80" s="1007"/>
    </row>
    <row r="81" spans="1:57" s="1055" customFormat="1" ht="90">
      <c r="A81" s="1255"/>
      <c r="B81" s="1255"/>
      <c r="C81" s="1255"/>
      <c r="D81" s="1255"/>
      <c r="E81" s="1255"/>
      <c r="F81" s="1255">
        <v>2</v>
      </c>
      <c r="G81" s="1073"/>
      <c r="H81" s="1073"/>
      <c r="I81" s="1255"/>
      <c r="J81" s="1261" t="s">
        <v>1006</v>
      </c>
      <c r="K81" s="965"/>
      <c r="L81" s="1126" t="str">
        <f>mergeValue(A81) &amp;"."&amp; mergeValue(B81)&amp;"."&amp; mergeValue(C81)&amp;"."&amp; mergeValue(D81)&amp;"."&amp; mergeValue(E81)&amp;"."&amp; mergeValue(F81)</f>
        <v>1.3.1.1.2.2</v>
      </c>
      <c r="M81" s="554" t="s">
        <v>10</v>
      </c>
      <c r="N81" s="645"/>
      <c r="O81" s="1258" t="s">
        <v>303</v>
      </c>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60"/>
      <c r="AR81" s="629" t="s">
        <v>634</v>
      </c>
      <c r="AS81" s="1007"/>
      <c r="AT81" s="828"/>
      <c r="AU81" s="828" t="str">
        <f t="shared" si="0"/>
        <v>Группа потребителей</v>
      </c>
      <c r="AV81" s="828"/>
      <c r="AW81" s="828"/>
      <c r="AX81" s="828"/>
      <c r="AY81" s="1007"/>
      <c r="AZ81" s="1007"/>
      <c r="BA81" s="1007"/>
      <c r="BB81" s="1007"/>
      <c r="BC81" s="1007"/>
      <c r="BD81" s="1007"/>
      <c r="BE81" s="1007"/>
    </row>
    <row r="82" spans="1:57" s="1055" customFormat="1" ht="33.75">
      <c r="A82" s="1255"/>
      <c r="B82" s="1255"/>
      <c r="C82" s="1255"/>
      <c r="D82" s="1255"/>
      <c r="E82" s="1255"/>
      <c r="F82" s="1255"/>
      <c r="G82" s="1073">
        <v>1</v>
      </c>
      <c r="H82" s="1073"/>
      <c r="I82" s="1255"/>
      <c r="J82" s="1255"/>
      <c r="K82" s="965">
        <v>1</v>
      </c>
      <c r="L82" s="1126" t="str">
        <f>mergeValue(A82) &amp;"."&amp; mergeValue(B82)&amp;"."&amp; mergeValue(C82)&amp;"."&amp; mergeValue(D82)&amp;"."&amp; mergeValue(E82)&amp;"."&amp; mergeValue(F82)&amp;"."&amp; mergeValue(G82)</f>
        <v>1.3.1.1.2.2.1</v>
      </c>
      <c r="M82" s="1063" t="s">
        <v>647</v>
      </c>
      <c r="N82" s="645"/>
      <c r="O82" s="682">
        <f>O78</f>
        <v>2020.97</v>
      </c>
      <c r="P82" s="762"/>
      <c r="Q82" s="1088"/>
      <c r="R82" s="1262" t="s">
        <v>989</v>
      </c>
      <c r="S82" s="1251" t="s">
        <v>83</v>
      </c>
      <c r="T82" s="1262" t="s">
        <v>1007</v>
      </c>
      <c r="U82" s="1251" t="s">
        <v>83</v>
      </c>
      <c r="V82" s="682">
        <f>V78</f>
        <v>2130.0100000000002</v>
      </c>
      <c r="W82" s="762"/>
      <c r="X82" s="1088"/>
      <c r="Y82" s="1262" t="s">
        <v>1008</v>
      </c>
      <c r="Z82" s="1251" t="s">
        <v>83</v>
      </c>
      <c r="AA82" s="1262" t="s">
        <v>1009</v>
      </c>
      <c r="AB82" s="1251" t="s">
        <v>83</v>
      </c>
      <c r="AC82" s="682">
        <f>AC78</f>
        <v>2130.0100000000002</v>
      </c>
      <c r="AD82" s="762"/>
      <c r="AE82" s="1088"/>
      <c r="AF82" s="1262" t="s">
        <v>1010</v>
      </c>
      <c r="AG82" s="1251" t="s">
        <v>83</v>
      </c>
      <c r="AH82" s="1262" t="s">
        <v>1011</v>
      </c>
      <c r="AI82" s="1251" t="s">
        <v>83</v>
      </c>
      <c r="AJ82" s="682">
        <f>AJ78</f>
        <v>2191.67</v>
      </c>
      <c r="AK82" s="762"/>
      <c r="AL82" s="1088"/>
      <c r="AM82" s="1262" t="s">
        <v>1012</v>
      </c>
      <c r="AN82" s="1251" t="s">
        <v>83</v>
      </c>
      <c r="AO82" s="1262" t="s">
        <v>977</v>
      </c>
      <c r="AP82" s="1251" t="s">
        <v>84</v>
      </c>
      <c r="AQ82" s="762"/>
      <c r="AR82" s="1226" t="s">
        <v>653</v>
      </c>
      <c r="AS82" s="1007" t="str">
        <f>strCheckDate(O83:AQ83)</f>
        <v/>
      </c>
      <c r="AT82" s="828"/>
      <c r="AU82" s="828" t="str">
        <f t="shared" si="0"/>
        <v>горячая вода в системе централизованного теплоснабжения на отопление</v>
      </c>
      <c r="AV82" s="828"/>
      <c r="AW82" s="828"/>
      <c r="AX82" s="828"/>
      <c r="AY82" s="1007"/>
      <c r="AZ82" s="1007"/>
      <c r="BA82" s="1007"/>
      <c r="BB82" s="1007"/>
      <c r="BC82" s="1007"/>
      <c r="BD82" s="1007"/>
      <c r="BE82" s="1007"/>
    </row>
    <row r="83" spans="1:57" s="1055" customFormat="1" ht="11.25" hidden="1" customHeight="1">
      <c r="A83" s="1255"/>
      <c r="B83" s="1255"/>
      <c r="C83" s="1255"/>
      <c r="D83" s="1255"/>
      <c r="E83" s="1255"/>
      <c r="F83" s="1255"/>
      <c r="G83" s="1073"/>
      <c r="H83" s="1073"/>
      <c r="I83" s="1255"/>
      <c r="J83" s="1255"/>
      <c r="K83" s="965"/>
      <c r="L83" s="799"/>
      <c r="M83" s="645"/>
      <c r="N83" s="645"/>
      <c r="O83" s="762"/>
      <c r="P83" s="762"/>
      <c r="Q83" s="768" t="str">
        <f>R82 &amp; "-" &amp; T82</f>
        <v>01.01.2022-30.06.2022</v>
      </c>
      <c r="R83" s="1250"/>
      <c r="S83" s="1251"/>
      <c r="T83" s="1250"/>
      <c r="U83" s="1251"/>
      <c r="V83" s="762"/>
      <c r="W83" s="762"/>
      <c r="X83" s="768" t="str">
        <f>Y82 &amp; "-" &amp; AA82</f>
        <v>01.07.2022-31.12.2022</v>
      </c>
      <c r="Y83" s="1250"/>
      <c r="Z83" s="1251"/>
      <c r="AA83" s="1250"/>
      <c r="AB83" s="1251"/>
      <c r="AC83" s="762"/>
      <c r="AD83" s="762"/>
      <c r="AE83" s="768" t="str">
        <f>AF82 &amp; "-" &amp; AH82</f>
        <v>01.01.2023-30.06.2023</v>
      </c>
      <c r="AF83" s="1250"/>
      <c r="AG83" s="1251"/>
      <c r="AH83" s="1250"/>
      <c r="AI83" s="1251"/>
      <c r="AJ83" s="762"/>
      <c r="AK83" s="762"/>
      <c r="AL83" s="768" t="str">
        <f>AM82 &amp; "-" &amp; AO82</f>
        <v>01.07.2023-31.12.2023</v>
      </c>
      <c r="AM83" s="1250"/>
      <c r="AN83" s="1251"/>
      <c r="AO83" s="1250"/>
      <c r="AP83" s="1251"/>
      <c r="AQ83" s="762"/>
      <c r="AR83" s="1227"/>
      <c r="AS83" s="1007"/>
      <c r="AT83" s="828"/>
      <c r="AU83" s="828" t="str">
        <f t="shared" si="0"/>
        <v/>
      </c>
      <c r="AV83" s="828"/>
      <c r="AW83" s="828"/>
      <c r="AX83" s="828"/>
      <c r="AY83" s="1007"/>
      <c r="AZ83" s="1007"/>
      <c r="BA83" s="1007"/>
      <c r="BB83" s="1007"/>
      <c r="BC83" s="1007"/>
      <c r="BD83" s="1007"/>
      <c r="BE83" s="1007"/>
    </row>
    <row r="84" spans="1:57" s="1055" customFormat="1" ht="15" customHeight="1">
      <c r="A84" s="1255"/>
      <c r="B84" s="1255"/>
      <c r="C84" s="1255"/>
      <c r="D84" s="1255"/>
      <c r="E84" s="1255"/>
      <c r="F84" s="1255"/>
      <c r="G84" s="1125"/>
      <c r="H84" s="1073"/>
      <c r="I84" s="1255"/>
      <c r="J84" s="1255"/>
      <c r="K84" s="964"/>
      <c r="L84" s="687"/>
      <c r="M84" s="556" t="s">
        <v>25</v>
      </c>
      <c r="N84" s="1005"/>
      <c r="O84" s="1005"/>
      <c r="P84" s="1005"/>
      <c r="Q84" s="1005"/>
      <c r="R84" s="1005"/>
      <c r="S84" s="1005"/>
      <c r="T84" s="1005"/>
      <c r="U84" s="1005"/>
      <c r="V84" s="1005"/>
      <c r="W84" s="1005"/>
      <c r="X84" s="1005"/>
      <c r="Y84" s="1005"/>
      <c r="Z84" s="1005"/>
      <c r="AA84" s="1005"/>
      <c r="AB84" s="1005"/>
      <c r="AC84" s="1005"/>
      <c r="AD84" s="1005"/>
      <c r="AE84" s="1005"/>
      <c r="AF84" s="1005"/>
      <c r="AG84" s="1005"/>
      <c r="AH84" s="1005"/>
      <c r="AI84" s="1005"/>
      <c r="AJ84" s="1005"/>
      <c r="AK84" s="1005"/>
      <c r="AL84" s="1005"/>
      <c r="AM84" s="1005"/>
      <c r="AN84" s="1005"/>
      <c r="AO84" s="1005"/>
      <c r="AP84" s="1005"/>
      <c r="AQ84" s="761"/>
      <c r="AR84" s="1228"/>
      <c r="AS84" s="1007"/>
      <c r="AT84" s="828"/>
      <c r="AU84" s="828" t="str">
        <f t="shared" si="0"/>
        <v>Добавить вид теплоносителя (параметры теплоносителя)</v>
      </c>
      <c r="AV84" s="828"/>
      <c r="AW84" s="828"/>
      <c r="AX84" s="828"/>
      <c r="AY84" s="1007"/>
      <c r="AZ84" s="1007"/>
      <c r="BA84" s="1007"/>
      <c r="BB84" s="1007"/>
      <c r="BC84" s="1007"/>
      <c r="BD84" s="1007"/>
      <c r="BE84" s="1007"/>
    </row>
    <row r="85" spans="1:57" s="1055" customFormat="1" ht="90">
      <c r="A85" s="1255"/>
      <c r="B85" s="1255"/>
      <c r="C85" s="1255"/>
      <c r="D85" s="1255"/>
      <c r="E85" s="1255"/>
      <c r="F85" s="1255">
        <v>3</v>
      </c>
      <c r="G85" s="1073"/>
      <c r="H85" s="1073"/>
      <c r="I85" s="1255"/>
      <c r="J85" s="1261" t="s">
        <v>1006</v>
      </c>
      <c r="K85" s="965"/>
      <c r="L85" s="1126" t="str">
        <f>mergeValue(A85) &amp;"."&amp; mergeValue(B85)&amp;"."&amp; mergeValue(C85)&amp;"."&amp; mergeValue(D85)&amp;"."&amp; mergeValue(E85)&amp;"."&amp; mergeValue(F85)</f>
        <v>1.3.1.1.2.3</v>
      </c>
      <c r="M85" s="554" t="s">
        <v>10</v>
      </c>
      <c r="N85" s="645"/>
      <c r="O85" s="1258" t="s">
        <v>770</v>
      </c>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60"/>
      <c r="AR85" s="629" t="s">
        <v>634</v>
      </c>
      <c r="AS85" s="1007"/>
      <c r="AT85" s="828"/>
      <c r="AU85" s="828" t="str">
        <f t="shared" si="0"/>
        <v>Группа потребителей</v>
      </c>
      <c r="AV85" s="828"/>
      <c r="AW85" s="828"/>
      <c r="AX85" s="828"/>
      <c r="AY85" s="1007"/>
      <c r="AZ85" s="1007"/>
      <c r="BA85" s="1007"/>
      <c r="BB85" s="1007"/>
      <c r="BC85" s="1007"/>
      <c r="BD85" s="1007"/>
      <c r="BE85" s="1007"/>
    </row>
    <row r="86" spans="1:57" s="1055" customFormat="1" ht="33.75">
      <c r="A86" s="1255"/>
      <c r="B86" s="1255"/>
      <c r="C86" s="1255"/>
      <c r="D86" s="1255"/>
      <c r="E86" s="1255"/>
      <c r="F86" s="1255"/>
      <c r="G86" s="1073">
        <v>1</v>
      </c>
      <c r="H86" s="1073"/>
      <c r="I86" s="1255"/>
      <c r="J86" s="1255"/>
      <c r="K86" s="965">
        <v>1</v>
      </c>
      <c r="L86" s="1126" t="str">
        <f>mergeValue(A86) &amp;"."&amp; mergeValue(B86)&amp;"."&amp; mergeValue(C86)&amp;"."&amp; mergeValue(D86)&amp;"."&amp; mergeValue(E86)&amp;"."&amp; mergeValue(F86)&amp;"."&amp; mergeValue(G86)</f>
        <v>1.3.1.1.2.3.1</v>
      </c>
      <c r="M86" s="1063" t="s">
        <v>647</v>
      </c>
      <c r="N86" s="645"/>
      <c r="O86" s="682">
        <v>2425.16</v>
      </c>
      <c r="P86" s="762"/>
      <c r="Q86" s="1088"/>
      <c r="R86" s="1262" t="s">
        <v>989</v>
      </c>
      <c r="S86" s="1251" t="s">
        <v>83</v>
      </c>
      <c r="T86" s="1262" t="s">
        <v>1007</v>
      </c>
      <c r="U86" s="1251" t="s">
        <v>83</v>
      </c>
      <c r="V86" s="682">
        <v>2556.0100000000002</v>
      </c>
      <c r="W86" s="762"/>
      <c r="X86" s="1088"/>
      <c r="Y86" s="1262" t="s">
        <v>1008</v>
      </c>
      <c r="Z86" s="1251" t="s">
        <v>83</v>
      </c>
      <c r="AA86" s="1262" t="s">
        <v>1009</v>
      </c>
      <c r="AB86" s="1251" t="s">
        <v>83</v>
      </c>
      <c r="AC86" s="682">
        <v>2556.0100000000002</v>
      </c>
      <c r="AD86" s="762"/>
      <c r="AE86" s="1088"/>
      <c r="AF86" s="1262" t="s">
        <v>1010</v>
      </c>
      <c r="AG86" s="1251" t="s">
        <v>83</v>
      </c>
      <c r="AH86" s="1262" t="s">
        <v>1011</v>
      </c>
      <c r="AI86" s="1251" t="s">
        <v>83</v>
      </c>
      <c r="AJ86" s="682">
        <v>2630</v>
      </c>
      <c r="AK86" s="762"/>
      <c r="AL86" s="1088"/>
      <c r="AM86" s="1262" t="s">
        <v>1012</v>
      </c>
      <c r="AN86" s="1251" t="s">
        <v>83</v>
      </c>
      <c r="AO86" s="1262" t="s">
        <v>977</v>
      </c>
      <c r="AP86" s="1251" t="s">
        <v>84</v>
      </c>
      <c r="AQ86" s="762"/>
      <c r="AR86" s="1226" t="s">
        <v>653</v>
      </c>
      <c r="AS86" s="1007" t="str">
        <f>strCheckDate(O87:AQ87)</f>
        <v/>
      </c>
      <c r="AT86" s="828"/>
      <c r="AU86" s="828" t="str">
        <f t="shared" si="0"/>
        <v>горячая вода в системе централизованного теплоснабжения на отопление</v>
      </c>
      <c r="AV86" s="828"/>
      <c r="AW86" s="828"/>
      <c r="AX86" s="828"/>
      <c r="AY86" s="1007"/>
      <c r="AZ86" s="1007"/>
      <c r="BA86" s="1007"/>
      <c r="BB86" s="1007"/>
      <c r="BC86" s="1007"/>
      <c r="BD86" s="1007"/>
      <c r="BE86" s="1007"/>
    </row>
    <row r="87" spans="1:57" s="1055" customFormat="1" ht="11.25" hidden="1" customHeight="1">
      <c r="A87" s="1255"/>
      <c r="B87" s="1255"/>
      <c r="C87" s="1255"/>
      <c r="D87" s="1255"/>
      <c r="E87" s="1255"/>
      <c r="F87" s="1255"/>
      <c r="G87" s="1073"/>
      <c r="H87" s="1073"/>
      <c r="I87" s="1255"/>
      <c r="J87" s="1255"/>
      <c r="K87" s="965"/>
      <c r="L87" s="799"/>
      <c r="M87" s="645"/>
      <c r="N87" s="645"/>
      <c r="O87" s="762"/>
      <c r="P87" s="762"/>
      <c r="Q87" s="768" t="str">
        <f>R86 &amp; "-" &amp; T86</f>
        <v>01.01.2022-30.06.2022</v>
      </c>
      <c r="R87" s="1250"/>
      <c r="S87" s="1251"/>
      <c r="T87" s="1250"/>
      <c r="U87" s="1251"/>
      <c r="V87" s="762"/>
      <c r="W87" s="762"/>
      <c r="X87" s="768" t="str">
        <f>Y86 &amp; "-" &amp; AA86</f>
        <v>01.07.2022-31.12.2022</v>
      </c>
      <c r="Y87" s="1250"/>
      <c r="Z87" s="1251"/>
      <c r="AA87" s="1250"/>
      <c r="AB87" s="1251"/>
      <c r="AC87" s="762"/>
      <c r="AD87" s="762"/>
      <c r="AE87" s="768" t="str">
        <f>AF86 &amp; "-" &amp; AH86</f>
        <v>01.01.2023-30.06.2023</v>
      </c>
      <c r="AF87" s="1250"/>
      <c r="AG87" s="1251"/>
      <c r="AH87" s="1250"/>
      <c r="AI87" s="1251"/>
      <c r="AJ87" s="762"/>
      <c r="AK87" s="762"/>
      <c r="AL87" s="768" t="str">
        <f>AM86 &amp; "-" &amp; AO86</f>
        <v>01.07.2023-31.12.2023</v>
      </c>
      <c r="AM87" s="1250"/>
      <c r="AN87" s="1251"/>
      <c r="AO87" s="1250"/>
      <c r="AP87" s="1251"/>
      <c r="AQ87" s="762"/>
      <c r="AR87" s="1227"/>
      <c r="AS87" s="1007"/>
      <c r="AT87" s="828"/>
      <c r="AU87" s="828" t="str">
        <f t="shared" si="0"/>
        <v/>
      </c>
      <c r="AV87" s="828"/>
      <c r="AW87" s="828"/>
      <c r="AX87" s="828"/>
      <c r="AY87" s="1007"/>
      <c r="AZ87" s="1007"/>
      <c r="BA87" s="1007"/>
      <c r="BB87" s="1007"/>
      <c r="BC87" s="1007"/>
      <c r="BD87" s="1007"/>
      <c r="BE87" s="1007"/>
    </row>
    <row r="88" spans="1:57" s="1055" customFormat="1" ht="15" customHeight="1">
      <c r="A88" s="1255"/>
      <c r="B88" s="1255"/>
      <c r="C88" s="1255"/>
      <c r="D88" s="1255"/>
      <c r="E88" s="1255"/>
      <c r="F88" s="1255"/>
      <c r="G88" s="1125"/>
      <c r="H88" s="1073"/>
      <c r="I88" s="1255"/>
      <c r="J88" s="1255"/>
      <c r="K88" s="964"/>
      <c r="L88" s="687"/>
      <c r="M88" s="556" t="s">
        <v>25</v>
      </c>
      <c r="N88" s="1005"/>
      <c r="O88" s="1005"/>
      <c r="P88" s="1005"/>
      <c r="Q88" s="1005"/>
      <c r="R88" s="1005"/>
      <c r="S88" s="1005"/>
      <c r="T88" s="1005"/>
      <c r="U88" s="1005"/>
      <c r="V88" s="1005"/>
      <c r="W88" s="1005"/>
      <c r="X88" s="1005"/>
      <c r="Y88" s="1005"/>
      <c r="Z88" s="1005"/>
      <c r="AA88" s="1005"/>
      <c r="AB88" s="1005"/>
      <c r="AC88" s="1005"/>
      <c r="AD88" s="1005"/>
      <c r="AE88" s="1005"/>
      <c r="AF88" s="1005"/>
      <c r="AG88" s="1005"/>
      <c r="AH88" s="1005"/>
      <c r="AI88" s="1005"/>
      <c r="AJ88" s="1005"/>
      <c r="AK88" s="1005"/>
      <c r="AL88" s="1005"/>
      <c r="AM88" s="1005"/>
      <c r="AN88" s="1005"/>
      <c r="AO88" s="1005"/>
      <c r="AP88" s="1005"/>
      <c r="AQ88" s="761"/>
      <c r="AR88" s="1228"/>
      <c r="AS88" s="1007"/>
      <c r="AT88" s="828"/>
      <c r="AU88" s="828" t="str">
        <f t="shared" si="0"/>
        <v>Добавить вид теплоносителя (параметры теплоносителя)</v>
      </c>
      <c r="AV88" s="828"/>
      <c r="AW88" s="828"/>
      <c r="AX88" s="828"/>
      <c r="AY88" s="1007"/>
      <c r="AZ88" s="1007"/>
      <c r="BA88" s="1007"/>
      <c r="BB88" s="1007"/>
      <c r="BC88" s="1007"/>
      <c r="BD88" s="1007"/>
      <c r="BE88" s="1007"/>
    </row>
    <row r="89" spans="1:57" s="1055" customFormat="1" ht="15" customHeight="1">
      <c r="A89" s="1255"/>
      <c r="B89" s="1255"/>
      <c r="C89" s="1255"/>
      <c r="D89" s="1255"/>
      <c r="E89" s="1255"/>
      <c r="F89" s="1125"/>
      <c r="G89" s="1125"/>
      <c r="H89" s="1073"/>
      <c r="I89" s="1255"/>
      <c r="J89" s="1125"/>
      <c r="K89" s="964"/>
      <c r="L89" s="687"/>
      <c r="M89" s="555" t="s">
        <v>11</v>
      </c>
      <c r="N89" s="1005"/>
      <c r="O89" s="1005"/>
      <c r="P89" s="1005"/>
      <c r="Q89" s="1005"/>
      <c r="R89" s="1005"/>
      <c r="S89" s="1005"/>
      <c r="T89" s="1005"/>
      <c r="U89" s="1004"/>
      <c r="V89" s="1005"/>
      <c r="W89" s="1005"/>
      <c r="X89" s="1005"/>
      <c r="Y89" s="1005"/>
      <c r="Z89" s="1005"/>
      <c r="AA89" s="1005"/>
      <c r="AB89" s="1004"/>
      <c r="AC89" s="1005"/>
      <c r="AD89" s="1005"/>
      <c r="AE89" s="1005"/>
      <c r="AF89" s="1005"/>
      <c r="AG89" s="1005"/>
      <c r="AH89" s="1005"/>
      <c r="AI89" s="1004"/>
      <c r="AJ89" s="1005"/>
      <c r="AK89" s="1005"/>
      <c r="AL89" s="1005"/>
      <c r="AM89" s="1005"/>
      <c r="AN89" s="1005"/>
      <c r="AO89" s="1005"/>
      <c r="AP89" s="1004"/>
      <c r="AQ89" s="1005"/>
      <c r="AR89" s="664"/>
      <c r="AS89" s="1007"/>
      <c r="AT89" s="828"/>
      <c r="AU89" s="828" t="str">
        <f t="shared" si="0"/>
        <v>Добавить группу потребителей</v>
      </c>
      <c r="AV89" s="828"/>
      <c r="AW89" s="828"/>
      <c r="AX89" s="828"/>
      <c r="AY89" s="1007"/>
      <c r="AZ89" s="1007"/>
      <c r="BA89" s="1007"/>
      <c r="BB89" s="1007"/>
      <c r="BC89" s="1007"/>
      <c r="BD89" s="1007"/>
      <c r="BE89" s="1007"/>
    </row>
    <row r="90" spans="1:57" s="1055" customFormat="1" ht="101.25">
      <c r="A90" s="1255"/>
      <c r="B90" s="1255"/>
      <c r="C90" s="1255"/>
      <c r="D90" s="1255"/>
      <c r="E90" s="1255">
        <v>3</v>
      </c>
      <c r="F90" s="1125"/>
      <c r="G90" s="1125"/>
      <c r="H90" s="1073">
        <v>1</v>
      </c>
      <c r="I90" s="1261" t="s">
        <v>1006</v>
      </c>
      <c r="J90" s="1125"/>
      <c r="K90" s="964"/>
      <c r="L90" s="1126" t="str">
        <f>mergeValue(A90) &amp;"."&amp; mergeValue(B90)&amp;"."&amp; mergeValue(C90)&amp;"."&amp; mergeValue(D90)&amp;"."&amp; mergeValue(E90)</f>
        <v>1.3.1.1.3</v>
      </c>
      <c r="M90" s="553" t="s">
        <v>9</v>
      </c>
      <c r="N90" s="645"/>
      <c r="O90" s="1258" t="s">
        <v>23</v>
      </c>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60"/>
      <c r="AR90" s="629" t="s">
        <v>636</v>
      </c>
      <c r="AS90" s="1007"/>
      <c r="AT90" s="828"/>
      <c r="AU90" s="828" t="str">
        <f t="shared" si="0"/>
        <v>Схема подключения теплопотребляющей установки к коллектору источника тепловой энергии</v>
      </c>
      <c r="AV90" s="828"/>
      <c r="AW90" s="828"/>
      <c r="AX90" s="828"/>
      <c r="AY90" s="1007"/>
      <c r="AZ90" s="1007"/>
      <c r="BA90" s="1007"/>
      <c r="BB90" s="1007"/>
      <c r="BC90" s="1007"/>
      <c r="BD90" s="1007"/>
      <c r="BE90" s="1007"/>
    </row>
    <row r="91" spans="1:57" s="1055" customFormat="1" ht="90">
      <c r="A91" s="1255"/>
      <c r="B91" s="1255"/>
      <c r="C91" s="1255"/>
      <c r="D91" s="1255"/>
      <c r="E91" s="1255"/>
      <c r="F91" s="1255">
        <v>1</v>
      </c>
      <c r="G91" s="1073"/>
      <c r="H91" s="1073"/>
      <c r="I91" s="1255"/>
      <c r="J91" s="1255">
        <v>1</v>
      </c>
      <c r="K91" s="965"/>
      <c r="L91" s="1126" t="str">
        <f>mergeValue(A91) &amp;"."&amp; mergeValue(B91)&amp;"."&amp; mergeValue(C91)&amp;"."&amp; mergeValue(D91)&amp;"."&amp; mergeValue(E91)&amp;"."&amp; mergeValue(F91)</f>
        <v>1.3.1.1.3.1</v>
      </c>
      <c r="M91" s="554" t="s">
        <v>10</v>
      </c>
      <c r="N91" s="645"/>
      <c r="O91" s="1258" t="s">
        <v>303</v>
      </c>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60"/>
      <c r="AR91" s="629" t="s">
        <v>634</v>
      </c>
      <c r="AS91" s="1007"/>
      <c r="AT91" s="828"/>
      <c r="AU91" s="828" t="str">
        <f t="shared" si="0"/>
        <v>Группа потребителей</v>
      </c>
      <c r="AV91" s="828"/>
      <c r="AW91" s="828"/>
      <c r="AX91" s="828"/>
      <c r="AY91" s="1007"/>
      <c r="AZ91" s="1007"/>
      <c r="BA91" s="1007"/>
      <c r="BB91" s="1007"/>
      <c r="BC91" s="1007"/>
      <c r="BD91" s="1007"/>
      <c r="BE91" s="1007"/>
    </row>
    <row r="92" spans="1:57" s="1055" customFormat="1" ht="33.75">
      <c r="A92" s="1255"/>
      <c r="B92" s="1255"/>
      <c r="C92" s="1255"/>
      <c r="D92" s="1255"/>
      <c r="E92" s="1255"/>
      <c r="F92" s="1255"/>
      <c r="G92" s="1073">
        <v>1</v>
      </c>
      <c r="H92" s="1073"/>
      <c r="I92" s="1255"/>
      <c r="J92" s="1255"/>
      <c r="K92" s="965">
        <v>1</v>
      </c>
      <c r="L92" s="1126" t="str">
        <f>mergeValue(A92) &amp;"."&amp; mergeValue(B92)&amp;"."&amp; mergeValue(C92)&amp;"."&amp; mergeValue(D92)&amp;"."&amp; mergeValue(E92)&amp;"."&amp; mergeValue(F92)&amp;"."&amp; mergeValue(G92)</f>
        <v>1.3.1.1.3.1.1</v>
      </c>
      <c r="M92" s="1063" t="s">
        <v>647</v>
      </c>
      <c r="N92" s="645"/>
      <c r="O92" s="682">
        <v>2083.9499999999998</v>
      </c>
      <c r="P92" s="762"/>
      <c r="Q92" s="1088"/>
      <c r="R92" s="1262" t="s">
        <v>989</v>
      </c>
      <c r="S92" s="1251" t="s">
        <v>83</v>
      </c>
      <c r="T92" s="1262" t="s">
        <v>1007</v>
      </c>
      <c r="U92" s="1251" t="s">
        <v>83</v>
      </c>
      <c r="V92" s="682">
        <v>2180.42</v>
      </c>
      <c r="W92" s="762"/>
      <c r="X92" s="1088"/>
      <c r="Y92" s="1262" t="s">
        <v>1008</v>
      </c>
      <c r="Z92" s="1251" t="s">
        <v>83</v>
      </c>
      <c r="AA92" s="1262" t="s">
        <v>1009</v>
      </c>
      <c r="AB92" s="1251" t="s">
        <v>83</v>
      </c>
      <c r="AC92" s="682">
        <v>2180.42</v>
      </c>
      <c r="AD92" s="762"/>
      <c r="AE92" s="1088"/>
      <c r="AF92" s="1262" t="s">
        <v>1010</v>
      </c>
      <c r="AG92" s="1251" t="s">
        <v>83</v>
      </c>
      <c r="AH92" s="1262" t="s">
        <v>1011</v>
      </c>
      <c r="AI92" s="1251" t="s">
        <v>83</v>
      </c>
      <c r="AJ92" s="682">
        <v>2237.9299999999998</v>
      </c>
      <c r="AK92" s="762"/>
      <c r="AL92" s="1088"/>
      <c r="AM92" s="1262" t="s">
        <v>1012</v>
      </c>
      <c r="AN92" s="1251" t="s">
        <v>83</v>
      </c>
      <c r="AO92" s="1262" t="s">
        <v>977</v>
      </c>
      <c r="AP92" s="1251" t="s">
        <v>84</v>
      </c>
      <c r="AQ92" s="762"/>
      <c r="AR92" s="1226" t="s">
        <v>653</v>
      </c>
      <c r="AS92" s="1007" t="str">
        <f>strCheckDate(O93:AQ93)</f>
        <v/>
      </c>
      <c r="AT92" s="828"/>
      <c r="AU92" s="828" t="str">
        <f t="shared" si="0"/>
        <v>горячая вода в системе централизованного теплоснабжения на отопление</v>
      </c>
      <c r="AV92" s="828"/>
      <c r="AW92" s="828"/>
      <c r="AX92" s="828"/>
      <c r="AY92" s="1007"/>
      <c r="AZ92" s="1007"/>
      <c r="BA92" s="1007"/>
      <c r="BB92" s="1007"/>
      <c r="BC92" s="1007"/>
      <c r="BD92" s="1007"/>
      <c r="BE92" s="1007"/>
    </row>
    <row r="93" spans="1:57" s="1055" customFormat="1" ht="11.25" hidden="1" customHeight="1">
      <c r="A93" s="1255"/>
      <c r="B93" s="1255"/>
      <c r="C93" s="1255"/>
      <c r="D93" s="1255"/>
      <c r="E93" s="1255"/>
      <c r="F93" s="1255"/>
      <c r="G93" s="1073"/>
      <c r="H93" s="1073"/>
      <c r="I93" s="1255"/>
      <c r="J93" s="1255"/>
      <c r="K93" s="965"/>
      <c r="L93" s="799"/>
      <c r="M93" s="645"/>
      <c r="N93" s="645"/>
      <c r="O93" s="762"/>
      <c r="P93" s="762"/>
      <c r="Q93" s="768" t="str">
        <f>R92 &amp; "-" &amp; T92</f>
        <v>01.01.2022-30.06.2022</v>
      </c>
      <c r="R93" s="1250"/>
      <c r="S93" s="1251"/>
      <c r="T93" s="1250"/>
      <c r="U93" s="1251"/>
      <c r="V93" s="762"/>
      <c r="W93" s="762"/>
      <c r="X93" s="768" t="str">
        <f>Y92 &amp; "-" &amp; AA92</f>
        <v>01.07.2022-31.12.2022</v>
      </c>
      <c r="Y93" s="1250"/>
      <c r="Z93" s="1251"/>
      <c r="AA93" s="1250"/>
      <c r="AB93" s="1251"/>
      <c r="AC93" s="762"/>
      <c r="AD93" s="762"/>
      <c r="AE93" s="768" t="str">
        <f>AF92 &amp; "-" &amp; AH92</f>
        <v>01.01.2023-30.06.2023</v>
      </c>
      <c r="AF93" s="1250"/>
      <c r="AG93" s="1251"/>
      <c r="AH93" s="1250"/>
      <c r="AI93" s="1251"/>
      <c r="AJ93" s="762"/>
      <c r="AK93" s="762"/>
      <c r="AL93" s="768" t="str">
        <f>AM92 &amp; "-" &amp; AO92</f>
        <v>01.07.2023-31.12.2023</v>
      </c>
      <c r="AM93" s="1250"/>
      <c r="AN93" s="1251"/>
      <c r="AO93" s="1250"/>
      <c r="AP93" s="1251"/>
      <c r="AQ93" s="762"/>
      <c r="AR93" s="1227"/>
      <c r="AS93" s="1007"/>
      <c r="AT93" s="828"/>
      <c r="AU93" s="828" t="str">
        <f t="shared" si="0"/>
        <v/>
      </c>
      <c r="AV93" s="828"/>
      <c r="AW93" s="828"/>
      <c r="AX93" s="828"/>
      <c r="AY93" s="1007"/>
      <c r="AZ93" s="1007"/>
      <c r="BA93" s="1007"/>
      <c r="BB93" s="1007"/>
      <c r="BC93" s="1007"/>
      <c r="BD93" s="1007"/>
      <c r="BE93" s="1007"/>
    </row>
    <row r="94" spans="1:57" s="1055" customFormat="1" ht="15" customHeight="1">
      <c r="A94" s="1255"/>
      <c r="B94" s="1255"/>
      <c r="C94" s="1255"/>
      <c r="D94" s="1255"/>
      <c r="E94" s="1255"/>
      <c r="F94" s="1255"/>
      <c r="G94" s="1125"/>
      <c r="H94" s="1073"/>
      <c r="I94" s="1255"/>
      <c r="J94" s="1255"/>
      <c r="K94" s="964"/>
      <c r="L94" s="687"/>
      <c r="M94" s="556" t="s">
        <v>25</v>
      </c>
      <c r="N94" s="1005"/>
      <c r="O94" s="1005"/>
      <c r="P94" s="1005"/>
      <c r="Q94" s="1005"/>
      <c r="R94" s="1005"/>
      <c r="S94" s="1005"/>
      <c r="T94" s="1005"/>
      <c r="U94" s="1005"/>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761"/>
      <c r="AR94" s="1228"/>
      <c r="AS94" s="1007"/>
      <c r="AT94" s="828"/>
      <c r="AU94" s="828" t="str">
        <f t="shared" si="0"/>
        <v>Добавить вид теплоносителя (параметры теплоносителя)</v>
      </c>
      <c r="AV94" s="828"/>
      <c r="AW94" s="828"/>
      <c r="AX94" s="828"/>
      <c r="AY94" s="1007"/>
      <c r="AZ94" s="1007"/>
      <c r="BA94" s="1007"/>
      <c r="BB94" s="1007"/>
      <c r="BC94" s="1007"/>
      <c r="BD94" s="1007"/>
      <c r="BE94" s="1007"/>
    </row>
    <row r="95" spans="1:57" s="1055" customFormat="1" ht="15" customHeight="1">
      <c r="A95" s="1255"/>
      <c r="B95" s="1255"/>
      <c r="C95" s="1255"/>
      <c r="D95" s="1255"/>
      <c r="E95" s="1255"/>
      <c r="F95" s="1125"/>
      <c r="G95" s="1125"/>
      <c r="H95" s="1073"/>
      <c r="I95" s="1255"/>
      <c r="J95" s="1125"/>
      <c r="K95" s="964"/>
      <c r="L95" s="687"/>
      <c r="M95" s="555" t="s">
        <v>11</v>
      </c>
      <c r="N95" s="1005"/>
      <c r="O95" s="1005"/>
      <c r="P95" s="1005"/>
      <c r="Q95" s="1005"/>
      <c r="R95" s="1005"/>
      <c r="S95" s="1005"/>
      <c r="T95" s="1005"/>
      <c r="U95" s="1004"/>
      <c r="V95" s="1005"/>
      <c r="W95" s="1005"/>
      <c r="X95" s="1005"/>
      <c r="Y95" s="1005"/>
      <c r="Z95" s="1005"/>
      <c r="AA95" s="1005"/>
      <c r="AB95" s="1004"/>
      <c r="AC95" s="1005"/>
      <c r="AD95" s="1005"/>
      <c r="AE95" s="1005"/>
      <c r="AF95" s="1005"/>
      <c r="AG95" s="1005"/>
      <c r="AH95" s="1005"/>
      <c r="AI95" s="1004"/>
      <c r="AJ95" s="1005"/>
      <c r="AK95" s="1005"/>
      <c r="AL95" s="1005"/>
      <c r="AM95" s="1005"/>
      <c r="AN95" s="1005"/>
      <c r="AO95" s="1005"/>
      <c r="AP95" s="1004"/>
      <c r="AQ95" s="1005"/>
      <c r="AR95" s="664"/>
      <c r="AS95" s="1007"/>
      <c r="AT95" s="828"/>
      <c r="AU95" s="828" t="str">
        <f t="shared" si="0"/>
        <v>Добавить группу потребителей</v>
      </c>
      <c r="AV95" s="828"/>
      <c r="AW95" s="828"/>
      <c r="AX95" s="828"/>
      <c r="AY95" s="1007"/>
      <c r="AZ95" s="1007"/>
      <c r="BA95" s="1007"/>
      <c r="BB95" s="1007"/>
      <c r="BC95" s="1007"/>
      <c r="BD95" s="1007"/>
      <c r="BE95" s="1007"/>
    </row>
    <row r="96" spans="1:57" s="1055" customFormat="1" ht="15" customHeight="1">
      <c r="A96" s="1255"/>
      <c r="B96" s="1255"/>
      <c r="C96" s="1255"/>
      <c r="D96" s="1255"/>
      <c r="E96" s="1076" t="s">
        <v>252</v>
      </c>
      <c r="F96" s="1101"/>
      <c r="G96" s="1101"/>
      <c r="H96" s="1101"/>
      <c r="I96" s="978"/>
      <c r="J96" s="1058"/>
      <c r="K96" s="962"/>
      <c r="L96" s="687"/>
      <c r="M96" s="1000" t="s">
        <v>12</v>
      </c>
      <c r="N96" s="1005"/>
      <c r="O96" s="1005"/>
      <c r="P96" s="1005"/>
      <c r="Q96" s="1005"/>
      <c r="R96" s="1005"/>
      <c r="S96" s="1005"/>
      <c r="T96" s="1005"/>
      <c r="U96" s="1004"/>
      <c r="V96" s="1005"/>
      <c r="W96" s="1005"/>
      <c r="X96" s="1005"/>
      <c r="Y96" s="1005"/>
      <c r="Z96" s="1005"/>
      <c r="AA96" s="1005"/>
      <c r="AB96" s="1004"/>
      <c r="AC96" s="1005"/>
      <c r="AD96" s="1005"/>
      <c r="AE96" s="1005"/>
      <c r="AF96" s="1005"/>
      <c r="AG96" s="1005"/>
      <c r="AH96" s="1005"/>
      <c r="AI96" s="1004"/>
      <c r="AJ96" s="1005"/>
      <c r="AK96" s="1005"/>
      <c r="AL96" s="1005"/>
      <c r="AM96" s="1005"/>
      <c r="AN96" s="1005"/>
      <c r="AO96" s="1005"/>
      <c r="AP96" s="1004"/>
      <c r="AQ96" s="1005"/>
      <c r="AR96" s="664"/>
      <c r="AS96" s="1007"/>
      <c r="AT96" s="828"/>
      <c r="AU96" s="828" t="str">
        <f t="shared" si="0"/>
        <v>Добавить схему подключения</v>
      </c>
      <c r="AV96" s="828"/>
      <c r="AW96" s="828"/>
      <c r="AX96" s="828"/>
      <c r="AY96" s="1007"/>
      <c r="AZ96" s="1007"/>
      <c r="BA96" s="1007"/>
      <c r="BB96" s="1007"/>
      <c r="BC96" s="1007"/>
      <c r="BD96" s="1007"/>
      <c r="BE96" s="1007"/>
    </row>
    <row r="97" spans="1:55" ht="11.25">
      <c r="A97" s="989"/>
      <c r="B97" s="989"/>
      <c r="C97" s="989"/>
      <c r="D97" s="989"/>
      <c r="E97" s="989"/>
      <c r="F97" s="989"/>
      <c r="G97" s="989"/>
      <c r="H97" s="989"/>
      <c r="I97" s="989"/>
      <c r="J97" s="989"/>
      <c r="K97" s="989"/>
      <c r="AS97" s="989"/>
      <c r="AT97" s="989"/>
      <c r="AU97" s="989"/>
      <c r="AV97" s="989"/>
      <c r="AW97" s="989"/>
      <c r="AX97" s="989"/>
      <c r="AY97" s="989"/>
      <c r="AZ97" s="989"/>
      <c r="BA97" s="989"/>
      <c r="BB97" s="989"/>
      <c r="BC97" s="989"/>
    </row>
    <row r="98" spans="1:55" ht="90" customHeight="1">
      <c r="L98" s="1">
        <v>1</v>
      </c>
      <c r="M98" s="1219" t="s">
        <v>630</v>
      </c>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c r="AL98" s="1219"/>
      <c r="AM98" s="1219"/>
      <c r="AN98" s="1219"/>
      <c r="AO98" s="1219"/>
      <c r="AP98" s="1219"/>
      <c r="AQ98" s="1219"/>
      <c r="AR98" s="1219"/>
    </row>
  </sheetData>
  <sheetProtection password="FA9C" sheet="1" objects="1" scenarios="1" formatColumns="0" formatRows="0"/>
  <dataConsolidate leftLabels="1"/>
  <mergeCells count="345">
    <mergeCell ref="L11:M11"/>
    <mergeCell ref="L5:T5"/>
    <mergeCell ref="O7:T7"/>
    <mergeCell ref="O8:T8"/>
    <mergeCell ref="O9:T9"/>
    <mergeCell ref="O10:T10"/>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A18:A96"/>
    <mergeCell ref="O18:AQ18"/>
    <mergeCell ref="B19:B42"/>
    <mergeCell ref="O19:AQ19"/>
    <mergeCell ref="C20:C42"/>
    <mergeCell ref="O20:AQ20"/>
    <mergeCell ref="D21:D42"/>
    <mergeCell ref="U24:U25"/>
    <mergeCell ref="B43:B66"/>
    <mergeCell ref="C44:C66"/>
    <mergeCell ref="D45:D66"/>
    <mergeCell ref="I46:I51"/>
    <mergeCell ref="O46:AQ46"/>
    <mergeCell ref="F47:F50"/>
    <mergeCell ref="J47:J50"/>
    <mergeCell ref="B67:B96"/>
    <mergeCell ref="C68:C96"/>
    <mergeCell ref="D69:D96"/>
    <mergeCell ref="F71:F74"/>
    <mergeCell ref="J71:J74"/>
    <mergeCell ref="O71:AQ71"/>
    <mergeCell ref="R72:R73"/>
    <mergeCell ref="Y72:Y73"/>
    <mergeCell ref="S72:S73"/>
    <mergeCell ref="AR24:AR26"/>
    <mergeCell ref="M98:AR98"/>
    <mergeCell ref="O21:AQ21"/>
    <mergeCell ref="E22:E27"/>
    <mergeCell ref="I22:I27"/>
    <mergeCell ref="O22:AQ22"/>
    <mergeCell ref="F23:F26"/>
    <mergeCell ref="J23:J26"/>
    <mergeCell ref="O23:AQ23"/>
    <mergeCell ref="R24:R25"/>
    <mergeCell ref="S24:S25"/>
    <mergeCell ref="T24:T25"/>
    <mergeCell ref="O43:AQ43"/>
    <mergeCell ref="O44:AQ44"/>
    <mergeCell ref="O45:AQ45"/>
    <mergeCell ref="E46:E51"/>
    <mergeCell ref="AR72:AR74"/>
    <mergeCell ref="AR48:AR50"/>
    <mergeCell ref="O67:AQ67"/>
    <mergeCell ref="O68:AQ68"/>
    <mergeCell ref="O69:AQ69"/>
    <mergeCell ref="E70:E75"/>
    <mergeCell ref="I70:I75"/>
    <mergeCell ref="O70:AQ70"/>
    <mergeCell ref="T72:T73"/>
    <mergeCell ref="R48:R49"/>
    <mergeCell ref="S48:S49"/>
    <mergeCell ref="T48:T49"/>
    <mergeCell ref="U48:U49"/>
    <mergeCell ref="U72:U73"/>
    <mergeCell ref="Z72:Z73"/>
    <mergeCell ref="AC12:AI12"/>
    <mergeCell ref="AB24:AB25"/>
    <mergeCell ref="Y48:Y49"/>
    <mergeCell ref="Z48:Z49"/>
    <mergeCell ref="AA48:AA49"/>
    <mergeCell ref="AB48:AB49"/>
    <mergeCell ref="AA30:AA31"/>
    <mergeCell ref="AB30:AB31"/>
    <mergeCell ref="Y15:AA15"/>
    <mergeCell ref="Z16:AA16"/>
    <mergeCell ref="Z17:AA17"/>
    <mergeCell ref="Y24:Y25"/>
    <mergeCell ref="Z24:Z25"/>
    <mergeCell ref="AA24:AA25"/>
    <mergeCell ref="V12:AB12"/>
    <mergeCell ref="O47:AQ47"/>
    <mergeCell ref="AF48:AF49"/>
    <mergeCell ref="AG48:AG49"/>
    <mergeCell ref="AH48:AH49"/>
    <mergeCell ref="AI48:AI49"/>
    <mergeCell ref="S17:T17"/>
    <mergeCell ref="O12:U12"/>
    <mergeCell ref="L13:AQ13"/>
    <mergeCell ref="AG17:AH17"/>
    <mergeCell ref="AF24:AF25"/>
    <mergeCell ref="AG24:AG25"/>
    <mergeCell ref="AH24:AH25"/>
    <mergeCell ref="AI24:AI25"/>
    <mergeCell ref="AC14:AH14"/>
    <mergeCell ref="AI14:AI16"/>
    <mergeCell ref="AC15:AC16"/>
    <mergeCell ref="AD15:AE15"/>
    <mergeCell ref="AF15:AH15"/>
    <mergeCell ref="AG16:AH16"/>
    <mergeCell ref="AJ12:AP12"/>
    <mergeCell ref="AJ14:AO14"/>
    <mergeCell ref="AP14:AP16"/>
    <mergeCell ref="AJ15:AJ16"/>
    <mergeCell ref="AK15:AL15"/>
    <mergeCell ref="AM15:AO15"/>
    <mergeCell ref="AN16:AO16"/>
    <mergeCell ref="AN17:AO17"/>
    <mergeCell ref="AM24:AM25"/>
    <mergeCell ref="AN24:AN25"/>
    <mergeCell ref="AO24:AO25"/>
    <mergeCell ref="AP24:AP25"/>
    <mergeCell ref="AM48:AM49"/>
    <mergeCell ref="AN48:AN49"/>
    <mergeCell ref="AO48:AO49"/>
    <mergeCell ref="AP48:AP49"/>
    <mergeCell ref="AN30:AN31"/>
    <mergeCell ref="AO30:AO31"/>
    <mergeCell ref="AP30:AP31"/>
    <mergeCell ref="AM34:AM35"/>
    <mergeCell ref="AN34:AN35"/>
    <mergeCell ref="AO34:AO35"/>
    <mergeCell ref="AP34:AP35"/>
    <mergeCell ref="AM38:AM39"/>
    <mergeCell ref="AN38:AN39"/>
    <mergeCell ref="O37:AQ37"/>
    <mergeCell ref="R38:R39"/>
    <mergeCell ref="S38:S39"/>
    <mergeCell ref="T38:T39"/>
    <mergeCell ref="U38:U39"/>
    <mergeCell ref="Y38:Y39"/>
    <mergeCell ref="AM72:AM73"/>
    <mergeCell ref="AN72:AN73"/>
    <mergeCell ref="AO72:AO73"/>
    <mergeCell ref="AP72:AP73"/>
    <mergeCell ref="E28:E41"/>
    <mergeCell ref="I28:I41"/>
    <mergeCell ref="O28:AQ28"/>
    <mergeCell ref="F29:F32"/>
    <mergeCell ref="J29:J32"/>
    <mergeCell ref="O29:AQ29"/>
    <mergeCell ref="R30:R31"/>
    <mergeCell ref="S30:S31"/>
    <mergeCell ref="T30:T31"/>
    <mergeCell ref="U30:U31"/>
    <mergeCell ref="Y30:Y31"/>
    <mergeCell ref="Z30:Z31"/>
    <mergeCell ref="AG72:AG73"/>
    <mergeCell ref="AH72:AH73"/>
    <mergeCell ref="AI72:AI73"/>
    <mergeCell ref="AA72:AA73"/>
    <mergeCell ref="AB72:AB73"/>
    <mergeCell ref="AF72:AF73"/>
    <mergeCell ref="F37:F40"/>
    <mergeCell ref="J37:J40"/>
    <mergeCell ref="AR30:AR32"/>
    <mergeCell ref="F33:F36"/>
    <mergeCell ref="J33:J36"/>
    <mergeCell ref="O33:AQ33"/>
    <mergeCell ref="R34:R35"/>
    <mergeCell ref="S34:S35"/>
    <mergeCell ref="T34:T35"/>
    <mergeCell ref="U34:U35"/>
    <mergeCell ref="Y34:Y35"/>
    <mergeCell ref="Z34:Z35"/>
    <mergeCell ref="AA34:AA35"/>
    <mergeCell ref="AB34:AB35"/>
    <mergeCell ref="AF34:AF35"/>
    <mergeCell ref="AG34:AG35"/>
    <mergeCell ref="AH34:AH35"/>
    <mergeCell ref="AI34:AI35"/>
    <mergeCell ref="AF30:AF31"/>
    <mergeCell ref="AG30:AG31"/>
    <mergeCell ref="AH30:AH31"/>
    <mergeCell ref="AI30:AI31"/>
    <mergeCell ref="AM30:AM31"/>
    <mergeCell ref="AR34:AR36"/>
    <mergeCell ref="Z38:Z39"/>
    <mergeCell ref="AA38:AA39"/>
    <mergeCell ref="AB38:AB39"/>
    <mergeCell ref="AF38:AF39"/>
    <mergeCell ref="AG38:AG39"/>
    <mergeCell ref="AH38:AH39"/>
    <mergeCell ref="AI38:AI39"/>
    <mergeCell ref="AO38:AO39"/>
    <mergeCell ref="AP38:AP39"/>
    <mergeCell ref="AR38:AR40"/>
    <mergeCell ref="E52:E65"/>
    <mergeCell ref="I52:I65"/>
    <mergeCell ref="O52:AQ52"/>
    <mergeCell ref="F53:F56"/>
    <mergeCell ref="J53:J56"/>
    <mergeCell ref="O53:AQ53"/>
    <mergeCell ref="R54:R55"/>
    <mergeCell ref="S54:S55"/>
    <mergeCell ref="T54:T55"/>
    <mergeCell ref="U54:U55"/>
    <mergeCell ref="Y54:Y55"/>
    <mergeCell ref="Z54:Z55"/>
    <mergeCell ref="AA54:AA55"/>
    <mergeCell ref="AM54:AM55"/>
    <mergeCell ref="AN54:AN55"/>
    <mergeCell ref="AO54:AO55"/>
    <mergeCell ref="AP54:AP55"/>
    <mergeCell ref="AR54:AR56"/>
    <mergeCell ref="AB54:AB55"/>
    <mergeCell ref="AF54:AF55"/>
    <mergeCell ref="AG54:AG55"/>
    <mergeCell ref="AH54:AH55"/>
    <mergeCell ref="AI54:AI55"/>
    <mergeCell ref="F57:F60"/>
    <mergeCell ref="J57:J60"/>
    <mergeCell ref="O57:AQ57"/>
    <mergeCell ref="R58:R59"/>
    <mergeCell ref="S58:S59"/>
    <mergeCell ref="T58:T59"/>
    <mergeCell ref="U58:U59"/>
    <mergeCell ref="Y58:Y59"/>
    <mergeCell ref="Z58:Z59"/>
    <mergeCell ref="AA58:AA59"/>
    <mergeCell ref="AB58:AB59"/>
    <mergeCell ref="AF58:AF59"/>
    <mergeCell ref="AG58:AG59"/>
    <mergeCell ref="AH58:AH59"/>
    <mergeCell ref="AI58:AI59"/>
    <mergeCell ref="AM58:AM59"/>
    <mergeCell ref="F61:F64"/>
    <mergeCell ref="J61:J64"/>
    <mergeCell ref="O61:AQ61"/>
    <mergeCell ref="R62:R63"/>
    <mergeCell ref="S62:S63"/>
    <mergeCell ref="T62:T63"/>
    <mergeCell ref="U62:U63"/>
    <mergeCell ref="Y62:Y63"/>
    <mergeCell ref="Z62:Z63"/>
    <mergeCell ref="AA62:AA63"/>
    <mergeCell ref="AB62:AB63"/>
    <mergeCell ref="AF62:AF63"/>
    <mergeCell ref="AO62:AO63"/>
    <mergeCell ref="AP62:AP63"/>
    <mergeCell ref="AR62:AR64"/>
    <mergeCell ref="AG62:AG63"/>
    <mergeCell ref="AH62:AH63"/>
    <mergeCell ref="AI62:AI63"/>
    <mergeCell ref="AM62:AM63"/>
    <mergeCell ref="AN62:AN63"/>
    <mergeCell ref="AN58:AN59"/>
    <mergeCell ref="AO58:AO59"/>
    <mergeCell ref="AP58:AP59"/>
    <mergeCell ref="AR58:AR60"/>
    <mergeCell ref="E76:E89"/>
    <mergeCell ref="I76:I89"/>
    <mergeCell ref="O76:AQ76"/>
    <mergeCell ref="F77:F80"/>
    <mergeCell ref="J77:J80"/>
    <mergeCell ref="O77:AQ77"/>
    <mergeCell ref="R78:R79"/>
    <mergeCell ref="S78:S79"/>
    <mergeCell ref="T78:T79"/>
    <mergeCell ref="U78:U79"/>
    <mergeCell ref="Y78:Y79"/>
    <mergeCell ref="Z78:Z79"/>
    <mergeCell ref="AA78:AA79"/>
    <mergeCell ref="AB78:AB79"/>
    <mergeCell ref="AF78:AF79"/>
    <mergeCell ref="AG78:AG79"/>
    <mergeCell ref="AH78:AH79"/>
    <mergeCell ref="AI78:AI79"/>
    <mergeCell ref="AM78:AM79"/>
    <mergeCell ref="AN78:AN79"/>
    <mergeCell ref="AO78:AO79"/>
    <mergeCell ref="AP78:AP79"/>
    <mergeCell ref="F85:F88"/>
    <mergeCell ref="J85:J88"/>
    <mergeCell ref="AR78:AR80"/>
    <mergeCell ref="F81:F84"/>
    <mergeCell ref="J81:J84"/>
    <mergeCell ref="O81:AQ81"/>
    <mergeCell ref="R82:R83"/>
    <mergeCell ref="S82:S83"/>
    <mergeCell ref="T82:T83"/>
    <mergeCell ref="U82:U83"/>
    <mergeCell ref="Y82:Y83"/>
    <mergeCell ref="Z82:Z83"/>
    <mergeCell ref="AA82:AA83"/>
    <mergeCell ref="AB82:AB83"/>
    <mergeCell ref="AF82:AF83"/>
    <mergeCell ref="AG82:AG83"/>
    <mergeCell ref="AH82:AH83"/>
    <mergeCell ref="AI82:AI83"/>
    <mergeCell ref="AM82:AM83"/>
    <mergeCell ref="AN82:AN83"/>
    <mergeCell ref="AO82:AO83"/>
    <mergeCell ref="AP82:AP83"/>
    <mergeCell ref="AR82:AR84"/>
    <mergeCell ref="O85:AQ85"/>
    <mergeCell ref="R86:R87"/>
    <mergeCell ref="S86:S87"/>
    <mergeCell ref="T86:T87"/>
    <mergeCell ref="U86:U87"/>
    <mergeCell ref="Y86:Y87"/>
    <mergeCell ref="Z86:Z87"/>
    <mergeCell ref="AA86:AA87"/>
    <mergeCell ref="AB86:AB87"/>
    <mergeCell ref="AF86:AF87"/>
    <mergeCell ref="AG86:AG87"/>
    <mergeCell ref="AH86:AH87"/>
    <mergeCell ref="AI86:AI87"/>
    <mergeCell ref="AM86:AM87"/>
    <mergeCell ref="AN86:AN87"/>
    <mergeCell ref="AO86:AO87"/>
    <mergeCell ref="AP86:AP87"/>
    <mergeCell ref="AR86:AR88"/>
    <mergeCell ref="E90:E95"/>
    <mergeCell ref="I90:I95"/>
    <mergeCell ref="O90:AQ90"/>
    <mergeCell ref="F91:F94"/>
    <mergeCell ref="J91:J94"/>
    <mergeCell ref="O91:AQ91"/>
    <mergeCell ref="R92:R93"/>
    <mergeCell ref="S92:S93"/>
    <mergeCell ref="T92:T93"/>
    <mergeCell ref="U92:U93"/>
    <mergeCell ref="Y92:Y93"/>
    <mergeCell ref="Z92:Z93"/>
    <mergeCell ref="AA92:AA93"/>
    <mergeCell ref="AB92:AB93"/>
    <mergeCell ref="AF92:AF93"/>
    <mergeCell ref="AG92:AG93"/>
    <mergeCell ref="AH92:AH93"/>
    <mergeCell ref="AI92:AI93"/>
    <mergeCell ref="AM92:AM93"/>
    <mergeCell ref="AN92:AN93"/>
    <mergeCell ref="AO92:AO93"/>
    <mergeCell ref="AP92:AP93"/>
    <mergeCell ref="AR92:AR94"/>
  </mergeCells>
  <dataValidations count="11">
    <dataValidation allowBlank="1" sqref="WWO983130:WWZ983136 KC65626:KN65632 TY65626:UJ65632 ADU65626:AEF65632 ANQ65626:AOB65632 AXM65626:AXX65632 BHI65626:BHT65632 BRE65626:BRP65632 CBA65626:CBL65632 CKW65626:CLH65632 CUS65626:CVD65632 DEO65626:DEZ65632 DOK65626:DOV65632 DYG65626:DYR65632 EIC65626:EIN65632 ERY65626:ESJ65632 FBU65626:FCF65632 FLQ65626:FMB65632 FVM65626:FVX65632 GFI65626:GFT65632 GPE65626:GPP65632 GZA65626:GZL65632 HIW65626:HJH65632 HSS65626:HTD65632 ICO65626:ICZ65632 IMK65626:IMV65632 IWG65626:IWR65632 JGC65626:JGN65632 JPY65626:JQJ65632 JZU65626:KAF65632 KJQ65626:KKB65632 KTM65626:KTX65632 LDI65626:LDT65632 LNE65626:LNP65632 LXA65626:LXL65632 MGW65626:MHH65632 MQS65626:MRD65632 NAO65626:NAZ65632 NKK65626:NKV65632 NUG65626:NUR65632 OEC65626:OEN65632 ONY65626:OOJ65632 OXU65626:OYF65632 PHQ65626:PIB65632 PRM65626:PRX65632 QBI65626:QBT65632 QLE65626:QLP65632 QVA65626:QVL65632 REW65626:RFH65632 ROS65626:RPD65632 RYO65626:RYZ65632 SIK65626:SIV65632 SSG65626:SSR65632 TCC65626:TCN65632 TLY65626:TMJ65632 TVU65626:TWF65632 UFQ65626:UGB65632 UPM65626:UPX65632 UZI65626:UZT65632 VJE65626:VJP65632 VTA65626:VTL65632 WCW65626:WDH65632 WMS65626:WND65632 WWO65626:WWZ65632 KC131162:KN131168 TY131162:UJ131168 ADU131162:AEF131168 ANQ131162:AOB131168 AXM131162:AXX131168 BHI131162:BHT131168 BRE131162:BRP131168 CBA131162:CBL131168 CKW131162:CLH131168 CUS131162:CVD131168 DEO131162:DEZ131168 DOK131162:DOV131168 DYG131162:DYR131168 EIC131162:EIN131168 ERY131162:ESJ131168 FBU131162:FCF131168 FLQ131162:FMB131168 FVM131162:FVX131168 GFI131162:GFT131168 GPE131162:GPP131168 GZA131162:GZL131168 HIW131162:HJH131168 HSS131162:HTD131168 ICO131162:ICZ131168 IMK131162:IMV131168 IWG131162:IWR131168 JGC131162:JGN131168 JPY131162:JQJ131168 JZU131162:KAF131168 KJQ131162:KKB131168 KTM131162:KTX131168 LDI131162:LDT131168 LNE131162:LNP131168 LXA131162:LXL131168 MGW131162:MHH131168 MQS131162:MRD131168 NAO131162:NAZ131168 NKK131162:NKV131168 NUG131162:NUR131168 OEC131162:OEN131168 ONY131162:OOJ131168 OXU131162:OYF131168 PHQ131162:PIB131168 PRM131162:PRX131168 QBI131162:QBT131168 QLE131162:QLP131168 QVA131162:QVL131168 REW131162:RFH131168 ROS131162:RPD131168 RYO131162:RYZ131168 SIK131162:SIV131168 SSG131162:SSR131168 TCC131162:TCN131168 TLY131162:TMJ131168 TVU131162:TWF131168 UFQ131162:UGB131168 UPM131162:UPX131168 UZI131162:UZT131168 VJE131162:VJP131168 VTA131162:VTL131168 WCW131162:WDH131168 WMS131162:WND131168 WWO131162:WWZ131168 KC196698:KN196704 TY196698:UJ196704 ADU196698:AEF196704 ANQ196698:AOB196704 AXM196698:AXX196704 BHI196698:BHT196704 BRE196698:BRP196704 CBA196698:CBL196704 CKW196698:CLH196704 CUS196698:CVD196704 DEO196698:DEZ196704 DOK196698:DOV196704 DYG196698:DYR196704 EIC196698:EIN196704 ERY196698:ESJ196704 FBU196698:FCF196704 FLQ196698:FMB196704 FVM196698:FVX196704 GFI196698:GFT196704 GPE196698:GPP196704 GZA196698:GZL196704 HIW196698:HJH196704 HSS196698:HTD196704 ICO196698:ICZ196704 IMK196698:IMV196704 IWG196698:IWR196704 JGC196698:JGN196704 JPY196698:JQJ196704 JZU196698:KAF196704 KJQ196698:KKB196704 KTM196698:KTX196704 LDI196698:LDT196704 LNE196698:LNP196704 LXA196698:LXL196704 MGW196698:MHH196704 MQS196698:MRD196704 NAO196698:NAZ196704 NKK196698:NKV196704 NUG196698:NUR196704 OEC196698:OEN196704 ONY196698:OOJ196704 OXU196698:OYF196704 PHQ196698:PIB196704 PRM196698:PRX196704 QBI196698:QBT196704 QLE196698:QLP196704 QVA196698:QVL196704 REW196698:RFH196704 ROS196698:RPD196704 RYO196698:RYZ196704 SIK196698:SIV196704 SSG196698:SSR196704 TCC196698:TCN196704 TLY196698:TMJ196704 TVU196698:TWF196704 UFQ196698:UGB196704 UPM196698:UPX196704 UZI196698:UZT196704 VJE196698:VJP196704 VTA196698:VTL196704 WCW196698:WDH196704 WMS196698:WND196704 WWO196698:WWZ196704 KC262234:KN262240 TY262234:UJ262240 ADU262234:AEF262240 ANQ262234:AOB262240 AXM262234:AXX262240 BHI262234:BHT262240 BRE262234:BRP262240 CBA262234:CBL262240 CKW262234:CLH262240 CUS262234:CVD262240 DEO262234:DEZ262240 DOK262234:DOV262240 DYG262234:DYR262240 EIC262234:EIN262240 ERY262234:ESJ262240 FBU262234:FCF262240 FLQ262234:FMB262240 FVM262234:FVX262240 GFI262234:GFT262240 GPE262234:GPP262240 GZA262234:GZL262240 HIW262234:HJH262240 HSS262234:HTD262240 ICO262234:ICZ262240 IMK262234:IMV262240 IWG262234:IWR262240 JGC262234:JGN262240 JPY262234:JQJ262240 JZU262234:KAF262240 KJQ262234:KKB262240 KTM262234:KTX262240 LDI262234:LDT262240 LNE262234:LNP262240 LXA262234:LXL262240 MGW262234:MHH262240 MQS262234:MRD262240 NAO262234:NAZ262240 NKK262234:NKV262240 NUG262234:NUR262240 OEC262234:OEN262240 ONY262234:OOJ262240 OXU262234:OYF262240 PHQ262234:PIB262240 PRM262234:PRX262240 QBI262234:QBT262240 QLE262234:QLP262240 QVA262234:QVL262240 REW262234:RFH262240 ROS262234:RPD262240 RYO262234:RYZ262240 SIK262234:SIV262240 SSG262234:SSR262240 TCC262234:TCN262240 TLY262234:TMJ262240 TVU262234:TWF262240 UFQ262234:UGB262240 UPM262234:UPX262240 UZI262234:UZT262240 VJE262234:VJP262240 VTA262234:VTL262240 WCW262234:WDH262240 WMS262234:WND262240 WWO262234:WWZ262240 KC327770:KN327776 TY327770:UJ327776 ADU327770:AEF327776 ANQ327770:AOB327776 AXM327770:AXX327776 BHI327770:BHT327776 BRE327770:BRP327776 CBA327770:CBL327776 CKW327770:CLH327776 CUS327770:CVD327776 DEO327770:DEZ327776 DOK327770:DOV327776 DYG327770:DYR327776 EIC327770:EIN327776 ERY327770:ESJ327776 FBU327770:FCF327776 FLQ327770:FMB327776 FVM327770:FVX327776 GFI327770:GFT327776 GPE327770:GPP327776 GZA327770:GZL327776 HIW327770:HJH327776 HSS327770:HTD327776 ICO327770:ICZ327776 IMK327770:IMV327776 IWG327770:IWR327776 JGC327770:JGN327776 JPY327770:JQJ327776 JZU327770:KAF327776 KJQ327770:KKB327776 KTM327770:KTX327776 LDI327770:LDT327776 LNE327770:LNP327776 LXA327770:LXL327776 MGW327770:MHH327776 MQS327770:MRD327776 NAO327770:NAZ327776 NKK327770:NKV327776 NUG327770:NUR327776 OEC327770:OEN327776 ONY327770:OOJ327776 OXU327770:OYF327776 PHQ327770:PIB327776 PRM327770:PRX327776 QBI327770:QBT327776 QLE327770:QLP327776 QVA327770:QVL327776 REW327770:RFH327776 ROS327770:RPD327776 RYO327770:RYZ327776 SIK327770:SIV327776 SSG327770:SSR327776 TCC327770:TCN327776 TLY327770:TMJ327776 TVU327770:TWF327776 UFQ327770:UGB327776 UPM327770:UPX327776 UZI327770:UZT327776 VJE327770:VJP327776 VTA327770:VTL327776 WCW327770:WDH327776 WMS327770:WND327776 WWO327770:WWZ327776 KC393306:KN393312 TY393306:UJ393312 ADU393306:AEF393312 ANQ393306:AOB393312 AXM393306:AXX393312 BHI393306:BHT393312 BRE393306:BRP393312 CBA393306:CBL393312 CKW393306:CLH393312 CUS393306:CVD393312 DEO393306:DEZ393312 DOK393306:DOV393312 DYG393306:DYR393312 EIC393306:EIN393312 ERY393306:ESJ393312 FBU393306:FCF393312 FLQ393306:FMB393312 FVM393306:FVX393312 GFI393306:GFT393312 GPE393306:GPP393312 GZA393306:GZL393312 HIW393306:HJH393312 HSS393306:HTD393312 ICO393306:ICZ393312 IMK393306:IMV393312 IWG393306:IWR393312 JGC393306:JGN393312 JPY393306:JQJ393312 JZU393306:KAF393312 KJQ393306:KKB393312 KTM393306:KTX393312 LDI393306:LDT393312 LNE393306:LNP393312 LXA393306:LXL393312 MGW393306:MHH393312 MQS393306:MRD393312 NAO393306:NAZ393312 NKK393306:NKV393312 NUG393306:NUR393312 OEC393306:OEN393312 ONY393306:OOJ393312 OXU393306:OYF393312 PHQ393306:PIB393312 PRM393306:PRX393312 QBI393306:QBT393312 QLE393306:QLP393312 QVA393306:QVL393312 REW393306:RFH393312 ROS393306:RPD393312 RYO393306:RYZ393312 SIK393306:SIV393312 SSG393306:SSR393312 TCC393306:TCN393312 TLY393306:TMJ393312 TVU393306:TWF393312 UFQ393306:UGB393312 UPM393306:UPX393312 UZI393306:UZT393312 VJE393306:VJP393312 VTA393306:VTL393312 WCW393306:WDH393312 WMS393306:WND393312 WWO393306:WWZ393312 KC458842:KN458848 TY458842:UJ458848 ADU458842:AEF458848 ANQ458842:AOB458848 AXM458842:AXX458848 BHI458842:BHT458848 BRE458842:BRP458848 CBA458842:CBL458848 CKW458842:CLH458848 CUS458842:CVD458848 DEO458842:DEZ458848 DOK458842:DOV458848 DYG458842:DYR458848 EIC458842:EIN458848 ERY458842:ESJ458848 FBU458842:FCF458848 FLQ458842:FMB458848 FVM458842:FVX458848 GFI458842:GFT458848 GPE458842:GPP458848 GZA458842:GZL458848 HIW458842:HJH458848 HSS458842:HTD458848 ICO458842:ICZ458848 IMK458842:IMV458848 IWG458842:IWR458848 JGC458842:JGN458848 JPY458842:JQJ458848 JZU458842:KAF458848 KJQ458842:KKB458848 KTM458842:KTX458848 LDI458842:LDT458848 LNE458842:LNP458848 LXA458842:LXL458848 MGW458842:MHH458848 MQS458842:MRD458848 NAO458842:NAZ458848 NKK458842:NKV458848 NUG458842:NUR458848 OEC458842:OEN458848 ONY458842:OOJ458848 OXU458842:OYF458848 PHQ458842:PIB458848 PRM458842:PRX458848 QBI458842:QBT458848 QLE458842:QLP458848 QVA458842:QVL458848 REW458842:RFH458848 ROS458842:RPD458848 RYO458842:RYZ458848 SIK458842:SIV458848 SSG458842:SSR458848 TCC458842:TCN458848 TLY458842:TMJ458848 TVU458842:TWF458848 UFQ458842:UGB458848 UPM458842:UPX458848 UZI458842:UZT458848 VJE458842:VJP458848 VTA458842:VTL458848 WCW458842:WDH458848 WMS458842:WND458848 WWO458842:WWZ458848 KC524378:KN524384 TY524378:UJ524384 ADU524378:AEF524384 ANQ524378:AOB524384 AXM524378:AXX524384 BHI524378:BHT524384 BRE524378:BRP524384 CBA524378:CBL524384 CKW524378:CLH524384 CUS524378:CVD524384 DEO524378:DEZ524384 DOK524378:DOV524384 DYG524378:DYR524384 EIC524378:EIN524384 ERY524378:ESJ524384 FBU524378:FCF524384 FLQ524378:FMB524384 FVM524378:FVX524384 GFI524378:GFT524384 GPE524378:GPP524384 GZA524378:GZL524384 HIW524378:HJH524384 HSS524378:HTD524384 ICO524378:ICZ524384 IMK524378:IMV524384 IWG524378:IWR524384 JGC524378:JGN524384 JPY524378:JQJ524384 JZU524378:KAF524384 KJQ524378:KKB524384 KTM524378:KTX524384 LDI524378:LDT524384 LNE524378:LNP524384 LXA524378:LXL524384 MGW524378:MHH524384 MQS524378:MRD524384 NAO524378:NAZ524384 NKK524378:NKV524384 NUG524378:NUR524384 OEC524378:OEN524384 ONY524378:OOJ524384 OXU524378:OYF524384 PHQ524378:PIB524384 PRM524378:PRX524384 QBI524378:QBT524384 QLE524378:QLP524384 QVA524378:QVL524384 REW524378:RFH524384 ROS524378:RPD524384 RYO524378:RYZ524384 SIK524378:SIV524384 SSG524378:SSR524384 TCC524378:TCN524384 TLY524378:TMJ524384 TVU524378:TWF524384 UFQ524378:UGB524384 UPM524378:UPX524384 UZI524378:UZT524384 VJE524378:VJP524384 VTA524378:VTL524384 WCW524378:WDH524384 WMS524378:WND524384 WWO524378:WWZ524384 KC589914:KN589920 TY589914:UJ589920 ADU589914:AEF589920 ANQ589914:AOB589920 AXM589914:AXX589920 BHI589914:BHT589920 BRE589914:BRP589920 CBA589914:CBL589920 CKW589914:CLH589920 CUS589914:CVD589920 DEO589914:DEZ589920 DOK589914:DOV589920 DYG589914:DYR589920 EIC589914:EIN589920 ERY589914:ESJ589920 FBU589914:FCF589920 FLQ589914:FMB589920 FVM589914:FVX589920 GFI589914:GFT589920 GPE589914:GPP589920 GZA589914:GZL589920 HIW589914:HJH589920 HSS589914:HTD589920 ICO589914:ICZ589920 IMK589914:IMV589920 IWG589914:IWR589920 JGC589914:JGN589920 JPY589914:JQJ589920 JZU589914:KAF589920 KJQ589914:KKB589920 KTM589914:KTX589920 LDI589914:LDT589920 LNE589914:LNP589920 LXA589914:LXL589920 MGW589914:MHH589920 MQS589914:MRD589920 NAO589914:NAZ589920 NKK589914:NKV589920 NUG589914:NUR589920 OEC589914:OEN589920 ONY589914:OOJ589920 OXU589914:OYF589920 PHQ589914:PIB589920 PRM589914:PRX589920 QBI589914:QBT589920 QLE589914:QLP589920 QVA589914:QVL589920 REW589914:RFH589920 ROS589914:RPD589920 RYO589914:RYZ589920 SIK589914:SIV589920 SSG589914:SSR589920 TCC589914:TCN589920 TLY589914:TMJ589920 TVU589914:TWF589920 UFQ589914:UGB589920 UPM589914:UPX589920 UZI589914:UZT589920 VJE589914:VJP589920 VTA589914:VTL589920 WCW589914:WDH589920 WMS589914:WND589920 WWO589914:WWZ589920 KC655450:KN655456 TY655450:UJ655456 ADU655450:AEF655456 ANQ655450:AOB655456 AXM655450:AXX655456 BHI655450:BHT655456 BRE655450:BRP655456 CBA655450:CBL655456 CKW655450:CLH655456 CUS655450:CVD655456 DEO655450:DEZ655456 DOK655450:DOV655456 DYG655450:DYR655456 EIC655450:EIN655456 ERY655450:ESJ655456 FBU655450:FCF655456 FLQ655450:FMB655456 FVM655450:FVX655456 GFI655450:GFT655456 GPE655450:GPP655456 GZA655450:GZL655456 HIW655450:HJH655456 HSS655450:HTD655456 ICO655450:ICZ655456 IMK655450:IMV655456 IWG655450:IWR655456 JGC655450:JGN655456 JPY655450:JQJ655456 JZU655450:KAF655456 KJQ655450:KKB655456 KTM655450:KTX655456 LDI655450:LDT655456 LNE655450:LNP655456 LXA655450:LXL655456 MGW655450:MHH655456 MQS655450:MRD655456 NAO655450:NAZ655456 NKK655450:NKV655456 NUG655450:NUR655456 OEC655450:OEN655456 ONY655450:OOJ655456 OXU655450:OYF655456 PHQ655450:PIB655456 PRM655450:PRX655456 QBI655450:QBT655456 QLE655450:QLP655456 QVA655450:QVL655456 REW655450:RFH655456 ROS655450:RPD655456 RYO655450:RYZ655456 SIK655450:SIV655456 SSG655450:SSR655456 TCC655450:TCN655456 TLY655450:TMJ655456 TVU655450:TWF655456 UFQ655450:UGB655456 UPM655450:UPX655456 UZI655450:UZT655456 VJE655450:VJP655456 VTA655450:VTL655456 WCW655450:WDH655456 WMS655450:WND655456 WWO655450:WWZ655456 KC720986:KN720992 TY720986:UJ720992 ADU720986:AEF720992 ANQ720986:AOB720992 AXM720986:AXX720992 BHI720986:BHT720992 BRE720986:BRP720992 CBA720986:CBL720992 CKW720986:CLH720992 CUS720986:CVD720992 DEO720986:DEZ720992 DOK720986:DOV720992 DYG720986:DYR720992 EIC720986:EIN720992 ERY720986:ESJ720992 FBU720986:FCF720992 FLQ720986:FMB720992 FVM720986:FVX720992 GFI720986:GFT720992 GPE720986:GPP720992 GZA720986:GZL720992 HIW720986:HJH720992 HSS720986:HTD720992 ICO720986:ICZ720992 IMK720986:IMV720992 IWG720986:IWR720992 JGC720986:JGN720992 JPY720986:JQJ720992 JZU720986:KAF720992 KJQ720986:KKB720992 KTM720986:KTX720992 LDI720986:LDT720992 LNE720986:LNP720992 LXA720986:LXL720992 MGW720986:MHH720992 MQS720986:MRD720992 NAO720986:NAZ720992 NKK720986:NKV720992 NUG720986:NUR720992 OEC720986:OEN720992 ONY720986:OOJ720992 OXU720986:OYF720992 PHQ720986:PIB720992 PRM720986:PRX720992 QBI720986:QBT720992 QLE720986:QLP720992 QVA720986:QVL720992 REW720986:RFH720992 ROS720986:RPD720992 RYO720986:RYZ720992 SIK720986:SIV720992 SSG720986:SSR720992 TCC720986:TCN720992 TLY720986:TMJ720992 TVU720986:TWF720992 UFQ720986:UGB720992 UPM720986:UPX720992 UZI720986:UZT720992 VJE720986:VJP720992 VTA720986:VTL720992 WCW720986:WDH720992 WMS720986:WND720992 WWO720986:WWZ720992 KC786522:KN786528 TY786522:UJ786528 ADU786522:AEF786528 ANQ786522:AOB786528 AXM786522:AXX786528 BHI786522:BHT786528 BRE786522:BRP786528 CBA786522:CBL786528 CKW786522:CLH786528 CUS786522:CVD786528 DEO786522:DEZ786528 DOK786522:DOV786528 DYG786522:DYR786528 EIC786522:EIN786528 ERY786522:ESJ786528 FBU786522:FCF786528 FLQ786522:FMB786528 FVM786522:FVX786528 GFI786522:GFT786528 GPE786522:GPP786528 GZA786522:GZL786528 HIW786522:HJH786528 HSS786522:HTD786528 ICO786522:ICZ786528 IMK786522:IMV786528 IWG786522:IWR786528 JGC786522:JGN786528 JPY786522:JQJ786528 JZU786522:KAF786528 KJQ786522:KKB786528 KTM786522:KTX786528 LDI786522:LDT786528 LNE786522:LNP786528 LXA786522:LXL786528 MGW786522:MHH786528 MQS786522:MRD786528 NAO786522:NAZ786528 NKK786522:NKV786528 NUG786522:NUR786528 OEC786522:OEN786528 ONY786522:OOJ786528 OXU786522:OYF786528 PHQ786522:PIB786528 PRM786522:PRX786528 QBI786522:QBT786528 QLE786522:QLP786528 QVA786522:QVL786528 REW786522:RFH786528 ROS786522:RPD786528 RYO786522:RYZ786528 SIK786522:SIV786528 SSG786522:SSR786528 TCC786522:TCN786528 TLY786522:TMJ786528 TVU786522:TWF786528 UFQ786522:UGB786528 UPM786522:UPX786528 UZI786522:UZT786528 VJE786522:VJP786528 VTA786522:VTL786528 WCW786522:WDH786528 WMS786522:WND786528 WWO786522:WWZ786528 KC852058:KN852064 TY852058:UJ852064 ADU852058:AEF852064 ANQ852058:AOB852064 AXM852058:AXX852064 BHI852058:BHT852064 BRE852058:BRP852064 CBA852058:CBL852064 CKW852058:CLH852064 CUS852058:CVD852064 DEO852058:DEZ852064 DOK852058:DOV852064 DYG852058:DYR852064 EIC852058:EIN852064 ERY852058:ESJ852064 FBU852058:FCF852064 FLQ852058:FMB852064 FVM852058:FVX852064 GFI852058:GFT852064 GPE852058:GPP852064 GZA852058:GZL852064 HIW852058:HJH852064 HSS852058:HTD852064 ICO852058:ICZ852064 IMK852058:IMV852064 IWG852058:IWR852064 JGC852058:JGN852064 JPY852058:JQJ852064 JZU852058:KAF852064 KJQ852058:KKB852064 KTM852058:KTX852064 LDI852058:LDT852064 LNE852058:LNP852064 LXA852058:LXL852064 MGW852058:MHH852064 MQS852058:MRD852064 NAO852058:NAZ852064 NKK852058:NKV852064 NUG852058:NUR852064 OEC852058:OEN852064 ONY852058:OOJ852064 OXU852058:OYF852064 PHQ852058:PIB852064 PRM852058:PRX852064 QBI852058:QBT852064 QLE852058:QLP852064 QVA852058:QVL852064 REW852058:RFH852064 ROS852058:RPD852064 RYO852058:RYZ852064 SIK852058:SIV852064 SSG852058:SSR852064 TCC852058:TCN852064 TLY852058:TMJ852064 TVU852058:TWF852064 UFQ852058:UGB852064 UPM852058:UPX852064 UZI852058:UZT852064 VJE852058:VJP852064 VTA852058:VTL852064 WCW852058:WDH852064 WMS852058:WND852064 WWO852058:WWZ852064 KC917594:KN917600 TY917594:UJ917600 ADU917594:AEF917600 ANQ917594:AOB917600 AXM917594:AXX917600 BHI917594:BHT917600 BRE917594:BRP917600 CBA917594:CBL917600 CKW917594:CLH917600 CUS917594:CVD917600 DEO917594:DEZ917600 DOK917594:DOV917600 DYG917594:DYR917600 EIC917594:EIN917600 ERY917594:ESJ917600 FBU917594:FCF917600 FLQ917594:FMB917600 FVM917594:FVX917600 GFI917594:GFT917600 GPE917594:GPP917600 GZA917594:GZL917600 HIW917594:HJH917600 HSS917594:HTD917600 ICO917594:ICZ917600 IMK917594:IMV917600 IWG917594:IWR917600 JGC917594:JGN917600 JPY917594:JQJ917600 JZU917594:KAF917600 KJQ917594:KKB917600 KTM917594:KTX917600 LDI917594:LDT917600 LNE917594:LNP917600 LXA917594:LXL917600 MGW917594:MHH917600 MQS917594:MRD917600 NAO917594:NAZ917600 NKK917594:NKV917600 NUG917594:NUR917600 OEC917594:OEN917600 ONY917594:OOJ917600 OXU917594:OYF917600 PHQ917594:PIB917600 PRM917594:PRX917600 QBI917594:QBT917600 QLE917594:QLP917600 QVA917594:QVL917600 REW917594:RFH917600 ROS917594:RPD917600 RYO917594:RYZ917600 SIK917594:SIV917600 SSG917594:SSR917600 TCC917594:TCN917600 TLY917594:TMJ917600 TVU917594:TWF917600 UFQ917594:UGB917600 UPM917594:UPX917600 UZI917594:UZT917600 VJE917594:VJP917600 VTA917594:VTL917600 WCW917594:WDH917600 WMS917594:WND917600 WWO917594:WWZ917600 KC983130:KN983136 TY983130:UJ983136 ADU983130:AEF983136 ANQ983130:AOB983136 AXM983130:AXX983136 BHI983130:BHT983136 BRE983130:BRP983136 CBA983130:CBL983136 CKW983130:CLH983136 CUS983130:CVD983136 DEO983130:DEZ983136 DOK983130:DOV983136 DYG983130:DYR983136 EIC983130:EIN983136 ERY983130:ESJ983136 FBU983130:FCF983136 FLQ983130:FMB983136 FVM983130:FVX983136 GFI983130:GFT983136 GPE983130:GPP983136 GZA983130:GZL983136 HIW983130:HJH983136 HSS983130:HTD983136 ICO983130:ICZ983136 IMK983130:IMV983136 IWG983130:IWR983136 JGC983130:JGN983136 JPY983130:JQJ983136 JZU983130:KAF983136 KJQ983130:KKB983136 KTM983130:KTX983136 LDI983130:LDT983136 LNE983130:LNP983136 LXA983130:LXL983136 MGW983130:MHH983136 MQS983130:MRD983136 NAO983130:NAZ983136 NKK983130:NKV983136 NUG983130:NUR983136 OEC983130:OEN983136 ONY983130:OOJ983136 OXU983130:OYF983136 PHQ983130:PIB983136 PRM983130:PRX983136 QBI983130:QBT983136 QLE983130:QLP983136 QVA983130:QVL983136 REW983130:RFH983136 ROS983130:RPD983136 RYO983130:RYZ983136 SIK983130:SIV983136 SSG983130:SSR983136 TCC983130:TCN983136 TLY983130:TMJ983136 TVU983130:TWF983136 UFQ983130:UGB983136 UPM983130:UPX983136 UZI983130:UZT983136 VJE983130:VJP983136 VTA983130:VTL983136 WCW983130:WDH983136 WMS983130:WND983136 WCW94:WDH96 BHI40:BHT42 VTA94:VTL96 VJE94:VJP96 UZI94:UZT96 UPM94:UPX96 UFQ94:UGB96 TVU94:TWF96 TLY94:TMJ96 TCC94:TCN96 SSG94:SSR96 SIK94:SIV96 RYO94:RYZ96 ROS94:RPD96 REW94:RFH96 QVA94:QVL96 QLE94:QLP96 QBI94:QBT96 PRM94:PRX96 PHQ94:PIB96 OXU94:OYF96 ONY94:OOJ96 OEC94:OEN96 NUG94:NUR96 NKK94:NKV96 NAO94:NAZ96 MQS94:MRD96 MGW94:MHH96 LXA94:LXL96 LNE94:LNP96 LDI94:LDT96 KTM94:KTX96 KJQ94:KKB96 JZU94:KAF96 JPY94:JQJ96 JGC94:JGN96 IWG94:IWR96 IMK94:IMV96 ICO94:ICZ96 HSS94:HTD96 HIW94:HJH96 GZA94:GZL96 GPE94:GPP96 GFI94:GFT96 FVM94:FVX96 FLQ94:FMB96 FBU94:FCF96 ERY94:ESJ96 EIC94:EIN96 DYG94:DYR96 DOK94:DOV96 DEO94:DEZ96 CUS94:CVD96 CKW94:CLH96 CBA94:CBL96 BRE94:BRP96 BHI94:BHT96 AXM94:AXX96 ANQ94:AOB96 ADU94:AEF96 TY94:UJ96 KC94:KN96 L95:AR96 AQ50 BRE40:BRP42 CBA40:CBL42 CKW40:CLH42 CUS40:CVD42 DEO40:DEZ42 DOK40:DOV42 DYG40:DYR42 EIC40:EIN42 ERY40:ESJ42 FBU40:FCF42 FLQ40:FMB42 FVM40:FVX42 GFI40:GFT42 GPE40:GPP42 GZA40:GZL42 HIW40:HJH42 HSS40:HTD42 ICO40:ICZ42 IMK40:IMV42 IWG40:IWR42 JGC40:JGN42 JPY40:JQJ42 JZU40:KAF42 KJQ40:KKB42 KTM40:KTX42 LDI40:LDT42 LNE40:LNP42 LXA40:LXL42 MGW40:MHH42 MQS40:MRD42 NAO40:NAZ42 NKK40:NKV42 NUG40:NUR42 OEC40:OEN42 ONY40:OOJ42 OXU40:OYF42 PHQ40:PIB42 PRM40:PRX42 QBI40:QBT42 QLE40:QLP42 QVA40:QVL42 REW40:RFH42 ROS40:RPD42 RYO40:RYZ42 SIK40:SIV42 SSG40:SSR42 TCC40:TCN42 TLY40:TMJ42 TVU40:TWF42 UFQ40:UGB42 UPM40:UPX42 UZI40:UZT42 VJE40:VJP42 VTA40:VTL42 WCW40:WDH42 WMS40:WND42 WWO40:WWZ42 KC40:KN42 TY40:UJ42 ADU40:AEF42 ANQ40:AOB42 L32:AQ32 BHI64:BHT66 AQ74 BRE64:BRP66 CBA64:CBL66 CKW64:CLH66 CUS64:CVD66 DEO64:DEZ66 DOK64:DOV66 DYG64:DYR66 EIC64:EIN66 ERY64:ESJ66 FBU64:FCF66 FLQ64:FMB66 FVM64:FVX66 GFI64:GFT66 GPE64:GPP66 GZA64:GZL66 HIW64:HJH66 HSS64:HTD66 ICO64:ICZ66 IMK64:IMV66 IWG64:IWR66 JGC64:JGN66 JPY64:JQJ66 JZU64:KAF66 KJQ64:KKB66 KTM64:KTX66 LDI64:LDT66 LNE64:LNP66 LXA64:LXL66 MGW64:MHH66 MQS64:MRD66 NAO64:NAZ66 NKK64:NKV66 NUG64:NUR66 OEC64:OEN66 ONY64:OOJ66 OXU64:OYF66 PHQ64:PIB66 PRM64:PRX66 QBI64:QBT66 QLE64:QLP66 QVA64:QVL66 REW64:RFH66 ROS64:RPD66 RYO64:RYZ66 SIK64:SIV66 SSG64:SSR66 TCC64:TCN66 TLY64:TMJ66 TVU64:TWF66 UFQ64:UGB66 UPM64:UPX66 UZI64:UZT66 VJE64:VJP66 VTA64:VTL66 WCW64:WDH66 WMS64:WND66 WWO64:WWZ66 KC64:KN66 TY64:UJ66 ADU64:AEF66 ANQ64:AOB66 L56:AQ56 WWO94:WWZ96 L40:AQ40 L64:AQ64 L131162:AR131168 AQ26 L65626:AR65632 L983130:AR983136 L917594:AR917600 L852058:AR852064 L786522:AR786528 L720986:AR720992 L655450:AR655456 L589914:AR589920 L524378:AR524384 L458842:AR458848 L393306:AR393312 L327770:AR327776 L262234:AR262240 L196698:AR196704 L26:AP27 ADU26:AEF27 TY26:UJ27 KC26:KN27 WWO26:WWZ27 WMS26:WND27 WCW26:WDH27 VTA26:VTL27 VJE26:VJP27 UZI26:UZT27 UPM26:UPX27 UFQ26:UGB27 TVU26:TWF27 TLY26:TMJ27 TCC26:TCN27 SSG26:SSR27 SIK26:SIV27 RYO26:RYZ27 ROS26:RPD27 REW26:RFH27 QVA26:QVL27 QLE26:QLP27 QBI26:QBT27 PRM26:PRX27 PHQ26:PIB27 OXU26:OYF27 ONY26:OOJ27 OEC26:OEN27 NUG26:NUR27 NKK26:NKV27 NAO26:NAZ27 MQS26:MRD27 MGW26:MHH27 LXA26:LXL27 LNE26:LNP27 LDI26:LDT27 KTM26:KTX27 KJQ26:KKB27 JZU26:KAF27 JPY26:JQJ27 JGC26:JGN27 IWG26:IWR27 IMK26:IMV27 ICO26:ICZ27 HSS26:HTD27 HIW26:HJH27 GZA26:GZL27 GPE26:GPP27 GFI26:GFT27 FVM26:FVX27 FLQ26:FMB27 FBU26:FCF27 ERY26:ESJ27 EIC26:EIN27 DYG26:DYR27 DOK26:DOV27 DEO26:DEZ27 CUS26:CVD27 CKW26:CLH27 CBA26:CBL27 BRE26:BRP27 BHI26:BHT27 AXM26:AXX27 ANQ26:AOB27 AQ27:AR27 L41:AR42 ADU32:AEF32 TY32:UJ32 KC32:KN32 WWO32:WWZ32 WMS32:WND32 WCW32:WDH32 VTA32:VTL32 VJE32:VJP32 UZI32:UZT32 UPM32:UPX32 UFQ32:UGB32 TVU32:TWF32 TLY32:TMJ32 TCC32:TCN32 SSG32:SSR32 SIK32:SIV32 RYO32:RYZ32 ROS32:RPD32 REW32:RFH32 QVA32:QVL32 QLE32:QLP32 QBI32:QBT32 PRM32:PRX32 PHQ32:PIB32 OXU32:OYF32 ONY32:OOJ32 OEC32:OEN32 NUG32:NUR32 NKK32:NKV32 NAO32:NAZ32 MQS32:MRD32 MGW32:MHH32 LXA32:LXL32 LNE32:LNP32 LDI32:LDT32 KTM32:KTX32 KJQ32:KKB32 JZU32:KAF32 JPY32:JQJ32 JGC32:JGN32 IWG32:IWR32 IMK32:IMV32 ICO32:ICZ32 HSS32:HTD32 HIW32:HJH32 GZA32:GZL32 GPE32:GPP32 GFI32:GFT32 FVM32:FVX32 FLQ32:FMB32 FBU32:FCF32 ERY32:ESJ32 EIC32:EIN32 DYG32:DYR32 DOK32:DOV32 DEO32:DEZ32 CUS32:CVD32 CKW32:CLH32 CBA32:CBL32 BRE32:BRP32 BHI32:BHT32 AXM32:AXX32 ANQ32:AOB32 L36:AQ36 ANQ36:AOB36 ADU36:AEF36 TY36:UJ36 KC36:KN36 WWO36:WWZ36 WMS36:WND36 WCW36:WDH36 VTA36:VTL36 VJE36:VJP36 UZI36:UZT36 UPM36:UPX36 UFQ36:UGB36 TVU36:TWF36 TLY36:TMJ36 TCC36:TCN36 SSG36:SSR36 SIK36:SIV36 RYO36:RYZ36 ROS36:RPD36 REW36:RFH36 QVA36:QVL36 QLE36:QLP36 QBI36:QBT36 PRM36:PRX36 PHQ36:PIB36 OXU36:OYF36 ONY36:OOJ36 OEC36:OEN36 NUG36:NUR36 NKK36:NKV36 NAO36:NAZ36 MQS36:MRD36 MGW36:MHH36 LXA36:LXL36 LNE36:LNP36 LDI36:LDT36 KTM36:KTX36 KJQ36:KKB36 JZU36:KAF36 JPY36:JQJ36 JGC36:JGN36 IWG36:IWR36 IMK36:IMV36 ICO36:ICZ36 HSS36:HTD36 HIW36:HJH36 GZA36:GZL36 GPE36:GPP36 GFI36:GFT36 FVM36:FVX36 FLQ36:FMB36 FBU36:FCF36 ERY36:ESJ36 EIC36:EIN36 DYG36:DYR36 DOK36:DOV36 DEO36:DEZ36 CUS36:CVD36 CKW36:CLH36 CBA36:CBL36 BRE36:BRP36 BHI36:BHT36 AXM36:AXX36 AXM40:AXX42 L50:AP51 ADU50:AEF51 TY50:UJ51 KC50:KN51 WWO50:WWZ51 WMS50:WND51 WCW50:WDH51 VTA50:VTL51 VJE50:VJP51 UZI50:UZT51 UPM50:UPX51 UFQ50:UGB51 TVU50:TWF51 TLY50:TMJ51 TCC50:TCN51 SSG50:SSR51 SIK50:SIV51 RYO50:RYZ51 ROS50:RPD51 REW50:RFH51 QVA50:QVL51 QLE50:QLP51 QBI50:QBT51 PRM50:PRX51 PHQ50:PIB51 OXU50:OYF51 ONY50:OOJ51 OEC50:OEN51 NUG50:NUR51 NKK50:NKV51 NAO50:NAZ51 MQS50:MRD51 MGW50:MHH51 LXA50:LXL51 LNE50:LNP51 LDI50:LDT51 KTM50:KTX51 KJQ50:KKB51 JZU50:KAF51 JPY50:JQJ51 JGC50:JGN51 IWG50:IWR51 IMK50:IMV51 ICO50:ICZ51 HSS50:HTD51 HIW50:HJH51 GZA50:GZL51 GPE50:GPP51 GFI50:GFT51 FVM50:FVX51 FLQ50:FMB51 FBU50:FCF51 ERY50:ESJ51 EIC50:EIN51 DYG50:DYR51 DOK50:DOV51 DEO50:DEZ51 CUS50:CVD51 CKW50:CLH51 CBA50:CBL51 BRE50:BRP51 BHI50:BHT51 AXM50:AXX51 ANQ50:AOB51 AQ51:AR51 L65:AR66 ADU56:AEF56 TY56:UJ56 KC56:KN56 WWO56:WWZ56 WMS56:WND56 WCW56:WDH56 VTA56:VTL56 VJE56:VJP56 UZI56:UZT56 UPM56:UPX56 UFQ56:UGB56 TVU56:TWF56 TLY56:TMJ56 TCC56:TCN56 SSG56:SSR56 SIK56:SIV56 RYO56:RYZ56 ROS56:RPD56 REW56:RFH56 QVA56:QVL56 QLE56:QLP56 QBI56:QBT56 PRM56:PRX56 PHQ56:PIB56 OXU56:OYF56 ONY56:OOJ56 OEC56:OEN56 NUG56:NUR56 NKK56:NKV56 NAO56:NAZ56 MQS56:MRD56 MGW56:MHH56 LXA56:LXL56 LNE56:LNP56 LDI56:LDT56 KTM56:KTX56 KJQ56:KKB56 JZU56:KAF56 JPY56:JQJ56 JGC56:JGN56 IWG56:IWR56 IMK56:IMV56 ICO56:ICZ56 HSS56:HTD56 HIW56:HJH56 GZA56:GZL56 GPE56:GPP56 GFI56:GFT56 FVM56:FVX56 FLQ56:FMB56 FBU56:FCF56 ERY56:ESJ56 EIC56:EIN56 DYG56:DYR56 DOK56:DOV56 DEO56:DEZ56 CUS56:CVD56 CKW56:CLH56 CBA56:CBL56 BRE56:BRP56 BHI56:BHT56 AXM56:AXX56 ANQ56:AOB56 L60:AQ60 ANQ60:AOB60 ADU60:AEF60 TY60:UJ60 KC60:KN60 WWO60:WWZ60 WMS60:WND60 WCW60:WDH60 VTA60:VTL60 VJE60:VJP60 UZI60:UZT60 UPM60:UPX60 UFQ60:UGB60 TVU60:TWF60 TLY60:TMJ60 TCC60:TCN60 SSG60:SSR60 SIK60:SIV60 RYO60:RYZ60 ROS60:RPD60 REW60:RFH60 QVA60:QVL60 QLE60:QLP60 QBI60:QBT60 PRM60:PRX60 PHQ60:PIB60 OXU60:OYF60 ONY60:OOJ60 OEC60:OEN60 NUG60:NUR60 NKK60:NKV60 NAO60:NAZ60 MQS60:MRD60 MGW60:MHH60 LXA60:LXL60 LNE60:LNP60 LDI60:LDT60 KTM60:KTX60 KJQ60:KKB60 JZU60:KAF60 JPY60:JQJ60 JGC60:JGN60 IWG60:IWR60 IMK60:IMV60 ICO60:ICZ60 HSS60:HTD60 HIW60:HJH60 GZA60:GZL60 GPE60:GPP60 GFI60:GFT60 FVM60:FVX60 FLQ60:FMB60 FBU60:FCF60 ERY60:ESJ60 EIC60:EIN60 DYG60:DYR60 DOK60:DOV60 DEO60:DEZ60 CUS60:CVD60 CKW60:CLH60 CBA60:CBL60 BRE60:BRP60 BHI60:BHT60 AXM60:AXX60 AXM64:AXX66 L74:AP75 ADU74:AEF75 ANQ74:AOB75 AXM74:AXX75 BHI74:BHT75 BRE74:BRP75 CBA74:CBL75 CKW74:CLH75 CUS74:CVD75 DEO74:DEZ75 DOK74:DOV75 DYG74:DYR75 EIC74:EIN75 ERY74:ESJ75 FBU74:FCF75 FLQ74:FMB75 FVM74:FVX75 GFI74:GFT75 GPE74:GPP75 GZA74:GZL75 HIW74:HJH75 HSS74:HTD75 ICO74:ICZ75 IMK74:IMV75 IWG74:IWR75 JGC74:JGN75 JPY74:JQJ75 JZU74:KAF75 KJQ74:KKB75 KTM74:KTX75 LDI74:LDT75 LNE74:LNP75 LXA74:LXL75 MGW74:MHH75 MQS74:MRD75 NAO74:NAZ75 NKK74:NKV75 NUG74:NUR75 OEC74:OEN75 ONY74:OOJ75 OXU74:OYF75 PHQ74:PIB75 PRM74:PRX75 QBI74:QBT75 QLE74:QLP75 QVA74:QVL75 REW74:RFH75 ROS74:RPD75 RYO74:RYZ75 SIK74:SIV75 SSG74:SSR75 TCC74:TCN75 TLY74:TMJ75 TVU74:TWF75 UFQ74:UGB75 UPM74:UPX75 UZI74:UZT75 VJE74:VJP75 VTA74:VTL75 WCW74:WDH75 WMS74:WND75 WWO74:WWZ75 KC74:KN75 AQ75:AR75 TY74:UJ75 L80:AQ80 TY80:UJ80 ADU80:AEF80 ANQ80:AOB80 AXM80:AXX80 BHI80:BHT80 BRE80:BRP80 CBA80:CBL80 CKW80:CLH80 CUS80:CVD80 DEO80:DEZ80 DOK80:DOV80 DYG80:DYR80 EIC80:EIN80 ERY80:ESJ80 FBU80:FCF80 FLQ80:FMB80 FVM80:FVX80 GFI80:GFT80 GPE80:GPP80 GZA80:GZL80 HIW80:HJH80 HSS80:HTD80 ICO80:ICZ80 IMK80:IMV80 IWG80:IWR80 JGC80:JGN80 JPY80:JQJ80 JZU80:KAF80 KJQ80:KKB80 KTM80:KTX80 LDI80:LDT80 LNE80:LNP80 LXA80:LXL80 MGW80:MHH80 MQS80:MRD80 NAO80:NAZ80 NKK80:NKV80 NUG80:NUR80 OEC80:OEN80 ONY80:OOJ80 OXU80:OYF80 PHQ80:PIB80 PRM80:PRX80 QBI80:QBT80 QLE80:QLP80 QVA80:QVL80 REW80:RFH80 ROS80:RPD80 RYO80:RYZ80 SIK80:SIV80 SSG80:SSR80 TCC80:TCN80 TLY80:TMJ80 TVU80:TWF80 UFQ80:UGB80 UPM80:UPX80 UZI80:UZT80 VJE80:VJP80 VTA80:VTL80 WCW80:WDH80 WMS80:WND80 WWO80:WWZ80 KC80:KN80 L84:AQ84 KC84:KN84 TY84:UJ84 ADU84:AEF84 ANQ84:AOB84 AXM84:AXX84 BHI84:BHT84 BRE84:BRP84 CBA84:CBL84 CKW84:CLH84 CUS84:CVD84 DEO84:DEZ84 DOK84:DOV84 DYG84:DYR84 EIC84:EIN84 ERY84:ESJ84 FBU84:FCF84 FLQ84:FMB84 FVM84:FVX84 GFI84:GFT84 GPE84:GPP84 GZA84:GZL84 HIW84:HJH84 HSS84:HTD84 ICO84:ICZ84 IMK84:IMV84 IWG84:IWR84 JGC84:JGN84 JPY84:JQJ84 JZU84:KAF84 KJQ84:KKB84 KTM84:KTX84 LDI84:LDT84 LNE84:LNP84 LXA84:LXL84 MGW84:MHH84 MQS84:MRD84 NAO84:NAZ84 NKK84:NKV84 NUG84:NUR84 OEC84:OEN84 ONY84:OOJ84 OXU84:OYF84 PHQ84:PIB84 PRM84:PRX84 QBI84:QBT84 QLE84:QLP84 QVA84:QVL84 REW84:RFH84 ROS84:RPD84 RYO84:RYZ84 SIK84:SIV84 SSG84:SSR84 TCC84:TCN84 TLY84:TMJ84 TVU84:TWF84 UFQ84:UGB84 UPM84:UPX84 UZI84:UZT84 VJE84:VJP84 VTA84:VTL84 WCW84:WDH84 WMS84:WND84 WWO84:WWZ84 L88:AQ88 WWO88:WWZ89 L89:AR89 KC88:KN89 TY88:UJ89 ADU88:AEF89 ANQ88:AOB89 AXM88:AXX89 BHI88:BHT89 BRE88:BRP89 CBA88:CBL89 CKW88:CLH89 CUS88:CVD89 DEO88:DEZ89 DOK88:DOV89 DYG88:DYR89 EIC88:EIN89 ERY88:ESJ89 FBU88:FCF89 FLQ88:FMB89 FVM88:FVX89 GFI88:GFT89 GPE88:GPP89 GZA88:GZL89 HIW88:HJH89 HSS88:HTD89 ICO88:ICZ89 IMK88:IMV89 IWG88:IWR89 JGC88:JGN89 JPY88:JQJ89 JZU88:KAF89 KJQ88:KKB89 KTM88:KTX89 LDI88:LDT89 LNE88:LNP89 LXA88:LXL89 MGW88:MHH89 MQS88:MRD89 NAO88:NAZ89 NKK88:NKV89 NUG88:NUR89 OEC88:OEN89 ONY88:OOJ89 OXU88:OYF89 PHQ88:PIB89 PRM88:PRX89 QBI88:QBT89 QLE88:QLP89 QVA88:QVL89 REW88:RFH89 ROS88:RPD89 RYO88:RYZ89 SIK88:SIV89 SSG88:SSR89 TCC88:TCN89 TLY88:TMJ89 TVU88:TWF89 UFQ88:UGB89 UPM88:UPX89 UZI88:UZT89 VJE88:VJP89 VTA88:VTL89 WCW88:WDH89 WMS88:WND89 WMS94:WND96 L94:AQ94"/>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625 KH65625 UD65625 ADZ65625 ANV65625 AXR65625 BHN65625 BRJ65625 CBF65625 CLB65625 CUX65625 DET65625 DOP65625 DYL65625 EIH65625 ESD65625 FBZ65625 FLV65625 FVR65625 GFN65625 GPJ65625 GZF65625 HJB65625 HSX65625 ICT65625 IMP65625 IWL65625 JGH65625 JQD65625 JZZ65625 KJV65625 KTR65625 LDN65625 LNJ65625 LXF65625 MHB65625 MQX65625 NAT65625 NKP65625 NUL65625 OEH65625 OOD65625 OXZ65625 PHV65625 PRR65625 QBN65625 QLJ65625 QVF65625 RFB65625 ROX65625 RYT65625 SIP65625 SSL65625 TCH65625 TMD65625 TVZ65625 UFV65625 UPR65625 UZN65625 VJJ65625 VTF65625 WDB65625 WMX65625 WWT65625 Q131161 KH131161 UD131161 ADZ131161 ANV131161 AXR131161 BHN131161 BRJ131161 CBF131161 CLB131161 CUX131161 DET131161 DOP131161 DYL131161 EIH131161 ESD131161 FBZ131161 FLV131161 FVR131161 GFN131161 GPJ131161 GZF131161 HJB131161 HSX131161 ICT131161 IMP131161 IWL131161 JGH131161 JQD131161 JZZ131161 KJV131161 KTR131161 LDN131161 LNJ131161 LXF131161 MHB131161 MQX131161 NAT131161 NKP131161 NUL131161 OEH131161 OOD131161 OXZ131161 PHV131161 PRR131161 QBN131161 QLJ131161 QVF131161 RFB131161 ROX131161 RYT131161 SIP131161 SSL131161 TCH131161 TMD131161 TVZ131161 UFV131161 UPR131161 UZN131161 VJJ131161 VTF131161 WDB131161 WMX131161 WWT131161 Q196697 KH196697 UD196697 ADZ196697 ANV196697 AXR196697 BHN196697 BRJ196697 CBF196697 CLB196697 CUX196697 DET196697 DOP196697 DYL196697 EIH196697 ESD196697 FBZ196697 FLV196697 FVR196697 GFN196697 GPJ196697 GZF196697 HJB196697 HSX196697 ICT196697 IMP196697 IWL196697 JGH196697 JQD196697 JZZ196697 KJV196697 KTR196697 LDN196697 LNJ196697 LXF196697 MHB196697 MQX196697 NAT196697 NKP196697 NUL196697 OEH196697 OOD196697 OXZ196697 PHV196697 PRR196697 QBN196697 QLJ196697 QVF196697 RFB196697 ROX196697 RYT196697 SIP196697 SSL196697 TCH196697 TMD196697 TVZ196697 UFV196697 UPR196697 UZN196697 VJJ196697 VTF196697 WDB196697 WMX196697 WWT196697 Q262233 KH262233 UD262233 ADZ262233 ANV262233 AXR262233 BHN262233 BRJ262233 CBF262233 CLB262233 CUX262233 DET262233 DOP262233 DYL262233 EIH262233 ESD262233 FBZ262233 FLV262233 FVR262233 GFN262233 GPJ262233 GZF262233 HJB262233 HSX262233 ICT262233 IMP262233 IWL262233 JGH262233 JQD262233 JZZ262233 KJV262233 KTR262233 LDN262233 LNJ262233 LXF262233 MHB262233 MQX262233 NAT262233 NKP262233 NUL262233 OEH262233 OOD262233 OXZ262233 PHV262233 PRR262233 QBN262233 QLJ262233 QVF262233 RFB262233 ROX262233 RYT262233 SIP262233 SSL262233 TCH262233 TMD262233 TVZ262233 UFV262233 UPR262233 UZN262233 VJJ262233 VTF262233 WDB262233 WMX262233 WWT262233 Q327769 KH327769 UD327769 ADZ327769 ANV327769 AXR327769 BHN327769 BRJ327769 CBF327769 CLB327769 CUX327769 DET327769 DOP327769 DYL327769 EIH327769 ESD327769 FBZ327769 FLV327769 FVR327769 GFN327769 GPJ327769 GZF327769 HJB327769 HSX327769 ICT327769 IMP327769 IWL327769 JGH327769 JQD327769 JZZ327769 KJV327769 KTR327769 LDN327769 LNJ327769 LXF327769 MHB327769 MQX327769 NAT327769 NKP327769 NUL327769 OEH327769 OOD327769 OXZ327769 PHV327769 PRR327769 QBN327769 QLJ327769 QVF327769 RFB327769 ROX327769 RYT327769 SIP327769 SSL327769 TCH327769 TMD327769 TVZ327769 UFV327769 UPR327769 UZN327769 VJJ327769 VTF327769 WDB327769 WMX327769 WWT327769 Q393305 KH393305 UD393305 ADZ393305 ANV393305 AXR393305 BHN393305 BRJ393305 CBF393305 CLB393305 CUX393305 DET393305 DOP393305 DYL393305 EIH393305 ESD393305 FBZ393305 FLV393305 FVR393305 GFN393305 GPJ393305 GZF393305 HJB393305 HSX393305 ICT393305 IMP393305 IWL393305 JGH393305 JQD393305 JZZ393305 KJV393305 KTR393305 LDN393305 LNJ393305 LXF393305 MHB393305 MQX393305 NAT393305 NKP393305 NUL393305 OEH393305 OOD393305 OXZ393305 PHV393305 PRR393305 QBN393305 QLJ393305 QVF393305 RFB393305 ROX393305 RYT393305 SIP393305 SSL393305 TCH393305 TMD393305 TVZ393305 UFV393305 UPR393305 UZN393305 VJJ393305 VTF393305 WDB393305 WMX393305 WWT393305 Q458841 KH458841 UD458841 ADZ458841 ANV458841 AXR458841 BHN458841 BRJ458841 CBF458841 CLB458841 CUX458841 DET458841 DOP458841 DYL458841 EIH458841 ESD458841 FBZ458841 FLV458841 FVR458841 GFN458841 GPJ458841 GZF458841 HJB458841 HSX458841 ICT458841 IMP458841 IWL458841 JGH458841 JQD458841 JZZ458841 KJV458841 KTR458841 LDN458841 LNJ458841 LXF458841 MHB458841 MQX458841 NAT458841 NKP458841 NUL458841 OEH458841 OOD458841 OXZ458841 PHV458841 PRR458841 QBN458841 QLJ458841 QVF458841 RFB458841 ROX458841 RYT458841 SIP458841 SSL458841 TCH458841 TMD458841 TVZ458841 UFV458841 UPR458841 UZN458841 VJJ458841 VTF458841 WDB458841 WMX458841 WWT458841 Q524377 KH524377 UD524377 ADZ524377 ANV524377 AXR524377 BHN524377 BRJ524377 CBF524377 CLB524377 CUX524377 DET524377 DOP524377 DYL524377 EIH524377 ESD524377 FBZ524377 FLV524377 FVR524377 GFN524377 GPJ524377 GZF524377 HJB524377 HSX524377 ICT524377 IMP524377 IWL524377 JGH524377 JQD524377 JZZ524377 KJV524377 KTR524377 LDN524377 LNJ524377 LXF524377 MHB524377 MQX524377 NAT524377 NKP524377 NUL524377 OEH524377 OOD524377 OXZ524377 PHV524377 PRR524377 QBN524377 QLJ524377 QVF524377 RFB524377 ROX524377 RYT524377 SIP524377 SSL524377 TCH524377 TMD524377 TVZ524377 UFV524377 UPR524377 UZN524377 VJJ524377 VTF524377 WDB524377 WMX524377 WWT524377 Q589913 KH589913 UD589913 ADZ589913 ANV589913 AXR589913 BHN589913 BRJ589913 CBF589913 CLB589913 CUX589913 DET589913 DOP589913 DYL589913 EIH589913 ESD589913 FBZ589913 FLV589913 FVR589913 GFN589913 GPJ589913 GZF589913 HJB589913 HSX589913 ICT589913 IMP589913 IWL589913 JGH589913 JQD589913 JZZ589913 KJV589913 KTR589913 LDN589913 LNJ589913 LXF589913 MHB589913 MQX589913 NAT589913 NKP589913 NUL589913 OEH589913 OOD589913 OXZ589913 PHV589913 PRR589913 QBN589913 QLJ589913 QVF589913 RFB589913 ROX589913 RYT589913 SIP589913 SSL589913 TCH589913 TMD589913 TVZ589913 UFV589913 UPR589913 UZN589913 VJJ589913 VTF589913 WDB589913 WMX589913 WWT589913 Q655449 KH655449 UD655449 ADZ655449 ANV655449 AXR655449 BHN655449 BRJ655449 CBF655449 CLB655449 CUX655449 DET655449 DOP655449 DYL655449 EIH655449 ESD655449 FBZ655449 FLV655449 FVR655449 GFN655449 GPJ655449 GZF655449 HJB655449 HSX655449 ICT655449 IMP655449 IWL655449 JGH655449 JQD655449 JZZ655449 KJV655449 KTR655449 LDN655449 LNJ655449 LXF655449 MHB655449 MQX655449 NAT655449 NKP655449 NUL655449 OEH655449 OOD655449 OXZ655449 PHV655449 PRR655449 QBN655449 QLJ655449 QVF655449 RFB655449 ROX655449 RYT655449 SIP655449 SSL655449 TCH655449 TMD655449 TVZ655449 UFV655449 UPR655449 UZN655449 VJJ655449 VTF655449 WDB655449 WMX655449 WWT655449 Q720985 KH720985 UD720985 ADZ720985 ANV720985 AXR720985 BHN720985 BRJ720985 CBF720985 CLB720985 CUX720985 DET720985 DOP720985 DYL720985 EIH720985 ESD720985 FBZ720985 FLV720985 FVR720985 GFN720985 GPJ720985 GZF720985 HJB720985 HSX720985 ICT720985 IMP720985 IWL720985 JGH720985 JQD720985 JZZ720985 KJV720985 KTR720985 LDN720985 LNJ720985 LXF720985 MHB720985 MQX720985 NAT720985 NKP720985 NUL720985 OEH720985 OOD720985 OXZ720985 PHV720985 PRR720985 QBN720985 QLJ720985 QVF720985 RFB720985 ROX720985 RYT720985 SIP720985 SSL720985 TCH720985 TMD720985 TVZ720985 UFV720985 UPR720985 UZN720985 VJJ720985 VTF720985 WDB720985 WMX720985 WWT720985 Q786521 KH786521 UD786521 ADZ786521 ANV786521 AXR786521 BHN786521 BRJ786521 CBF786521 CLB786521 CUX786521 DET786521 DOP786521 DYL786521 EIH786521 ESD786521 FBZ786521 FLV786521 FVR786521 GFN786521 GPJ786521 GZF786521 HJB786521 HSX786521 ICT786521 IMP786521 IWL786521 JGH786521 JQD786521 JZZ786521 KJV786521 KTR786521 LDN786521 LNJ786521 LXF786521 MHB786521 MQX786521 NAT786521 NKP786521 NUL786521 OEH786521 OOD786521 OXZ786521 PHV786521 PRR786521 QBN786521 QLJ786521 QVF786521 RFB786521 ROX786521 RYT786521 SIP786521 SSL786521 TCH786521 TMD786521 TVZ786521 UFV786521 UPR786521 UZN786521 VJJ786521 VTF786521 WDB786521 WMX786521 WWT786521 Q852057 KH852057 UD852057 ADZ852057 ANV852057 AXR852057 BHN852057 BRJ852057 CBF852057 CLB852057 CUX852057 DET852057 DOP852057 DYL852057 EIH852057 ESD852057 FBZ852057 FLV852057 FVR852057 GFN852057 GPJ852057 GZF852057 HJB852057 HSX852057 ICT852057 IMP852057 IWL852057 JGH852057 JQD852057 JZZ852057 KJV852057 KTR852057 LDN852057 LNJ852057 LXF852057 MHB852057 MQX852057 NAT852057 NKP852057 NUL852057 OEH852057 OOD852057 OXZ852057 PHV852057 PRR852057 QBN852057 QLJ852057 QVF852057 RFB852057 ROX852057 RYT852057 SIP852057 SSL852057 TCH852057 TMD852057 TVZ852057 UFV852057 UPR852057 UZN852057 VJJ852057 VTF852057 WDB852057 WMX852057 WWT852057 Q917593 KH917593 UD917593 ADZ917593 ANV917593 AXR917593 BHN917593 BRJ917593 CBF917593 CLB917593 CUX917593 DET917593 DOP917593 DYL917593 EIH917593 ESD917593 FBZ917593 FLV917593 FVR917593 GFN917593 GPJ917593 GZF917593 HJB917593 HSX917593 ICT917593 IMP917593 IWL917593 JGH917593 JQD917593 JZZ917593 KJV917593 KTR917593 LDN917593 LNJ917593 LXF917593 MHB917593 MQX917593 NAT917593 NKP917593 NUL917593 OEH917593 OOD917593 OXZ917593 PHV917593 PRR917593 QBN917593 QLJ917593 QVF917593 RFB917593 ROX917593 RYT917593 SIP917593 SSL917593 TCH917593 TMD917593 TVZ917593 UFV917593 UPR917593 UZN917593 VJJ917593 VTF917593 WDB917593 WMX917593 WWT917593 Q983129 KH983129 UD983129 ADZ983129 ANV983129 AXR983129 BHN983129 BRJ983129 CBF983129 CLB983129 CUX983129 DET983129 DOP983129 DYL983129 EIH983129 ESD983129 FBZ983129 FLV983129 FVR983129 GFN983129 GPJ983129 GZF983129 HJB983129 HSX983129 ICT983129 IMP983129 IWL983129 JGH983129 JQD983129 JZZ983129 KJV983129 KTR983129 LDN983129 LNJ983129 LXF983129 MHB983129 MQX983129 NAT983129 NKP983129 NUL983129 OEH983129 OOD983129 OXZ983129 PHV983129 PRR983129 QBN983129 QLJ983129 QVF983129 RFB983129 ROX983129 RYT983129 SIP983129 SSL983129 TCH983129 TMD983129 TVZ983129 UFV983129 UPR983129 UZN983129 VJJ983129 VTF983129 WDB983129 WMX983129 WWT983129 Q49 KH49 UD49 ADZ49 ANV49 AXR49 BHN49 BRJ49 CBF49 CLB49 CUX49 DET49 DOP49 DYL49 EIH49 ESD49 FBZ49 FLV49 FVR49 GFN49 GPJ49 GZF49 HJB49 HSX49 ICT49 IMP49 IWL49 JGH49 JQD49 JZZ49 KJV49 KTR49 LDN49 LNJ49 LXF49 MHB49 MQX49 NAT49 NKP49 NUL49 OEH49 OOD49 OXZ49 PHV49 PRR49 QBN49 QLJ49 QVF49 RFB49 ROX49 RYT49 SIP49 SSL49 TCH49 TMD49 TVZ49 UFV49 UPR49 UZN49 VJJ49 VTF49 WDB49 WMX49 WWT49 Q73 KH73 UD73 ADZ73 ANV73 AXR73 BHN73 BRJ73 CBF73 CLB73 CUX73 DET73 DOP73 DYL73 EIH73 ESD73 FBZ73 FLV73 FVR73 GFN73 GPJ73 GZF73 HJB73 HSX73 ICT73 IMP73 IWL73 JGH73 JQD73 JZZ73 KJV73 KTR73 LDN73 LNJ73 LXF73 MHB73 MQX73 NAT73 NKP73 NUL73 OEH73 OOD73 OXZ73 PHV73 PRR73 QBN73 QLJ73 QVF73 RFB73 ROX73 RYT73 SIP73 SSL73 TCH73 TMD73 TVZ73 UFV73 UPR73 UZN73 VJJ73 VTF73 WDB73 WMX73 WWT73 X49 X65625 X131161 X196697 X262233 X327769 X393305 X458841 X524377 X589913 X655449 X720985 X786521 X852057 X917593 X983129 X25 X73 AE49 AE65625 AE131161 AE196697 AE262233 AE327769 AE393305 AE458841 AE524377 AE589913 AE655449 AE720985 AE786521 AE852057 AE917593 AE983129 AE25 AE73 AL49 AL65625 AL131161 AL196697 AL262233 AL327769 AL393305 AL458841 AL524377 AL589913 AL655449 AL720985 AL786521 AL852057 AL917593 AL983129 AL25 AL73 WWT31 Q31 KH31 UD31 ADZ31 ANV31 AXR31 BHN31 BRJ31 CBF31 CLB31 CUX31 DET31 DOP31 DYL31 EIH31 ESD31 FBZ31 FLV31 FVR31 GFN31 GPJ31 GZF31 HJB31 HSX31 ICT31 IMP31 IWL31 JGH31 JQD31 JZZ31 KJV31 KTR31 LDN31 LNJ31 LXF31 MHB31 MQX31 NAT31 NKP31 NUL31 OEH31 OOD31 OXZ31 PHV31 PRR31 QBN31 QLJ31 QVF31 RFB31 ROX31 RYT31 SIP31 SSL31 TCH31 TMD31 TVZ31 UFV31 UPR31 UZN31 VJJ31 VTF31 WDB31 WMX31 X31 AE31 AL31 WWT35 Q35 KH35 UD35 ADZ35 ANV35 AXR35 BHN35 BRJ35 CBF35 CLB35 CUX35 DET35 DOP35 DYL35 EIH35 ESD35 FBZ35 FLV35 FVR35 GFN35 GPJ35 GZF35 HJB35 HSX35 ICT35 IMP35 IWL35 JGH35 JQD35 JZZ35 KJV35 KTR35 LDN35 LNJ35 LXF35 MHB35 MQX35 NAT35 NKP35 NUL35 OEH35 OOD35 OXZ35 PHV35 PRR35 QBN35 QLJ35 QVF35 RFB35 ROX35 RYT35 SIP35 SSL35 TCH35 TMD35 TVZ35 UFV35 UPR35 UZN35 VJJ35 VTF35 WDB35 WMX35 X35 AE35 AL35 WWT39 Q39 KH39 UD39 ADZ39 ANV39 AXR39 BHN39 BRJ39 CBF39 CLB39 CUX39 DET39 DOP39 DYL39 EIH39 ESD39 FBZ39 FLV39 FVR39 GFN39 GPJ39 GZF39 HJB39 HSX39 ICT39 IMP39 IWL39 JGH39 JQD39 JZZ39 KJV39 KTR39 LDN39 LNJ39 LXF39 MHB39 MQX39 NAT39 NKP39 NUL39 OEH39 OOD39 OXZ39 PHV39 PRR39 QBN39 QLJ39 QVF39 RFB39 ROX39 RYT39 SIP39 SSL39 TCH39 TMD39 TVZ39 UFV39 UPR39 UZN39 VJJ39 VTF39 WDB39 WMX39 X39 AE39 AL39 WWT55 Q55 KH55 UD55 ADZ55 ANV55 AXR55 BHN55 BRJ55 CBF55 CLB55 CUX55 DET55 DOP55 DYL55 EIH55 ESD55 FBZ55 FLV55 FVR55 GFN55 GPJ55 GZF55 HJB55 HSX55 ICT55 IMP55 IWL55 JGH55 JQD55 JZZ55 KJV55 KTR55 LDN55 LNJ55 LXF55 MHB55 MQX55 NAT55 NKP55 NUL55 OEH55 OOD55 OXZ55 PHV55 PRR55 QBN55 QLJ55 QVF55 RFB55 ROX55 RYT55 SIP55 SSL55 TCH55 TMD55 TVZ55 UFV55 UPR55 UZN55 VJJ55 VTF55 WDB55 WMX55 X55 AE55 AL55 WWT59 Q59 KH59 UD59 ADZ59 ANV59 AXR59 BHN59 BRJ59 CBF59 CLB59 CUX59 DET59 DOP59 DYL59 EIH59 ESD59 FBZ59 FLV59 FVR59 GFN59 GPJ59 GZF59 HJB59 HSX59 ICT59 IMP59 IWL59 JGH59 JQD59 JZZ59 KJV59 KTR59 LDN59 LNJ59 LXF59 MHB59 MQX59 NAT59 NKP59 NUL59 OEH59 OOD59 OXZ59 PHV59 PRR59 QBN59 QLJ59 QVF59 RFB59 ROX59 RYT59 SIP59 SSL59 TCH59 TMD59 TVZ59 UFV59 UPR59 UZN59 VJJ59 VTF59 WDB59 WMX59 X59 AE59 AL59 WWT63 Q63 KH63 UD63 ADZ63 ANV63 AXR63 BHN63 BRJ63 CBF63 CLB63 CUX63 DET63 DOP63 DYL63 EIH63 ESD63 FBZ63 FLV63 FVR63 GFN63 GPJ63 GZF63 HJB63 HSX63 ICT63 IMP63 IWL63 JGH63 JQD63 JZZ63 KJV63 KTR63 LDN63 LNJ63 LXF63 MHB63 MQX63 NAT63 NKP63 NUL63 OEH63 OOD63 OXZ63 PHV63 PRR63 QBN63 QLJ63 QVF63 RFB63 ROX63 RYT63 SIP63 SSL63 TCH63 TMD63 TVZ63 UFV63 UPR63 UZN63 VJJ63 VTF63 WDB63 WMX63 X63 AE63 AL63 WWT79 Q79 KH79 UD79 ADZ79 ANV79 AXR79 BHN79 BRJ79 CBF79 CLB79 CUX79 DET79 DOP79 DYL79 EIH79 ESD79 FBZ79 FLV79 FVR79 GFN79 GPJ79 GZF79 HJB79 HSX79 ICT79 IMP79 IWL79 JGH79 JQD79 JZZ79 KJV79 KTR79 LDN79 LNJ79 LXF79 MHB79 MQX79 NAT79 NKP79 NUL79 OEH79 OOD79 OXZ79 PHV79 PRR79 QBN79 QLJ79 QVF79 RFB79 ROX79 RYT79 SIP79 SSL79 TCH79 TMD79 TVZ79 UFV79 UPR79 UZN79 VJJ79 VTF79 WDB79 WMX79 X79 AE79 AL79 WWT83 Q83 KH83 UD83 ADZ83 ANV83 AXR83 BHN83 BRJ83 CBF83 CLB83 CUX83 DET83 DOP83 DYL83 EIH83 ESD83 FBZ83 FLV83 FVR83 GFN83 GPJ83 GZF83 HJB83 HSX83 ICT83 IMP83 IWL83 JGH83 JQD83 JZZ83 KJV83 KTR83 LDN83 LNJ83 LXF83 MHB83 MQX83 NAT83 NKP83 NUL83 OEH83 OOD83 OXZ83 PHV83 PRR83 QBN83 QLJ83 QVF83 RFB83 ROX83 RYT83 SIP83 SSL83 TCH83 TMD83 TVZ83 UFV83 UPR83 UZN83 VJJ83 VTF83 WDB83 WMX83 X83 AE83 AL83 WWT87 Q87 KH87 UD87 ADZ87 ANV87 AXR87 BHN87 BRJ87 CBF87 CLB87 CUX87 DET87 DOP87 DYL87 EIH87 ESD87 FBZ87 FLV87 FVR87 GFN87 GPJ87 GZF87 HJB87 HSX87 ICT87 IMP87 IWL87 JGH87 JQD87 JZZ87 KJV87 KTR87 LDN87 LNJ87 LXF87 MHB87 MQX87 NAT87 NKP87 NUL87 OEH87 OOD87 OXZ87 PHV87 PRR87 QBN87 QLJ87 QVF87 RFB87 ROX87 RYT87 SIP87 SSL87 TCH87 TMD87 TVZ87 UFV87 UPR87 UZN87 VJJ87 VTF87 WDB87 WMX87 X87 AE87 AL87 WWT93 Q93 KH93 UD93 ADZ93 ANV93 AXR93 BHN93 BRJ93 CBF93 CLB93 CUX93 DET93 DOP93 DYL93 EIH93 ESD93 FBZ93 FLV93 FVR93 GFN93 GPJ93 GZF93 HJB93 HSX93 ICT93 IMP93 IWL93 JGH93 JQD93 JZZ93 KJV93 KTR93 LDN93 LNJ93 LXF93 MHB93 MQX93 NAT93 NKP93 NUL93 OEH93 OOD93 OXZ93 PHV93 PRR93 QBN93 QLJ93 QVF93 RFB93 ROX93 RYT93 SIP93 SSL93 TCH93 TMD93 TVZ93 UFV93 UPR93 UZN93 VJJ93 VTF93 WDB93 WMX93 X93 AE93 AL93"/>
    <dataValidation allowBlank="1" showInputMessage="1" showErrorMessage="1" prompt="Для выбора выполните двойной щелчок левой клавиши мыши по соответствующей ячейке." sqref="S65624 KJ65624 UF65624 AEB65624 ANX65624 AXT65624 BHP65624 BRL65624 CBH65624 CLD65624 CUZ65624 DEV65624 DOR65624 DYN65624 EIJ65624 ESF65624 FCB65624 FLX65624 FVT65624 GFP65624 GPL65624 GZH65624 HJD65624 HSZ65624 ICV65624 IMR65624 IWN65624 JGJ65624 JQF65624 KAB65624 KJX65624 KTT65624 LDP65624 LNL65624 LXH65624 MHD65624 MQZ65624 NAV65624 NKR65624 NUN65624 OEJ65624 OOF65624 OYB65624 PHX65624 PRT65624 QBP65624 QLL65624 QVH65624 RFD65624 ROZ65624 RYV65624 SIR65624 SSN65624 TCJ65624 TMF65624 TWB65624 UFX65624 UPT65624 UZP65624 VJL65624 VTH65624 WDD65624 WMZ65624 WWV65624 S131160 KJ131160 UF131160 AEB131160 ANX131160 AXT131160 BHP131160 BRL131160 CBH131160 CLD131160 CUZ131160 DEV131160 DOR131160 DYN131160 EIJ131160 ESF131160 FCB131160 FLX131160 FVT131160 GFP131160 GPL131160 GZH131160 HJD131160 HSZ131160 ICV131160 IMR131160 IWN131160 JGJ131160 JQF131160 KAB131160 KJX131160 KTT131160 LDP131160 LNL131160 LXH131160 MHD131160 MQZ131160 NAV131160 NKR131160 NUN131160 OEJ131160 OOF131160 OYB131160 PHX131160 PRT131160 QBP131160 QLL131160 QVH131160 RFD131160 ROZ131160 RYV131160 SIR131160 SSN131160 TCJ131160 TMF131160 TWB131160 UFX131160 UPT131160 UZP131160 VJL131160 VTH131160 WDD131160 WMZ131160 WWV131160 S196696 KJ196696 UF196696 AEB196696 ANX196696 AXT196696 BHP196696 BRL196696 CBH196696 CLD196696 CUZ196696 DEV196696 DOR196696 DYN196696 EIJ196696 ESF196696 FCB196696 FLX196696 FVT196696 GFP196696 GPL196696 GZH196696 HJD196696 HSZ196696 ICV196696 IMR196696 IWN196696 JGJ196696 JQF196696 KAB196696 KJX196696 KTT196696 LDP196696 LNL196696 LXH196696 MHD196696 MQZ196696 NAV196696 NKR196696 NUN196696 OEJ196696 OOF196696 OYB196696 PHX196696 PRT196696 QBP196696 QLL196696 QVH196696 RFD196696 ROZ196696 RYV196696 SIR196696 SSN196696 TCJ196696 TMF196696 TWB196696 UFX196696 UPT196696 UZP196696 VJL196696 VTH196696 WDD196696 WMZ196696 WWV196696 S262232 KJ262232 UF262232 AEB262232 ANX262232 AXT262232 BHP262232 BRL262232 CBH262232 CLD262232 CUZ262232 DEV262232 DOR262232 DYN262232 EIJ262232 ESF262232 FCB262232 FLX262232 FVT262232 GFP262232 GPL262232 GZH262232 HJD262232 HSZ262232 ICV262232 IMR262232 IWN262232 JGJ262232 JQF262232 KAB262232 KJX262232 KTT262232 LDP262232 LNL262232 LXH262232 MHD262232 MQZ262232 NAV262232 NKR262232 NUN262232 OEJ262232 OOF262232 OYB262232 PHX262232 PRT262232 QBP262232 QLL262232 QVH262232 RFD262232 ROZ262232 RYV262232 SIR262232 SSN262232 TCJ262232 TMF262232 TWB262232 UFX262232 UPT262232 UZP262232 VJL262232 VTH262232 WDD262232 WMZ262232 WWV262232 S327768 KJ327768 UF327768 AEB327768 ANX327768 AXT327768 BHP327768 BRL327768 CBH327768 CLD327768 CUZ327768 DEV327768 DOR327768 DYN327768 EIJ327768 ESF327768 FCB327768 FLX327768 FVT327768 GFP327768 GPL327768 GZH327768 HJD327768 HSZ327768 ICV327768 IMR327768 IWN327768 JGJ327768 JQF327768 KAB327768 KJX327768 KTT327768 LDP327768 LNL327768 LXH327768 MHD327768 MQZ327768 NAV327768 NKR327768 NUN327768 OEJ327768 OOF327768 OYB327768 PHX327768 PRT327768 QBP327768 QLL327768 QVH327768 RFD327768 ROZ327768 RYV327768 SIR327768 SSN327768 TCJ327768 TMF327768 TWB327768 UFX327768 UPT327768 UZP327768 VJL327768 VTH327768 WDD327768 WMZ327768 WWV327768 S393304 KJ393304 UF393304 AEB393304 ANX393304 AXT393304 BHP393304 BRL393304 CBH393304 CLD393304 CUZ393304 DEV393304 DOR393304 DYN393304 EIJ393304 ESF393304 FCB393304 FLX393304 FVT393304 GFP393304 GPL393304 GZH393304 HJD393304 HSZ393304 ICV393304 IMR393304 IWN393304 JGJ393304 JQF393304 KAB393304 KJX393304 KTT393304 LDP393304 LNL393304 LXH393304 MHD393304 MQZ393304 NAV393304 NKR393304 NUN393304 OEJ393304 OOF393304 OYB393304 PHX393304 PRT393304 QBP393304 QLL393304 QVH393304 RFD393304 ROZ393304 RYV393304 SIR393304 SSN393304 TCJ393304 TMF393304 TWB393304 UFX393304 UPT393304 UZP393304 VJL393304 VTH393304 WDD393304 WMZ393304 WWV393304 S458840 KJ458840 UF458840 AEB458840 ANX458840 AXT458840 BHP458840 BRL458840 CBH458840 CLD458840 CUZ458840 DEV458840 DOR458840 DYN458840 EIJ458840 ESF458840 FCB458840 FLX458840 FVT458840 GFP458840 GPL458840 GZH458840 HJD458840 HSZ458840 ICV458840 IMR458840 IWN458840 JGJ458840 JQF458840 KAB458840 KJX458840 KTT458840 LDP458840 LNL458840 LXH458840 MHD458840 MQZ458840 NAV458840 NKR458840 NUN458840 OEJ458840 OOF458840 OYB458840 PHX458840 PRT458840 QBP458840 QLL458840 QVH458840 RFD458840 ROZ458840 RYV458840 SIR458840 SSN458840 TCJ458840 TMF458840 TWB458840 UFX458840 UPT458840 UZP458840 VJL458840 VTH458840 WDD458840 WMZ458840 WWV458840 S524376 KJ524376 UF524376 AEB524376 ANX524376 AXT524376 BHP524376 BRL524376 CBH524376 CLD524376 CUZ524376 DEV524376 DOR524376 DYN524376 EIJ524376 ESF524376 FCB524376 FLX524376 FVT524376 GFP524376 GPL524376 GZH524376 HJD524376 HSZ524376 ICV524376 IMR524376 IWN524376 JGJ524376 JQF524376 KAB524376 KJX524376 KTT524376 LDP524376 LNL524376 LXH524376 MHD524376 MQZ524376 NAV524376 NKR524376 NUN524376 OEJ524376 OOF524376 OYB524376 PHX524376 PRT524376 QBP524376 QLL524376 QVH524376 RFD524376 ROZ524376 RYV524376 SIR524376 SSN524376 TCJ524376 TMF524376 TWB524376 UFX524376 UPT524376 UZP524376 VJL524376 VTH524376 WDD524376 WMZ524376 WWV524376 S589912 KJ589912 UF589912 AEB589912 ANX589912 AXT589912 BHP589912 BRL589912 CBH589912 CLD589912 CUZ589912 DEV589912 DOR589912 DYN589912 EIJ589912 ESF589912 FCB589912 FLX589912 FVT589912 GFP589912 GPL589912 GZH589912 HJD589912 HSZ589912 ICV589912 IMR589912 IWN589912 JGJ589912 JQF589912 KAB589912 KJX589912 KTT589912 LDP589912 LNL589912 LXH589912 MHD589912 MQZ589912 NAV589912 NKR589912 NUN589912 OEJ589912 OOF589912 OYB589912 PHX589912 PRT589912 QBP589912 QLL589912 QVH589912 RFD589912 ROZ589912 RYV589912 SIR589912 SSN589912 TCJ589912 TMF589912 TWB589912 UFX589912 UPT589912 UZP589912 VJL589912 VTH589912 WDD589912 WMZ589912 WWV589912 S655448 KJ655448 UF655448 AEB655448 ANX655448 AXT655448 BHP655448 BRL655448 CBH655448 CLD655448 CUZ655448 DEV655448 DOR655448 DYN655448 EIJ655448 ESF655448 FCB655448 FLX655448 FVT655448 GFP655448 GPL655448 GZH655448 HJD655448 HSZ655448 ICV655448 IMR655448 IWN655448 JGJ655448 JQF655448 KAB655448 KJX655448 KTT655448 LDP655448 LNL655448 LXH655448 MHD655448 MQZ655448 NAV655448 NKR655448 NUN655448 OEJ655448 OOF655448 OYB655448 PHX655448 PRT655448 QBP655448 QLL655448 QVH655448 RFD655448 ROZ655448 RYV655448 SIR655448 SSN655448 TCJ655448 TMF655448 TWB655448 UFX655448 UPT655448 UZP655448 VJL655448 VTH655448 WDD655448 WMZ655448 WWV655448 S720984 KJ720984 UF720984 AEB720984 ANX720984 AXT720984 BHP720984 BRL720984 CBH720984 CLD720984 CUZ720984 DEV720984 DOR720984 DYN720984 EIJ720984 ESF720984 FCB720984 FLX720984 FVT720984 GFP720984 GPL720984 GZH720984 HJD720984 HSZ720984 ICV720984 IMR720984 IWN720984 JGJ720984 JQF720984 KAB720984 KJX720984 KTT720984 LDP720984 LNL720984 LXH720984 MHD720984 MQZ720984 NAV720984 NKR720984 NUN720984 OEJ720984 OOF720984 OYB720984 PHX720984 PRT720984 QBP720984 QLL720984 QVH720984 RFD720984 ROZ720984 RYV720984 SIR720984 SSN720984 TCJ720984 TMF720984 TWB720984 UFX720984 UPT720984 UZP720984 VJL720984 VTH720984 WDD720984 WMZ720984 WWV720984 S786520 KJ786520 UF786520 AEB786520 ANX786520 AXT786520 BHP786520 BRL786520 CBH786520 CLD786520 CUZ786520 DEV786520 DOR786520 DYN786520 EIJ786520 ESF786520 FCB786520 FLX786520 FVT786520 GFP786520 GPL786520 GZH786520 HJD786520 HSZ786520 ICV786520 IMR786520 IWN786520 JGJ786520 JQF786520 KAB786520 KJX786520 KTT786520 LDP786520 LNL786520 LXH786520 MHD786520 MQZ786520 NAV786520 NKR786520 NUN786520 OEJ786520 OOF786520 OYB786520 PHX786520 PRT786520 QBP786520 QLL786520 QVH786520 RFD786520 ROZ786520 RYV786520 SIR786520 SSN786520 TCJ786520 TMF786520 TWB786520 UFX786520 UPT786520 UZP786520 VJL786520 VTH786520 WDD786520 WMZ786520 WWV786520 S852056 KJ852056 UF852056 AEB852056 ANX852056 AXT852056 BHP852056 BRL852056 CBH852056 CLD852056 CUZ852056 DEV852056 DOR852056 DYN852056 EIJ852056 ESF852056 FCB852056 FLX852056 FVT852056 GFP852056 GPL852056 GZH852056 HJD852056 HSZ852056 ICV852056 IMR852056 IWN852056 JGJ852056 JQF852056 KAB852056 KJX852056 KTT852056 LDP852056 LNL852056 LXH852056 MHD852056 MQZ852056 NAV852056 NKR852056 NUN852056 OEJ852056 OOF852056 OYB852056 PHX852056 PRT852056 QBP852056 QLL852056 QVH852056 RFD852056 ROZ852056 RYV852056 SIR852056 SSN852056 TCJ852056 TMF852056 TWB852056 UFX852056 UPT852056 UZP852056 VJL852056 VTH852056 WDD852056 WMZ852056 WWV852056 S917592 KJ917592 UF917592 AEB917592 ANX917592 AXT917592 BHP917592 BRL917592 CBH917592 CLD917592 CUZ917592 DEV917592 DOR917592 DYN917592 EIJ917592 ESF917592 FCB917592 FLX917592 FVT917592 GFP917592 GPL917592 GZH917592 HJD917592 HSZ917592 ICV917592 IMR917592 IWN917592 JGJ917592 JQF917592 KAB917592 KJX917592 KTT917592 LDP917592 LNL917592 LXH917592 MHD917592 MQZ917592 NAV917592 NKR917592 NUN917592 OEJ917592 OOF917592 OYB917592 PHX917592 PRT917592 QBP917592 QLL917592 QVH917592 RFD917592 ROZ917592 RYV917592 SIR917592 SSN917592 TCJ917592 TMF917592 TWB917592 UFX917592 UPT917592 UZP917592 VJL917592 VTH917592 WDD917592 WMZ917592 WWV917592 S983128 KJ983128 UF983128 AEB983128 ANX983128 AXT983128 BHP983128 BRL983128 CBH983128 CLD983128 CUZ983128 DEV983128 DOR983128 DYN983128 EIJ983128 ESF983128 FCB983128 FLX983128 FVT983128 GFP983128 GPL983128 GZH983128 HJD983128 HSZ983128 ICV983128 IMR983128 IWN983128 JGJ983128 JQF983128 KAB983128 KJX983128 KTT983128 LDP983128 LNL983128 LXH983128 MHD983128 MQZ983128 NAV983128 NKR983128 NUN983128 OEJ983128 OOF983128 OYB983128 PHX983128 PRT983128 QBP983128 QLL983128 QVH983128 RFD983128 ROZ983128 RYV983128 SIR983128 SSN983128 TCJ983128 TMF983128 TWB983128 UFX983128 UPT983128 UZP983128 VJL983128 VTH983128 WDD983128 WMZ983128 WWV983128 U524376 U589912 KL65624 UH65624 AED65624 ANZ65624 AXV65624 BHR65624 BRN65624 CBJ65624 CLF65624 CVB65624 DEX65624 DOT65624 DYP65624 EIL65624 ESH65624 FCD65624 FLZ65624 FVV65624 GFR65624 GPN65624 GZJ65624 HJF65624 HTB65624 ICX65624 IMT65624 IWP65624 JGL65624 JQH65624 KAD65624 KJZ65624 KTV65624 LDR65624 LNN65624 LXJ65624 MHF65624 MRB65624 NAX65624 NKT65624 NUP65624 OEL65624 OOH65624 OYD65624 PHZ65624 PRV65624 QBR65624 QLN65624 QVJ65624 RFF65624 RPB65624 RYX65624 SIT65624 SSP65624 TCL65624 TMH65624 TWD65624 UFZ65624 UPV65624 UZR65624 VJN65624 VTJ65624 WDF65624 WNB65624 WWX65624 U655448 KL131160 UH131160 AED131160 ANZ131160 AXV131160 BHR131160 BRN131160 CBJ131160 CLF131160 CVB131160 DEX131160 DOT131160 DYP131160 EIL131160 ESH131160 FCD131160 FLZ131160 FVV131160 GFR131160 GPN131160 GZJ131160 HJF131160 HTB131160 ICX131160 IMT131160 IWP131160 JGL131160 JQH131160 KAD131160 KJZ131160 KTV131160 LDR131160 LNN131160 LXJ131160 MHF131160 MRB131160 NAX131160 NKT131160 NUP131160 OEL131160 OOH131160 OYD131160 PHZ131160 PRV131160 QBR131160 QLN131160 QVJ131160 RFF131160 RPB131160 RYX131160 SIT131160 SSP131160 TCL131160 TMH131160 TWD131160 UFZ131160 UPV131160 UZR131160 VJN131160 VTJ131160 WDF131160 WNB131160 WWX131160 U720984 KL196696 UH196696 AED196696 ANZ196696 AXV196696 BHR196696 BRN196696 CBJ196696 CLF196696 CVB196696 DEX196696 DOT196696 DYP196696 EIL196696 ESH196696 FCD196696 FLZ196696 FVV196696 GFR196696 GPN196696 GZJ196696 HJF196696 HTB196696 ICX196696 IMT196696 IWP196696 JGL196696 JQH196696 KAD196696 KJZ196696 KTV196696 LDR196696 LNN196696 LXJ196696 MHF196696 MRB196696 NAX196696 NKT196696 NUP196696 OEL196696 OOH196696 OYD196696 PHZ196696 PRV196696 QBR196696 QLN196696 QVJ196696 RFF196696 RPB196696 RYX196696 SIT196696 SSP196696 TCL196696 TMH196696 TWD196696 UFZ196696 UPV196696 UZR196696 VJN196696 VTJ196696 WDF196696 WNB196696 WWX196696 U786520 KL262232 UH262232 AED262232 ANZ262232 AXV262232 BHR262232 BRN262232 CBJ262232 CLF262232 CVB262232 DEX262232 DOT262232 DYP262232 EIL262232 ESH262232 FCD262232 FLZ262232 FVV262232 GFR262232 GPN262232 GZJ262232 HJF262232 HTB262232 ICX262232 IMT262232 IWP262232 JGL262232 JQH262232 KAD262232 KJZ262232 KTV262232 LDR262232 LNN262232 LXJ262232 MHF262232 MRB262232 NAX262232 NKT262232 NUP262232 OEL262232 OOH262232 OYD262232 PHZ262232 PRV262232 QBR262232 QLN262232 QVJ262232 RFF262232 RPB262232 RYX262232 SIT262232 SSP262232 TCL262232 TMH262232 TWD262232 UFZ262232 UPV262232 UZR262232 VJN262232 VTJ262232 WDF262232 WNB262232 WWX262232 U852056 KL327768 UH327768 AED327768 ANZ327768 AXV327768 BHR327768 BRN327768 CBJ327768 CLF327768 CVB327768 DEX327768 DOT327768 DYP327768 EIL327768 ESH327768 FCD327768 FLZ327768 FVV327768 GFR327768 GPN327768 GZJ327768 HJF327768 HTB327768 ICX327768 IMT327768 IWP327768 JGL327768 JQH327768 KAD327768 KJZ327768 KTV327768 LDR327768 LNN327768 LXJ327768 MHF327768 MRB327768 NAX327768 NKT327768 NUP327768 OEL327768 OOH327768 OYD327768 PHZ327768 PRV327768 QBR327768 QLN327768 QVJ327768 RFF327768 RPB327768 RYX327768 SIT327768 SSP327768 TCL327768 TMH327768 TWD327768 UFZ327768 UPV327768 UZR327768 VJN327768 VTJ327768 WDF327768 WNB327768 WWX327768 U917592 KL393304 UH393304 AED393304 ANZ393304 AXV393304 BHR393304 BRN393304 CBJ393304 CLF393304 CVB393304 DEX393304 DOT393304 DYP393304 EIL393304 ESH393304 FCD393304 FLZ393304 FVV393304 GFR393304 GPN393304 GZJ393304 HJF393304 HTB393304 ICX393304 IMT393304 IWP393304 JGL393304 JQH393304 KAD393304 KJZ393304 KTV393304 LDR393304 LNN393304 LXJ393304 MHF393304 MRB393304 NAX393304 NKT393304 NUP393304 OEL393304 OOH393304 OYD393304 PHZ393304 PRV393304 QBR393304 QLN393304 QVJ393304 RFF393304 RPB393304 RYX393304 SIT393304 SSP393304 TCL393304 TMH393304 TWD393304 UFZ393304 UPV393304 UZR393304 VJN393304 VTJ393304 WDF393304 WNB393304 WWX393304 U983128 KL458840 UH458840 AED458840 ANZ458840 AXV458840 BHR458840 BRN458840 CBJ458840 CLF458840 CVB458840 DEX458840 DOT458840 DYP458840 EIL458840 ESH458840 FCD458840 FLZ458840 FVV458840 GFR458840 GPN458840 GZJ458840 HJF458840 HTB458840 ICX458840 IMT458840 IWP458840 JGL458840 JQH458840 KAD458840 KJZ458840 KTV458840 LDR458840 LNN458840 LXJ458840 MHF458840 MRB458840 NAX458840 NKT458840 NUP458840 OEL458840 OOH458840 OYD458840 PHZ458840 PRV458840 QBR458840 QLN458840 QVJ458840 RFF458840 RPB458840 RYX458840 SIT458840 SSP458840 TCL458840 TMH458840 TWD458840 UFZ458840 UPV458840 UZR458840 VJN458840 VTJ458840 WDF458840 WNB458840 WWX458840 U65624 KL524376 UH524376 AED524376 ANZ524376 AXV524376 BHR524376 BRN524376 CBJ524376 CLF524376 CVB524376 DEX524376 DOT524376 DYP524376 EIL524376 ESH524376 FCD524376 FLZ524376 FVV524376 GFR524376 GPN524376 GZJ524376 HJF524376 HTB524376 ICX524376 IMT524376 IWP524376 JGL524376 JQH524376 KAD524376 KJZ524376 KTV524376 LDR524376 LNN524376 LXJ524376 MHF524376 MRB524376 NAX524376 NKT524376 NUP524376 OEL524376 OOH524376 OYD524376 PHZ524376 PRV524376 QBR524376 QLN524376 QVJ524376 RFF524376 RPB524376 RYX524376 SIT524376 SSP524376 TCL524376 TMH524376 TWD524376 UFZ524376 UPV524376 UZR524376 VJN524376 VTJ524376 WDF524376 WNB524376 WWX524376 U131160 KL589912 UH589912 AED589912 ANZ589912 AXV589912 BHR589912 BRN589912 CBJ589912 CLF589912 CVB589912 DEX589912 DOT589912 DYP589912 EIL589912 ESH589912 FCD589912 FLZ589912 FVV589912 GFR589912 GPN589912 GZJ589912 HJF589912 HTB589912 ICX589912 IMT589912 IWP589912 JGL589912 JQH589912 KAD589912 KJZ589912 KTV589912 LDR589912 LNN589912 LXJ589912 MHF589912 MRB589912 NAX589912 NKT589912 NUP589912 OEL589912 OOH589912 OYD589912 PHZ589912 PRV589912 QBR589912 QLN589912 QVJ589912 RFF589912 RPB589912 RYX589912 SIT589912 SSP589912 TCL589912 TMH589912 TWD589912 UFZ589912 UPV589912 UZR589912 VJN589912 VTJ589912 WDF589912 WNB589912 WWX589912 U196696 KL655448 UH655448 AED655448 ANZ655448 AXV655448 BHR655448 BRN655448 CBJ655448 CLF655448 CVB655448 DEX655448 DOT655448 DYP655448 EIL655448 ESH655448 FCD655448 FLZ655448 FVV655448 GFR655448 GPN655448 GZJ655448 HJF655448 HTB655448 ICX655448 IMT655448 IWP655448 JGL655448 JQH655448 KAD655448 KJZ655448 KTV655448 LDR655448 LNN655448 LXJ655448 MHF655448 MRB655448 NAX655448 NKT655448 NUP655448 OEL655448 OOH655448 OYD655448 PHZ655448 PRV655448 QBR655448 QLN655448 QVJ655448 RFF655448 RPB655448 RYX655448 SIT655448 SSP655448 TCL655448 TMH655448 TWD655448 UFZ655448 UPV655448 UZR655448 VJN655448 VTJ655448 WDF655448 WNB655448 WWX655448 U262232 KL720984 UH720984 AED720984 ANZ720984 AXV720984 BHR720984 BRN720984 CBJ720984 CLF720984 CVB720984 DEX720984 DOT720984 DYP720984 EIL720984 ESH720984 FCD720984 FLZ720984 FVV720984 GFR720984 GPN720984 GZJ720984 HJF720984 HTB720984 ICX720984 IMT720984 IWP720984 JGL720984 JQH720984 KAD720984 KJZ720984 KTV720984 LDR720984 LNN720984 LXJ720984 MHF720984 MRB720984 NAX720984 NKT720984 NUP720984 OEL720984 OOH720984 OYD720984 PHZ720984 PRV720984 QBR720984 QLN720984 QVJ720984 RFF720984 RPB720984 RYX720984 SIT720984 SSP720984 TCL720984 TMH720984 TWD720984 UFZ720984 UPV720984 UZR720984 VJN720984 VTJ720984 WDF720984 WNB720984 WWX720984 WWX24 KL786520 UH786520 AED786520 ANZ786520 AXV786520 BHR786520 BRN786520 CBJ786520 CLF786520 CVB786520 DEX786520 DOT786520 DYP786520 EIL786520 ESH786520 FCD786520 FLZ786520 FVV786520 GFR786520 GPN786520 GZJ786520 HJF786520 HTB786520 ICX786520 IMT786520 IWP786520 JGL786520 JQH786520 KAD786520 KJZ786520 KTV786520 LDR786520 LNN786520 LXJ786520 MHF786520 MRB786520 NAX786520 NKT786520 NUP786520 OEL786520 OOH786520 OYD786520 PHZ786520 PRV786520 QBR786520 QLN786520 QVJ786520 RFF786520 RPB786520 RYX786520 SIT786520 SSP786520 TCL786520 TMH786520 TWD786520 UFZ786520 UPV786520 UZR786520 VJN786520 VTJ786520 WDF786520 WNB786520 WWX786520 U24 KL852056 UH852056 AED852056 ANZ852056 AXV852056 BHR852056 BRN852056 CBJ852056 CLF852056 CVB852056 DEX852056 DOT852056 DYP852056 EIL852056 ESH852056 FCD852056 FLZ852056 FVV852056 GFR852056 GPN852056 GZJ852056 HJF852056 HTB852056 ICX852056 IMT852056 IWP852056 JGL852056 JQH852056 KAD852056 KJZ852056 KTV852056 LDR852056 LNN852056 LXJ852056 MHF852056 MRB852056 NAX852056 NKT852056 NUP852056 OEL852056 OOH852056 OYD852056 PHZ852056 PRV852056 QBR852056 QLN852056 QVJ852056 RFF852056 RPB852056 RYX852056 SIT852056 SSP852056 TCL852056 TMH852056 TWD852056 UFZ852056 UPV852056 UZR852056 VJN852056 VTJ852056 WDF852056 WNB852056 WWX852056 KL917592 UH917592 AED917592 ANZ917592 AXV917592 BHR917592 BRN917592 CBJ917592 CLF917592 CVB917592 DEX917592 DOT917592 DYP917592 EIL917592 ESH917592 FCD917592 FLZ917592 FVV917592 GFR917592 GPN917592 GZJ917592 HJF917592 HTB917592 ICX917592 IMT917592 IWP917592 JGL917592 JQH917592 KAD917592 KJZ917592 KTV917592 LDR917592 LNN917592 LXJ917592 MHF917592 MRB917592 NAX917592 NKT917592 NUP917592 OEL917592 OOH917592 OYD917592 PHZ917592 PRV917592 QBR917592 QLN917592 QVJ917592 RFF917592 RPB917592 RYX917592 SIT917592 SSP917592 TCL917592 TMH917592 TWD917592 UFZ917592 UPV917592 UZR917592 VJN917592 VTJ917592 WDF917592 WNB917592 WWX917592 WWX983128 KL983128 UH983128 AED983128 ANZ983128 AXV983128 BHR983128 BRN983128 CBJ983128 CLF983128 CVB983128 DEX983128 DOT983128 DYP983128 EIL983128 ESH983128 FCD983128 FLZ983128 FVV983128 GFR983128 GPN983128 GZJ983128 HJF983128 HTB983128 ICX983128 IMT983128 IWP983128 JGL983128 JQH983128 KAD983128 KJZ983128 KTV983128 LDR983128 LNN983128 LXJ983128 MHF983128 MRB983128 NAX983128 NKT983128 NUP983128 OEL983128 OOH983128 OYD983128 PHZ983128 PRV983128 QBR983128 QLN983128 QVJ983128 RFF983128 RPB983128 RYX983128 SIT983128 SSP983128 TCL983128 TMH983128 TWD983128 UFZ983128 UPV983128 UZR983128 VJN983128 VTJ983128 WDF983128 WNB983128 WNB24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U327768 U393304 U48 S24 KJ48 S48 WWX48 WNB48 WDF48 VTJ48 VJN48 UZR48 UPV48 UFZ48 TWD48 TMH48 TCL48 SSP48 SIT48 RYX48 RPB48 RFF48 QVJ48 QLN48 QBR48 PRV48 PHZ48 OYD48 OOH48 OEL48 NUP48 NKT48 NAX48 MRB48 MHF48 LXJ48 LNN48 LDR48 KTV48 KJZ48 KAD48 JQH48 JGL48 IWP48 IMT48 ICX48 HTB48 HJF48 GZJ48 GPN48 GFR48 FVV48 FLZ48 FCD48 ESH48 EIL48 DYP48 DOT48 DEX48 CVB48 CLF48 CBJ48 BRN48 BHR48 AXV48 ANZ48 AED48 UH48 UF48 KL48 WWV48 WMZ48 WDD48 VTH48 VJL48 UZP48 UPT48 UFX48 TWB48 TMF48 TCJ48 SSN48 SIR48 RYV48 ROZ48 RFD48 QVH48 QLL48 QBP48 PRT48 PHX48 OYB48 OOF48 OEJ48 NUN48 NKR48 NAV48 MQZ48 MHD48 LXH48 LNL48 LDP48 KTT48 KJX48 KAB48 JQF48 JGJ48 IWN48 IMR48 ICV48 HSZ48 HJD48 GZH48 GPL48 GFP48 FVT48 FLX48 FCB48 ESF48 EIJ48 DYN48 DOR48 DEV48 CUZ48 CLD48 CBH48 BRL48 BHP48 AXT48 ANX48 AEB48 U72 KJ72 S72 WWX72 WNB72 WDF72 VTJ72 VJN72 UZR72 UPV72 UFZ72 TWD72 TMH72 TCL72 SSP72 SIT72 RYX72 RPB72 RFF72 QVJ72 QLN72 QBR72 PRV72 PHZ72 OYD72 OOH72 OEL72 NUP72 NKT72 NAX72 MRB72 MHF72 LXJ72 LNN72 LDR72 KTV72 KJZ72 KAD72 JQH72 JGL72 IWP72 IMT72 ICX72 HTB72 HJF72 GZJ72 GPN72 GFR72 FVV72 FLZ72 FCD72 ESH72 EIL72 DYP72 DOT72 DEX72 CVB72 CLF72 CBJ72 BRN72 BHR72 AXV72 ANZ72 AED72 UH72 UF72 KL72 WWV72 WMZ72 WDD72 VTH72 VJL72 UZP72 UPT72 UFX72 TWB72 TMF72 TCJ72 SSN72 SIR72 RYV72 ROZ72 RFD72 QVH72 QLL72 QBP72 PRT72 PHX72 OYB72 OOF72 OEJ72 NUN72 NKR72 NAV72 MQZ72 MHD72 LXH72 LNL72 LDP72 KTT72 KJX72 KAB72 JQF72 JGJ72 IWN72 IMR72 ICV72 HSZ72 HJD72 GZH72 GPL72 GFP72 FVT72 FLX72 FCB72 ESF72 EIJ72 DYN72 DOR72 DEV72 CUZ72 CLD72 CBH72 BRL72 BHP72 AXT72 ANX72 AEB72 U458840 Z65624 Z131160 Z196696 Z262232 Z327768 Z393304 Z458840 Z524376 Z589912 Z655448 Z720984 Z786520 Z852056 Z917592 Z983128 AB589912 AB655448 AB720984 AB786520 AB852056 AB917592 AB983128 AB65624 AB131160 AB196696 AB262232 AB48 AB327768 AB393304 AB24 AB458840 AB72 Z24 Z48 Z72 AB524376 AG65624 AG131160 AG196696 AG262232 AG327768 AG393304 AG458840 AG524376 AG589912 AG655448 AG720984 AG786520 AG852056 AG917592 AG983128 AI589912 AI655448 AI720984 AI786520 AI852056 AI917592 AI983128 AI65624 AI131160 AI196696 AI262232 AI48 AI327768 AI393304 AI24 AI458840 AG48 AI72 AG24 AG72 AI524376 AN65624 AN131160 AN196696 AN262232 AN327768 AN393304 AN458840 AN524376 AN589912 AN655448 AN720984 AN786520 AN852056 AN917592 AN983128 AP524376 AP589912 AP655448 AP720984 AP786520 AP852056 AP917592 AP983128 AP65624 AP131160 AP196696 AP262232 AP48 AP327768 AP393304 AP24 AN48 AP458840 AN24 AP72 AN72 KJ30 S30 WWX30 WNB30 WDF30 VTJ30 VJN30 UZR30 UPV30 UFZ30 TWD30 TMH30 TCL30 SSP30 SIT30 RYX30 RPB30 RFF30 QVJ30 QLN30 QBR30 PRV30 PHZ30 OYD30 OOH30 OEL30 NUP30 NKT30 NAX30 MRB30 MHF30 LXJ30 LNN30 LDR30 KTV30 KJZ30 KAD30 JQH30 JGL30 IWP30 IMT30 ICX30 HTB30 HJF30 GZJ30 GPN30 GFR30 FVV30 FLZ30 FCD30 ESH30 EIL30 DYP30 DOT30 DEX30 CVB30 CLF30 CBJ30 BRN30 BHR30 AXV30 ANZ30 AED30 UH30 UF30 KL30 WWV30 WMZ30 WDD30 VTH30 VJL30 UZP30 UPT30 UFX30 TWB30 TMF30 TCJ30 SSN30 SIR30 RYV30 ROZ30 RFD30 QVH30 QLL30 QBP30 PRT30 PHX30 OYB30 OOF30 OEJ30 NUN30 NKR30 NAV30 MQZ30 MHD30 LXH30 LNL30 LDP30 KTT30 KJX30 KAB30 JQF30 JGJ30 IWN30 IMR30 ICV30 HSZ30 HJD30 GZH30 GPL30 GFP30 FVT30 FLX30 FCB30 ESF30 EIJ30 DYN30 DOR30 DEV30 CUZ30 CLD30 CBH30 BRL30 BHP30 AXT30 ANX30 AEB30 U30 Z30 AB30 AG30 AI30 AN30 AP30 KJ34 S34 WWX34 WNB34 WDF34 VTJ34 VJN34 UZR34 UPV34 UFZ34 TWD34 TMH34 TCL34 SSP34 SIT34 RYX34 RPB34 RFF34 QVJ34 QLN34 QBR34 PRV34 PHZ34 OYD34 OOH34 OEL34 NUP34 NKT34 NAX34 MRB34 MHF34 LXJ34 LNN34 LDR34 KTV34 KJZ34 KAD34 JQH34 JGL34 IWP34 IMT34 ICX34 HTB34 HJF34 GZJ34 GPN34 GFR34 FVV34 FLZ34 FCD34 ESH34 EIL34 DYP34 DOT34 DEX34 CVB34 CLF34 CBJ34 BRN34 BHR34 AXV34 ANZ34 AED34 UH34 UF34 KL34 WWV34 WMZ34 WDD34 VTH34 VJL34 UZP34 UPT34 UFX34 TWB34 TMF34 TCJ34 SSN34 SIR34 RYV34 ROZ34 RFD34 QVH34 QLL34 QBP34 PRT34 PHX34 OYB34 OOF34 OEJ34 NUN34 NKR34 NAV34 MQZ34 MHD34 LXH34 LNL34 LDP34 KTT34 KJX34 KAB34 JQF34 JGJ34 IWN34 IMR34 ICV34 HSZ34 HJD34 GZH34 GPL34 GFP34 FVT34 FLX34 FCB34 ESF34 EIJ34 DYN34 DOR34 DEV34 CUZ34 CLD34 CBH34 BRL34 BHP34 AXT34 ANX34 AEB34 U34 Z34 AB34 AG34 AI34 AN34 AP34 KJ38 S38 WWX38 WNB38 WDF38 VTJ38 VJN38 UZR38 UPV38 UFZ38 TWD38 TMH38 TCL38 SSP38 SIT38 RYX38 RPB38 RFF38 QVJ38 QLN38 QBR38 PRV38 PHZ38 OYD38 OOH38 OEL38 NUP38 NKT38 NAX38 MRB38 MHF38 LXJ38 LNN38 LDR38 KTV38 KJZ38 KAD38 JQH38 JGL38 IWP38 IMT38 ICX38 HTB38 HJF38 GZJ38 GPN38 GFR38 FVV38 FLZ38 FCD38 ESH38 EIL38 DYP38 DOT38 DEX38 CVB38 CLF38 CBJ38 BRN38 BHR38 AXV38 ANZ38 AED38 UH38 UF38 KL38 WWV38 WMZ38 WDD38 VTH38 VJL38 UZP38 UPT38 UFX38 TWB38 TMF38 TCJ38 SSN38 SIR38 RYV38 ROZ38 RFD38 QVH38 QLL38 QBP38 PRT38 PHX38 OYB38 OOF38 OEJ38 NUN38 NKR38 NAV38 MQZ38 MHD38 LXH38 LNL38 LDP38 KTT38 KJX38 KAB38 JQF38 JGJ38 IWN38 IMR38 ICV38 HSZ38 HJD38 GZH38 GPL38 GFP38 FVT38 FLX38 FCB38 ESF38 EIJ38 DYN38 DOR38 DEV38 CUZ38 CLD38 CBH38 BRL38 BHP38 AXT38 ANX38 AEB38 U38 Z38 AB38 AG38 AI38 AN38 AP38 KJ54 S54 WWX54 WNB54 WDF54 VTJ54 VJN54 UZR54 UPV54 UFZ54 TWD54 TMH54 TCL54 SSP54 SIT54 RYX54 RPB54 RFF54 QVJ54 QLN54 QBR54 PRV54 PHZ54 OYD54 OOH54 OEL54 NUP54 NKT54 NAX54 MRB54 MHF54 LXJ54 LNN54 LDR54 KTV54 KJZ54 KAD54 JQH54 JGL54 IWP54 IMT54 ICX54 HTB54 HJF54 GZJ54 GPN54 GFR54 FVV54 FLZ54 FCD54 ESH54 EIL54 DYP54 DOT54 DEX54 CVB54 CLF54 CBJ54 BRN54 BHR54 AXV54 ANZ54 AED54 UH54 UF54 KL54 WWV54 WMZ54 WDD54 VTH54 VJL54 UZP54 UPT54 UFX54 TWB54 TMF54 TCJ54 SSN54 SIR54 RYV54 ROZ54 RFD54 QVH54 QLL54 QBP54 PRT54 PHX54 OYB54 OOF54 OEJ54 NUN54 NKR54 NAV54 MQZ54 MHD54 LXH54 LNL54 LDP54 KTT54 KJX54 KAB54 JQF54 JGJ54 IWN54 IMR54 ICV54 HSZ54 HJD54 GZH54 GPL54 GFP54 FVT54 FLX54 FCB54 ESF54 EIJ54 DYN54 DOR54 DEV54 CUZ54 CLD54 CBH54 BRL54 BHP54 AXT54 ANX54 AEB54 U54 Z54 AB54 AG54 AI54 AN54 AP54 KJ58 S58 WWX58 WNB58 WDF58 VTJ58 VJN58 UZR58 UPV58 UFZ58 TWD58 TMH58 TCL58 SSP58 SIT58 RYX58 RPB58 RFF58 QVJ58 QLN58 QBR58 PRV58 PHZ58 OYD58 OOH58 OEL58 NUP58 NKT58 NAX58 MRB58 MHF58 LXJ58 LNN58 LDR58 KTV58 KJZ58 KAD58 JQH58 JGL58 IWP58 IMT58 ICX58 HTB58 HJF58 GZJ58 GPN58 GFR58 FVV58 FLZ58 FCD58 ESH58 EIL58 DYP58 DOT58 DEX58 CVB58 CLF58 CBJ58 BRN58 BHR58 AXV58 ANZ58 AED58 UH58 UF58 KL58 WWV58 WMZ58 WDD58 VTH58 VJL58 UZP58 UPT58 UFX58 TWB58 TMF58 TCJ58 SSN58 SIR58 RYV58 ROZ58 RFD58 QVH58 QLL58 QBP58 PRT58 PHX58 OYB58 OOF58 OEJ58 NUN58 NKR58 NAV58 MQZ58 MHD58 LXH58 LNL58 LDP58 KTT58 KJX58 KAB58 JQF58 JGJ58 IWN58 IMR58 ICV58 HSZ58 HJD58 GZH58 GPL58 GFP58 FVT58 FLX58 FCB58 ESF58 EIJ58 DYN58 DOR58 DEV58 CUZ58 CLD58 CBH58 BRL58 BHP58 AXT58 ANX58 AEB58 U58 Z58 AB58 AG58 AI58 AN58 AP58 KJ62 S62 WWX62 WNB62 WDF62 VTJ62 VJN62 UZR62 UPV62 UFZ62 TWD62 TMH62 TCL62 SSP62 SIT62 RYX62 RPB62 RFF62 QVJ62 QLN62 QBR62 PRV62 PHZ62 OYD62 OOH62 OEL62 NUP62 NKT62 NAX62 MRB62 MHF62 LXJ62 LNN62 LDR62 KTV62 KJZ62 KAD62 JQH62 JGL62 IWP62 IMT62 ICX62 HTB62 HJF62 GZJ62 GPN62 GFR62 FVV62 FLZ62 FCD62 ESH62 EIL62 DYP62 DOT62 DEX62 CVB62 CLF62 CBJ62 BRN62 BHR62 AXV62 ANZ62 AED62 UH62 UF62 KL62 WWV62 WMZ62 WDD62 VTH62 VJL62 UZP62 UPT62 UFX62 TWB62 TMF62 TCJ62 SSN62 SIR62 RYV62 ROZ62 RFD62 QVH62 QLL62 QBP62 PRT62 PHX62 OYB62 OOF62 OEJ62 NUN62 NKR62 NAV62 MQZ62 MHD62 LXH62 LNL62 LDP62 KTT62 KJX62 KAB62 JQF62 JGJ62 IWN62 IMR62 ICV62 HSZ62 HJD62 GZH62 GPL62 GFP62 FVT62 FLX62 FCB62 ESF62 EIJ62 DYN62 DOR62 DEV62 CUZ62 CLD62 CBH62 BRL62 BHP62 AXT62 ANX62 AEB62 U62 Z62 AB62 AG62 AI62 AN62 AP62 KJ78 S78 WWX78 WNB78 WDF78 VTJ78 VJN78 UZR78 UPV78 UFZ78 TWD78 TMH78 TCL78 SSP78 SIT78 RYX78 RPB78 RFF78 QVJ78 QLN78 QBR78 PRV78 PHZ78 OYD78 OOH78 OEL78 NUP78 NKT78 NAX78 MRB78 MHF78 LXJ78 LNN78 LDR78 KTV78 KJZ78 KAD78 JQH78 JGL78 IWP78 IMT78 ICX78 HTB78 HJF78 GZJ78 GPN78 GFR78 FVV78 FLZ78 FCD78 ESH78 EIL78 DYP78 DOT78 DEX78 CVB78 CLF78 CBJ78 BRN78 BHR78 AXV78 ANZ78 AED78 UH78 UF78 KL78 WWV78 WMZ78 WDD78 VTH78 VJL78 UZP78 UPT78 UFX78 TWB78 TMF78 TCJ78 SSN78 SIR78 RYV78 ROZ78 RFD78 QVH78 QLL78 QBP78 PRT78 PHX78 OYB78 OOF78 OEJ78 NUN78 NKR78 NAV78 MQZ78 MHD78 LXH78 LNL78 LDP78 KTT78 KJX78 KAB78 JQF78 JGJ78 IWN78 IMR78 ICV78 HSZ78 HJD78 GZH78 GPL78 GFP78 FVT78 FLX78 FCB78 ESF78 EIJ78 DYN78 DOR78 DEV78 CUZ78 CLD78 CBH78 BRL78 BHP78 AXT78 ANX78 AEB78 U78 Z78 AB78 AG78 AI78 AN78 AP78 KJ82 S82 WWX82 WNB82 WDF82 VTJ82 VJN82 UZR82 UPV82 UFZ82 TWD82 TMH82 TCL82 SSP82 SIT82 RYX82 RPB82 RFF82 QVJ82 QLN82 QBR82 PRV82 PHZ82 OYD82 OOH82 OEL82 NUP82 NKT82 NAX82 MRB82 MHF82 LXJ82 LNN82 LDR82 KTV82 KJZ82 KAD82 JQH82 JGL82 IWP82 IMT82 ICX82 HTB82 HJF82 GZJ82 GPN82 GFR82 FVV82 FLZ82 FCD82 ESH82 EIL82 DYP82 DOT82 DEX82 CVB82 CLF82 CBJ82 BRN82 BHR82 AXV82 ANZ82 AED82 UH82 UF82 KL82 WWV82 WMZ82 WDD82 VTH82 VJL82 UZP82 UPT82 UFX82 TWB82 TMF82 TCJ82 SSN82 SIR82 RYV82 ROZ82 RFD82 QVH82 QLL82 QBP82 PRT82 PHX82 OYB82 OOF82 OEJ82 NUN82 NKR82 NAV82 MQZ82 MHD82 LXH82 LNL82 LDP82 KTT82 KJX82 KAB82 JQF82 JGJ82 IWN82 IMR82 ICV82 HSZ82 HJD82 GZH82 GPL82 GFP82 FVT82 FLX82 FCB82 ESF82 EIJ82 DYN82 DOR82 DEV82 CUZ82 CLD82 CBH82 BRL82 BHP82 AXT82 ANX82 AEB82 U82 Z82 AB82 AG82 AI82 AN82 AP82 KJ86 S86 WWX86 WNB86 WDF86 VTJ86 VJN86 UZR86 UPV86 UFZ86 TWD86 TMH86 TCL86 SSP86 SIT86 RYX86 RPB86 RFF86 QVJ86 QLN86 QBR86 PRV86 PHZ86 OYD86 OOH86 OEL86 NUP86 NKT86 NAX86 MRB86 MHF86 LXJ86 LNN86 LDR86 KTV86 KJZ86 KAD86 JQH86 JGL86 IWP86 IMT86 ICX86 HTB86 HJF86 GZJ86 GPN86 GFR86 FVV86 FLZ86 FCD86 ESH86 EIL86 DYP86 DOT86 DEX86 CVB86 CLF86 CBJ86 BRN86 BHR86 AXV86 ANZ86 AED86 UH86 UF86 KL86 WWV86 WMZ86 WDD86 VTH86 VJL86 UZP86 UPT86 UFX86 TWB86 TMF86 TCJ86 SSN86 SIR86 RYV86 ROZ86 RFD86 QVH86 QLL86 QBP86 PRT86 PHX86 OYB86 OOF86 OEJ86 NUN86 NKR86 NAV86 MQZ86 MHD86 LXH86 LNL86 LDP86 KTT86 KJX86 KAB86 JQF86 JGJ86 IWN86 IMR86 ICV86 HSZ86 HJD86 GZH86 GPL86 GFP86 FVT86 FLX86 FCB86 ESF86 EIJ86 DYN86 DOR86 DEV86 CUZ86 CLD86 CBH86 BRL86 BHP86 AXT86 ANX86 AEB86 U86 Z86 AB86 AG86 AI86 AN86 AP86 KJ92 S92 WWX92 WNB92 WDF92 VTJ92 VJN92 UZR92 UPV92 UFZ92 TWD92 TMH92 TCL92 SSP92 SIT92 RYX92 RPB92 RFF92 QVJ92 QLN92 QBR92 PRV92 PHZ92 OYD92 OOH92 OEL92 NUP92 NKT92 NAX92 MRB92 MHF92 LXJ92 LNN92 LDR92 KTV92 KJZ92 KAD92 JQH92 JGL92 IWP92 IMT92 ICX92 HTB92 HJF92 GZJ92 GPN92 GFR92 FVV92 FLZ92 FCD92 ESH92 EIL92 DYP92 DOT92 DEX92 CVB92 CLF92 CBJ92 BRN92 BHR92 AXV92 ANZ92 AED92 UH92 UF92 KL92 WWV92 WMZ92 WDD92 VTH92 VJL92 UZP92 UPT92 UFX92 TWB92 TMF92 TCJ92 SSN92 SIR92 RYV92 ROZ92 RFD92 QVH92 QLL92 QBP92 PRT92 PHX92 OYB92 OOF92 OEJ92 NUN92 NKR92 NAV92 MQZ92 MHD92 LXH92 LNL92 LDP92 KTT92 KJX92 KAB92 JQF92 JGJ92 IWN92 IMR92 ICV92 HSZ92 HJD92 GZH92 GPL92 GFP92 FVT92 FLX92 FCB92 ESF92 EIJ92 DYN92 DOR92 DEV92 CUZ92 CLD92 CBH92 BRL92 BHP92 AXT92 ANX92 AEB92 U92 Z92 AB92 AG92 AI92 AN92 AP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R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R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R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R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R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R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R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R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R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R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R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R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R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R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WWW983128 T65624 KK65624 UG65624 AEC65624 ANY65624 AXU65624 BHQ65624 BRM65624 CBI65624 CLE65624 CVA65624 DEW65624 DOS65624 DYO65624 EIK65624 ESG65624 FCC65624 FLY65624 FVU65624 GFQ65624 GPM65624 GZI65624 HJE65624 HTA65624 ICW65624 IMS65624 IWO65624 JGK65624 JQG65624 KAC65624 KJY65624 KTU65624 LDQ65624 LNM65624 LXI65624 MHE65624 MRA65624 NAW65624 NKS65624 NUO65624 OEK65624 OOG65624 OYC65624 PHY65624 PRU65624 QBQ65624 QLM65624 QVI65624 RFE65624 RPA65624 RYW65624 SIS65624 SSO65624 TCK65624 TMG65624 TWC65624 UFY65624 UPU65624 UZQ65624 VJM65624 VTI65624 WDE65624 WNA65624 WWW65624 T131160 KK131160 UG131160 AEC131160 ANY131160 AXU131160 BHQ131160 BRM131160 CBI131160 CLE131160 CVA131160 DEW131160 DOS131160 DYO131160 EIK131160 ESG131160 FCC131160 FLY131160 FVU131160 GFQ131160 GPM131160 GZI131160 HJE131160 HTA131160 ICW131160 IMS131160 IWO131160 JGK131160 JQG131160 KAC131160 KJY131160 KTU131160 LDQ131160 LNM131160 LXI131160 MHE131160 MRA131160 NAW131160 NKS131160 NUO131160 OEK131160 OOG131160 OYC131160 PHY131160 PRU131160 QBQ131160 QLM131160 QVI131160 RFE131160 RPA131160 RYW131160 SIS131160 SSO131160 TCK131160 TMG131160 TWC131160 UFY131160 UPU131160 UZQ131160 VJM131160 VTI131160 WDE131160 WNA131160 WWW131160 T196696 KK196696 UG196696 AEC196696 ANY196696 AXU196696 BHQ196696 BRM196696 CBI196696 CLE196696 CVA196696 DEW196696 DOS196696 DYO196696 EIK196696 ESG196696 FCC196696 FLY196696 FVU196696 GFQ196696 GPM196696 GZI196696 HJE196696 HTA196696 ICW196696 IMS196696 IWO196696 JGK196696 JQG196696 KAC196696 KJY196696 KTU196696 LDQ196696 LNM196696 LXI196696 MHE196696 MRA196696 NAW196696 NKS196696 NUO196696 OEK196696 OOG196696 OYC196696 PHY196696 PRU196696 QBQ196696 QLM196696 QVI196696 RFE196696 RPA196696 RYW196696 SIS196696 SSO196696 TCK196696 TMG196696 TWC196696 UFY196696 UPU196696 UZQ196696 VJM196696 VTI196696 WDE196696 WNA196696 WWW196696 T262232 KK262232 UG262232 AEC262232 ANY262232 AXU262232 BHQ262232 BRM262232 CBI262232 CLE262232 CVA262232 DEW262232 DOS262232 DYO262232 EIK262232 ESG262232 FCC262232 FLY262232 FVU262232 GFQ262232 GPM262232 GZI262232 HJE262232 HTA262232 ICW262232 IMS262232 IWO262232 JGK262232 JQG262232 KAC262232 KJY262232 KTU262232 LDQ262232 LNM262232 LXI262232 MHE262232 MRA262232 NAW262232 NKS262232 NUO262232 OEK262232 OOG262232 OYC262232 PHY262232 PRU262232 QBQ262232 QLM262232 QVI262232 RFE262232 RPA262232 RYW262232 SIS262232 SSO262232 TCK262232 TMG262232 TWC262232 UFY262232 UPU262232 UZQ262232 VJM262232 VTI262232 WDE262232 WNA262232 WWW262232 T327768 KK327768 UG327768 AEC327768 ANY327768 AXU327768 BHQ327768 BRM327768 CBI327768 CLE327768 CVA327768 DEW327768 DOS327768 DYO327768 EIK327768 ESG327768 FCC327768 FLY327768 FVU327768 GFQ327768 GPM327768 GZI327768 HJE327768 HTA327768 ICW327768 IMS327768 IWO327768 JGK327768 JQG327768 KAC327768 KJY327768 KTU327768 LDQ327768 LNM327768 LXI327768 MHE327768 MRA327768 NAW327768 NKS327768 NUO327768 OEK327768 OOG327768 OYC327768 PHY327768 PRU327768 QBQ327768 QLM327768 QVI327768 RFE327768 RPA327768 RYW327768 SIS327768 SSO327768 TCK327768 TMG327768 TWC327768 UFY327768 UPU327768 UZQ327768 VJM327768 VTI327768 WDE327768 WNA327768 WWW327768 T393304 KK393304 UG393304 AEC393304 ANY393304 AXU393304 BHQ393304 BRM393304 CBI393304 CLE393304 CVA393304 DEW393304 DOS393304 DYO393304 EIK393304 ESG393304 FCC393304 FLY393304 FVU393304 GFQ393304 GPM393304 GZI393304 HJE393304 HTA393304 ICW393304 IMS393304 IWO393304 JGK393304 JQG393304 KAC393304 KJY393304 KTU393304 LDQ393304 LNM393304 LXI393304 MHE393304 MRA393304 NAW393304 NKS393304 NUO393304 OEK393304 OOG393304 OYC393304 PHY393304 PRU393304 QBQ393304 QLM393304 QVI393304 RFE393304 RPA393304 RYW393304 SIS393304 SSO393304 TCK393304 TMG393304 TWC393304 UFY393304 UPU393304 UZQ393304 VJM393304 VTI393304 WDE393304 WNA393304 WWW393304 T458840 KK458840 UG458840 AEC458840 ANY458840 AXU458840 BHQ458840 BRM458840 CBI458840 CLE458840 CVA458840 DEW458840 DOS458840 DYO458840 EIK458840 ESG458840 FCC458840 FLY458840 FVU458840 GFQ458840 GPM458840 GZI458840 HJE458840 HTA458840 ICW458840 IMS458840 IWO458840 JGK458840 JQG458840 KAC458840 KJY458840 KTU458840 LDQ458840 LNM458840 LXI458840 MHE458840 MRA458840 NAW458840 NKS458840 NUO458840 OEK458840 OOG458840 OYC458840 PHY458840 PRU458840 QBQ458840 QLM458840 QVI458840 RFE458840 RPA458840 RYW458840 SIS458840 SSO458840 TCK458840 TMG458840 TWC458840 UFY458840 UPU458840 UZQ458840 VJM458840 VTI458840 WDE458840 WNA458840 WWW458840 T524376 KK524376 UG524376 AEC524376 ANY524376 AXU524376 BHQ524376 BRM524376 CBI524376 CLE524376 CVA524376 DEW524376 DOS524376 DYO524376 EIK524376 ESG524376 FCC524376 FLY524376 FVU524376 GFQ524376 GPM524376 GZI524376 HJE524376 HTA524376 ICW524376 IMS524376 IWO524376 JGK524376 JQG524376 KAC524376 KJY524376 KTU524376 LDQ524376 LNM524376 LXI524376 MHE524376 MRA524376 NAW524376 NKS524376 NUO524376 OEK524376 OOG524376 OYC524376 PHY524376 PRU524376 QBQ524376 QLM524376 QVI524376 RFE524376 RPA524376 RYW524376 SIS524376 SSO524376 TCK524376 TMG524376 TWC524376 UFY524376 UPU524376 UZQ524376 VJM524376 VTI524376 WDE524376 WNA524376 WWW524376 T589912 KK589912 UG589912 AEC589912 ANY589912 AXU589912 BHQ589912 BRM589912 CBI589912 CLE589912 CVA589912 DEW589912 DOS589912 DYO589912 EIK589912 ESG589912 FCC589912 FLY589912 FVU589912 GFQ589912 GPM589912 GZI589912 HJE589912 HTA589912 ICW589912 IMS589912 IWO589912 JGK589912 JQG589912 KAC589912 KJY589912 KTU589912 LDQ589912 LNM589912 LXI589912 MHE589912 MRA589912 NAW589912 NKS589912 NUO589912 OEK589912 OOG589912 OYC589912 PHY589912 PRU589912 QBQ589912 QLM589912 QVI589912 RFE589912 RPA589912 RYW589912 SIS589912 SSO589912 TCK589912 TMG589912 TWC589912 UFY589912 UPU589912 UZQ589912 VJM589912 VTI589912 WDE589912 WNA589912 WWW589912 T655448 KK655448 UG655448 AEC655448 ANY655448 AXU655448 BHQ655448 BRM655448 CBI655448 CLE655448 CVA655448 DEW655448 DOS655448 DYO655448 EIK655448 ESG655448 FCC655448 FLY655448 FVU655448 GFQ655448 GPM655448 GZI655448 HJE655448 HTA655448 ICW655448 IMS655448 IWO655448 JGK655448 JQG655448 KAC655448 KJY655448 KTU655448 LDQ655448 LNM655448 LXI655448 MHE655448 MRA655448 NAW655448 NKS655448 NUO655448 OEK655448 OOG655448 OYC655448 PHY655448 PRU655448 QBQ655448 QLM655448 QVI655448 RFE655448 RPA655448 RYW655448 SIS655448 SSO655448 TCK655448 TMG655448 TWC655448 UFY655448 UPU655448 UZQ655448 VJM655448 VTI655448 WDE655448 WNA655448 WWW655448 T720984 KK720984 UG720984 AEC720984 ANY720984 AXU720984 BHQ720984 BRM720984 CBI720984 CLE720984 CVA720984 DEW720984 DOS720984 DYO720984 EIK720984 ESG720984 FCC720984 FLY720984 FVU720984 GFQ720984 GPM720984 GZI720984 HJE720984 HTA720984 ICW720984 IMS720984 IWO720984 JGK720984 JQG720984 KAC720984 KJY720984 KTU720984 LDQ720984 LNM720984 LXI720984 MHE720984 MRA720984 NAW720984 NKS720984 NUO720984 OEK720984 OOG720984 OYC720984 PHY720984 PRU720984 QBQ720984 QLM720984 QVI720984 RFE720984 RPA720984 RYW720984 SIS720984 SSO720984 TCK720984 TMG720984 TWC720984 UFY720984 UPU720984 UZQ720984 VJM720984 VTI720984 WDE720984 WNA720984 WWW720984 T786520 KK786520 UG786520 AEC786520 ANY786520 AXU786520 BHQ786520 BRM786520 CBI786520 CLE786520 CVA786520 DEW786520 DOS786520 DYO786520 EIK786520 ESG786520 FCC786520 FLY786520 FVU786520 GFQ786520 GPM786520 GZI786520 HJE786520 HTA786520 ICW786520 IMS786520 IWO786520 JGK786520 JQG786520 KAC786520 KJY786520 KTU786520 LDQ786520 LNM786520 LXI786520 MHE786520 MRA786520 NAW786520 NKS786520 NUO786520 OEK786520 OOG786520 OYC786520 PHY786520 PRU786520 QBQ786520 QLM786520 QVI786520 RFE786520 RPA786520 RYW786520 SIS786520 SSO786520 TCK786520 TMG786520 TWC786520 UFY786520 UPU786520 UZQ786520 VJM786520 VTI786520 WDE786520 WNA786520 WWW786520 T852056 KK852056 UG852056 AEC852056 ANY852056 AXU852056 BHQ852056 BRM852056 CBI852056 CLE852056 CVA852056 DEW852056 DOS852056 DYO852056 EIK852056 ESG852056 FCC852056 FLY852056 FVU852056 GFQ852056 GPM852056 GZI852056 HJE852056 HTA852056 ICW852056 IMS852056 IWO852056 JGK852056 JQG852056 KAC852056 KJY852056 KTU852056 LDQ852056 LNM852056 LXI852056 MHE852056 MRA852056 NAW852056 NKS852056 NUO852056 OEK852056 OOG852056 OYC852056 PHY852056 PRU852056 QBQ852056 QLM852056 QVI852056 RFE852056 RPA852056 RYW852056 SIS852056 SSO852056 TCK852056 TMG852056 TWC852056 UFY852056 UPU852056 UZQ852056 VJM852056 VTI852056 WDE852056 WNA852056 WWW852056 T917592 KK917592 UG917592 AEC917592 ANY917592 AXU917592 BHQ917592 BRM917592 CBI917592 CLE917592 CVA917592 DEW917592 DOS917592 DYO917592 EIK917592 ESG917592 FCC917592 FLY917592 FVU917592 GFQ917592 GPM917592 GZI917592 HJE917592 HTA917592 ICW917592 IMS917592 IWO917592 JGK917592 JQG917592 KAC917592 KJY917592 KTU917592 LDQ917592 LNM917592 LXI917592 MHE917592 MRA917592 NAW917592 NKS917592 NUO917592 OEK917592 OOG917592 OYC917592 PHY917592 PRU917592 QBQ917592 QLM917592 QVI917592 RFE917592 RPA917592 RYW917592 SIS917592 SSO917592 TCK917592 TMG917592 TWC917592 UFY917592 UPU917592 UZQ917592 VJM917592 VTI917592 WDE917592 WNA917592 WWW917592 T983128 KK983128 UG983128 AEC983128 ANY983128 AXU983128 BHQ983128 BRM983128 CBI983128 CLE983128 CVA983128 DEW983128 DOS983128 DYO983128 EIK983128 ESG983128 FCC983128 FLY983128 FVU983128 GFQ983128 GPM983128 GZI983128 HJE983128 HTA983128 ICW983128 IMS983128 IWO983128 JGK983128 JQG983128 KAC983128 KJY983128 KTU983128 LDQ983128 LNM983128 LXI983128 MHE983128 MRA983128 NAW983128 NKS983128 NUO983128 OEK983128 OOG983128 OYC983128 PHY983128 PRU983128 QBQ983128 QLM983128 QVI983128 RFE983128 RPA983128 RYW983128 SIS983128 SSO983128 TCK983128 TMG983128 TWC983128 UFY983128 UPU983128 UZQ983128 VJM983128 VTI983128 WDE983128 WNA983128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R48 WWW48 WNA48 WDE48 VTI48 VJM48 UZQ48 UPU48 UFY48 TWC48 TMG48 TCK48 SSO48 SIS48 RYW48 RPA48 RFE48 QVI48 QLM48 QBQ48 PRU48 PHY48 OYC48 OOG48 OEK48 NUO48 NKS48 NAW48 MRA48 MHE48 LXI48 LNM48 LDQ48 KTU48 KJY48 KAC48 JQG48 JGK48 IWO48 IMS48 ICW48 HTA48 HJE48 GZI48 GPM48 GFQ48 FVU48 FLY48 FCC48 ESG48 EIK48 DYO48 DOS48 DEW48 CVA48 CLE48 CBI48 BRM48 BHQ48 AXU48 ANY48 AEC48 UG48 KK48 T48 WWU48 WMY48 WDC48 VTG48 VJK48 UZO48 UPS48 UFW48 TWA48 TME48 TCI48 SSM48 SIQ48 RYU48 ROY48 RFC48 QVG48 QLK48 QBO48 PRS48 PHW48 OYA48 OOE48 OEI48 NUM48 NKQ48 NAU48 MQY48 MHC48 LXG48 LNK48 LDO48 KTS48 KJW48 KAA48 JQE48 JGI48 IWM48 IMQ48 ICU48 HSY48 HJC48 GZG48 GPK48 GFO48 FVS48 FLW48 FCA48 ESE48 EII48 DYM48 DOQ48 DEU48 CUY48 CLC48 CBG48 BRK48 BHO48 AXS48 ANW48 AEA48 UE48 KI48 R72 WWW72 WNA72 WDE72 VTI72 VJM72 UZQ72 UPU72 UFY72 TWC72 TMG72 TCK72 SSO72 SIS72 RYW72 RPA72 RFE72 QVI72 QLM72 QBQ72 PRU72 PHY72 OYC72 OOG72 OEK72 NUO72 NKS72 NAW72 MRA72 MHE72 LXI72 LNM72 LDQ72 KTU72 KJY72 KAC72 JQG72 JGK72 IWO72 IMS72 ICW72 HTA72 HJE72 GZI72 GPM72 GFQ72 FVU72 FLY72 FCC72 ESG72 EIK72 DYO72 DOS72 DEW72 CVA72 CLE72 CBI72 BRM72 BHQ72 AXU72 ANY72 AEC72 UG72 KK72 T72 WWU72 WMY72 WDC72 VTG72 VJK72 UZO72 UPS72 UFW72 TWA72 TME72 TCI72 SSM72 SIQ72 RYU72 ROY72 RFC72 QVG72 QLK72 QBO72 PRS72 PHW72 OYA72 OOE72 OEI72 NUM72 NKQ72 NAU72 MQY72 MHC72 LXG72 LNK72 LDO72 KTS72 KJW72 KAA72 JQE72 JGI72 IWM72 IMQ72 ICU72 HSY72 HJC72 GZG72 GPK72 GFO72 FVS72 FLW72 FCA72 ESE72 EII72 DYM72 DOQ72 DEU72 CUY72 CLC72 CBG72 BRK72 BHO72 AXS72 ANW72 AEA72 UE72 KI72 Y65624 Y131160 Y196696 Y262232 Y327768 Y393304 Y458840 Y524376 Y589912 Y655448 Y720984 Y786520 Y852056 Y917592 Y983128 AA65624 AA131160 AA196696 AA262232 AA327768 AA393304 AA458840 AA524376 AA589912 AA655448 AA720984 AA786520 AA852056 AA917592 AA983128 Y48 AA48 Y24 Y72 AA72 AF65624 AF131160 AF196696 AF262232 AF327768 AF393304 AF458840 AF524376 AF589912 AF655448 AF720984 AF786520 AF852056 AF917592 AF983128 AH65624 AH131160 AH196696 AH262232 AH327768 AH393304 AH458840 AH524376 AH589912 AH655448 AH720984 AH786520 AH852056 AH917592 AH983128 AH48 AF48 AF24 AF72 AH72 AM65624 AM131160 AM196696 AM262232 AM327768 AM393304 AM458840 AM524376 AM589912 AM655448 AM720984 AM786520 AM852056 AM917592 AM983128 AO65624 AO131160 AO196696 AO262232 AO327768 AO393304 AO458840 AO524376 AO589912 AO655448 AO720984 AO786520 AO852056 AO917592 AO983128 AO48 AM48 AM24 AM72 AO72 R30 WWW30 WNA30 WDE30 VTI30 VJM30 UZQ30 UPU30 UFY30 TWC30 TMG30 TCK30 SSO30 SIS30 RYW30 RPA30 RFE30 QVI30 QLM30 QBQ30 PRU30 PHY30 OYC30 OOG30 OEK30 NUO30 NKS30 NAW30 MRA30 MHE30 LXI30 LNM30 LDQ30 KTU30 KJY30 KAC30 JQG30 JGK30 IWO30 IMS30 ICW30 HTA30 HJE30 GZI30 GPM30 GFQ30 FVU30 FLY30 FCC30 ESG30 EIK30 DYO30 DOS30 DEW30 CVA30 CLE30 CBI30 BRM30 BHQ30 AXU30 ANY30 AEC30 UG30 KK30 T30 WWU30 WMY30 WDC30 VTG30 VJK30 UZO30 UPS30 UFW30 TWA30 TME30 TCI30 SSM30 SIQ30 RYU30 ROY30 RFC30 QVG30 QLK30 QBO30 PRS30 PHW30 OYA30 OOE30 OEI30 NUM30 NKQ30 NAU30 MQY30 MHC30 LXG30 LNK30 LDO30 KTS30 KJW30 KAA30 JQE30 JGI30 IWM30 IMQ30 ICU30 HSY30 HJC30 GZG30 GPK30 GFO30 FVS30 FLW30 FCA30 ESE30 EII30 DYM30 DOQ30 DEU30 CUY30 CLC30 CBG30 BRK30 BHO30 AXS30 ANW30 AEA30 UE30 KI30 Y30 AA30 AF30 AH30 AM30 AO30 R34 WWW34 WNA34 WDE34 VTI34 VJM34 UZQ34 UPU34 UFY34 TWC34 TMG34 TCK34 SSO34 SIS34 RYW34 RPA34 RFE34 QVI34 QLM34 QBQ34 PRU34 PHY34 OYC34 OOG34 OEK34 NUO34 NKS34 NAW34 MRA34 MHE34 LXI34 LNM34 LDQ34 KTU34 KJY34 KAC34 JQG34 JGK34 IWO34 IMS34 ICW34 HTA34 HJE34 GZI34 GPM34 GFQ34 FVU34 FLY34 FCC34 ESG34 EIK34 DYO34 DOS34 DEW34 CVA34 CLE34 CBI34 BRM34 BHQ34 AXU34 ANY34 AEC34 UG34 KK34 T34 WWU34 WMY34 WDC34 VTG34 VJK34 UZO34 UPS34 UFW34 TWA34 TME34 TCI34 SSM34 SIQ34 RYU34 ROY34 RFC34 QVG34 QLK34 QBO34 PRS34 PHW34 OYA34 OOE34 OEI34 NUM34 NKQ34 NAU34 MQY34 MHC34 LXG34 LNK34 LDO34 KTS34 KJW34 KAA34 JQE34 JGI34 IWM34 IMQ34 ICU34 HSY34 HJC34 GZG34 GPK34 GFO34 FVS34 FLW34 FCA34 ESE34 EII34 DYM34 DOQ34 DEU34 CUY34 CLC34 CBG34 BRK34 BHO34 AXS34 ANW34 AEA34 UE34 KI34 Y34 AA34 AF34 AH34 AM34 AO34 R38 WWW38 WNA38 WDE38 VTI38 VJM38 UZQ38 UPU38 UFY38 TWC38 TMG38 TCK38 SSO38 SIS38 RYW38 RPA38 RFE38 QVI38 QLM38 QBQ38 PRU38 PHY38 OYC38 OOG38 OEK38 NUO38 NKS38 NAW38 MRA38 MHE38 LXI38 LNM38 LDQ38 KTU38 KJY38 KAC38 JQG38 JGK38 IWO38 IMS38 ICW38 HTA38 HJE38 GZI38 GPM38 GFQ38 FVU38 FLY38 FCC38 ESG38 EIK38 DYO38 DOS38 DEW38 CVA38 CLE38 CBI38 BRM38 BHQ38 AXU38 ANY38 AEC38 UG38 KK38 T38 WWU38 WMY38 WDC38 VTG38 VJK38 UZO38 UPS38 UFW38 TWA38 TME38 TCI38 SSM38 SIQ38 RYU38 ROY38 RFC38 QVG38 QLK38 QBO38 PRS38 PHW38 OYA38 OOE38 OEI38 NUM38 NKQ38 NAU38 MQY38 MHC38 LXG38 LNK38 LDO38 KTS38 KJW38 KAA38 JQE38 JGI38 IWM38 IMQ38 ICU38 HSY38 HJC38 GZG38 GPK38 GFO38 FVS38 FLW38 FCA38 ESE38 EII38 DYM38 DOQ38 DEU38 CUY38 CLC38 CBG38 BRK38 BHO38 AXS38 ANW38 AEA38 UE38 KI38 Y38 AA38 AF38 AH38 AM38 AO38 R54 WWW54 WNA54 WDE54 VTI54 VJM54 UZQ54 UPU54 UFY54 TWC54 TMG54 TCK54 SSO54 SIS54 RYW54 RPA54 RFE54 QVI54 QLM54 QBQ54 PRU54 PHY54 OYC54 OOG54 OEK54 NUO54 NKS54 NAW54 MRA54 MHE54 LXI54 LNM54 LDQ54 KTU54 KJY54 KAC54 JQG54 JGK54 IWO54 IMS54 ICW54 HTA54 HJE54 GZI54 GPM54 GFQ54 FVU54 FLY54 FCC54 ESG54 EIK54 DYO54 DOS54 DEW54 CVA54 CLE54 CBI54 BRM54 BHQ54 AXU54 ANY54 AEC54 UG54 KK54 T54 WWU54 WMY54 WDC54 VTG54 VJK54 UZO54 UPS54 UFW54 TWA54 TME54 TCI54 SSM54 SIQ54 RYU54 ROY54 RFC54 QVG54 QLK54 QBO54 PRS54 PHW54 OYA54 OOE54 OEI54 NUM54 NKQ54 NAU54 MQY54 MHC54 LXG54 LNK54 LDO54 KTS54 KJW54 KAA54 JQE54 JGI54 IWM54 IMQ54 ICU54 HSY54 HJC54 GZG54 GPK54 GFO54 FVS54 FLW54 FCA54 ESE54 EII54 DYM54 DOQ54 DEU54 CUY54 CLC54 CBG54 BRK54 BHO54 AXS54 ANW54 AEA54 UE54 KI54 Y54 AA54 AF54 AH54 AM54 AO54 R58 WWW58 WNA58 WDE58 VTI58 VJM58 UZQ58 UPU58 UFY58 TWC58 TMG58 TCK58 SSO58 SIS58 RYW58 RPA58 RFE58 QVI58 QLM58 QBQ58 PRU58 PHY58 OYC58 OOG58 OEK58 NUO58 NKS58 NAW58 MRA58 MHE58 LXI58 LNM58 LDQ58 KTU58 KJY58 KAC58 JQG58 JGK58 IWO58 IMS58 ICW58 HTA58 HJE58 GZI58 GPM58 GFQ58 FVU58 FLY58 FCC58 ESG58 EIK58 DYO58 DOS58 DEW58 CVA58 CLE58 CBI58 BRM58 BHQ58 AXU58 ANY58 AEC58 UG58 KK58 T58 WWU58 WMY58 WDC58 VTG58 VJK58 UZO58 UPS58 UFW58 TWA58 TME58 TCI58 SSM58 SIQ58 RYU58 ROY58 RFC58 QVG58 QLK58 QBO58 PRS58 PHW58 OYA58 OOE58 OEI58 NUM58 NKQ58 NAU58 MQY58 MHC58 LXG58 LNK58 LDO58 KTS58 KJW58 KAA58 JQE58 JGI58 IWM58 IMQ58 ICU58 HSY58 HJC58 GZG58 GPK58 GFO58 FVS58 FLW58 FCA58 ESE58 EII58 DYM58 DOQ58 DEU58 CUY58 CLC58 CBG58 BRK58 BHO58 AXS58 ANW58 AEA58 UE58 KI58 Y58 AA58 AF58 AH58 AM58 AO58 R62 WWW62 WNA62 WDE62 VTI62 VJM62 UZQ62 UPU62 UFY62 TWC62 TMG62 TCK62 SSO62 SIS62 RYW62 RPA62 RFE62 QVI62 QLM62 QBQ62 PRU62 PHY62 OYC62 OOG62 OEK62 NUO62 NKS62 NAW62 MRA62 MHE62 LXI62 LNM62 LDQ62 KTU62 KJY62 KAC62 JQG62 JGK62 IWO62 IMS62 ICW62 HTA62 HJE62 GZI62 GPM62 GFQ62 FVU62 FLY62 FCC62 ESG62 EIK62 DYO62 DOS62 DEW62 CVA62 CLE62 CBI62 BRM62 BHQ62 AXU62 ANY62 AEC62 UG62 KK62 T62 WWU62 WMY62 WDC62 VTG62 VJK62 UZO62 UPS62 UFW62 TWA62 TME62 TCI62 SSM62 SIQ62 RYU62 ROY62 RFC62 QVG62 QLK62 QBO62 PRS62 PHW62 OYA62 OOE62 OEI62 NUM62 NKQ62 NAU62 MQY62 MHC62 LXG62 LNK62 LDO62 KTS62 KJW62 KAA62 JQE62 JGI62 IWM62 IMQ62 ICU62 HSY62 HJC62 GZG62 GPK62 GFO62 FVS62 FLW62 FCA62 ESE62 EII62 DYM62 DOQ62 DEU62 CUY62 CLC62 CBG62 BRK62 BHO62 AXS62 ANW62 AEA62 UE62 KI62 Y62 AA62 AF62 AH62 AM62 AO62 R78 WWW78 WNA78 WDE78 VTI78 VJM78 UZQ78 UPU78 UFY78 TWC78 TMG78 TCK78 SSO78 SIS78 RYW78 RPA78 RFE78 QVI78 QLM78 QBQ78 PRU78 PHY78 OYC78 OOG78 OEK78 NUO78 NKS78 NAW78 MRA78 MHE78 LXI78 LNM78 LDQ78 KTU78 KJY78 KAC78 JQG78 JGK78 IWO78 IMS78 ICW78 HTA78 HJE78 GZI78 GPM78 GFQ78 FVU78 FLY78 FCC78 ESG78 EIK78 DYO78 DOS78 DEW78 CVA78 CLE78 CBI78 BRM78 BHQ78 AXU78 ANY78 AEC78 UG78 KK78 T78 WWU78 WMY78 WDC78 VTG78 VJK78 UZO78 UPS78 UFW78 TWA78 TME78 TCI78 SSM78 SIQ78 RYU78 ROY78 RFC78 QVG78 QLK78 QBO78 PRS78 PHW78 OYA78 OOE78 OEI78 NUM78 NKQ78 NAU78 MQY78 MHC78 LXG78 LNK78 LDO78 KTS78 KJW78 KAA78 JQE78 JGI78 IWM78 IMQ78 ICU78 HSY78 HJC78 GZG78 GPK78 GFO78 FVS78 FLW78 FCA78 ESE78 EII78 DYM78 DOQ78 DEU78 CUY78 CLC78 CBG78 BRK78 BHO78 AXS78 ANW78 AEA78 UE78 KI78 Y78 AA78 AF78 AH78 AM78 AO78 R82 WWW82 WNA82 WDE82 VTI82 VJM82 UZQ82 UPU82 UFY82 TWC82 TMG82 TCK82 SSO82 SIS82 RYW82 RPA82 RFE82 QVI82 QLM82 QBQ82 PRU82 PHY82 OYC82 OOG82 OEK82 NUO82 NKS82 NAW82 MRA82 MHE82 LXI82 LNM82 LDQ82 KTU82 KJY82 KAC82 JQG82 JGK82 IWO82 IMS82 ICW82 HTA82 HJE82 GZI82 GPM82 GFQ82 FVU82 FLY82 FCC82 ESG82 EIK82 DYO82 DOS82 DEW82 CVA82 CLE82 CBI82 BRM82 BHQ82 AXU82 ANY82 AEC82 UG82 KK82 T82 WWU82 WMY82 WDC82 VTG82 VJK82 UZO82 UPS82 UFW82 TWA82 TME82 TCI82 SSM82 SIQ82 RYU82 ROY82 RFC82 QVG82 QLK82 QBO82 PRS82 PHW82 OYA82 OOE82 OEI82 NUM82 NKQ82 NAU82 MQY82 MHC82 LXG82 LNK82 LDO82 KTS82 KJW82 KAA82 JQE82 JGI82 IWM82 IMQ82 ICU82 HSY82 HJC82 GZG82 GPK82 GFO82 FVS82 FLW82 FCA82 ESE82 EII82 DYM82 DOQ82 DEU82 CUY82 CLC82 CBG82 BRK82 BHO82 AXS82 ANW82 AEA82 UE82 KI82 Y82 AA82 AF82 AH82 AM82 AO82 R86 WWW86 WNA86 WDE86 VTI86 VJM86 UZQ86 UPU86 UFY86 TWC86 TMG86 TCK86 SSO86 SIS86 RYW86 RPA86 RFE86 QVI86 QLM86 QBQ86 PRU86 PHY86 OYC86 OOG86 OEK86 NUO86 NKS86 NAW86 MRA86 MHE86 LXI86 LNM86 LDQ86 KTU86 KJY86 KAC86 JQG86 JGK86 IWO86 IMS86 ICW86 HTA86 HJE86 GZI86 GPM86 GFQ86 FVU86 FLY86 FCC86 ESG86 EIK86 DYO86 DOS86 DEW86 CVA86 CLE86 CBI86 BRM86 BHQ86 AXU86 ANY86 AEC86 UG86 KK86 T86 WWU86 WMY86 WDC86 VTG86 VJK86 UZO86 UPS86 UFW86 TWA86 TME86 TCI86 SSM86 SIQ86 RYU86 ROY86 RFC86 QVG86 QLK86 QBO86 PRS86 PHW86 OYA86 OOE86 OEI86 NUM86 NKQ86 NAU86 MQY86 MHC86 LXG86 LNK86 LDO86 KTS86 KJW86 KAA86 JQE86 JGI86 IWM86 IMQ86 ICU86 HSY86 HJC86 GZG86 GPK86 GFO86 FVS86 FLW86 FCA86 ESE86 EII86 DYM86 DOQ86 DEU86 CUY86 CLC86 CBG86 BRK86 BHO86 AXS86 ANW86 AEA86 UE86 KI86 Y86 AA86 AF86 AH86 AM86 AO86 R92 WWW92 WNA92 WDE92 VTI92 VJM92 UZQ92 UPU92 UFY92 TWC92 TMG92 TCK92 SSO92 SIS92 RYW92 RPA92 RFE92 QVI92 QLM92 QBQ92 PRU92 PHY92 OYC92 OOG92 OEK92 NUO92 NKS92 NAW92 MRA92 MHE92 LXI92 LNM92 LDQ92 KTU92 KJY92 KAC92 JQG92 JGK92 IWO92 IMS92 ICW92 HTA92 HJE92 GZI92 GPM92 GFQ92 FVU92 FLY92 FCC92 ESG92 EIK92 DYO92 DOS92 DEW92 CVA92 CLE92 CBI92 BRM92 BHQ92 AXU92 ANY92 AEC92 UG92 KK92 T92 WWU92 WMY92 WDC92 VTG92 VJK92 UZO92 UPS92 UFW92 TWA92 TME92 TCI92 SSM92 SIQ92 RYU92 ROY92 RFC92 QVG92 QLK92 QBO92 PRS92 PHW92 OYA92 OOE92 OEI92 NUM92 NKQ92 NAU92 MQY92 MHC92 LXG92 LNK92 LDO92 KTS92 KJW92 KAA92 JQE92 JGI92 IWM92 IMQ92 ICU92 HSY92 HJC92 GZG92 GPK92 GFO92 FVS92 FLW92 FCA92 ESE92 EII92 DYM92 DOQ92 DEU92 CUY92 CLC92 CBG92 BRK92 BHO92 AXS92 ANW92 AEA92 UE92 KI92 Y92 AA92 AF92 AH92 AM92 AO92"/>
    <dataValidation type="list" allowBlank="1" showInputMessage="1" showErrorMessage="1" errorTitle="Ошибка" error="Выберите значение из списка" sqref="WWP983128 M65624 KD65624 TZ65624 ADV65624 ANR65624 AXN65624 BHJ65624 BRF65624 CBB65624 CKX65624 CUT65624 DEP65624 DOL65624 DYH65624 EID65624 ERZ65624 FBV65624 FLR65624 FVN65624 GFJ65624 GPF65624 GZB65624 HIX65624 HST65624 ICP65624 IML65624 IWH65624 JGD65624 JPZ65624 JZV65624 KJR65624 KTN65624 LDJ65624 LNF65624 LXB65624 MGX65624 MQT65624 NAP65624 NKL65624 NUH65624 OED65624 ONZ65624 OXV65624 PHR65624 PRN65624 QBJ65624 QLF65624 QVB65624 REX65624 ROT65624 RYP65624 SIL65624 SSH65624 TCD65624 TLZ65624 TVV65624 UFR65624 UPN65624 UZJ65624 VJF65624 VTB65624 WCX65624 WMT65624 WWP65624 M131160 KD131160 TZ131160 ADV131160 ANR131160 AXN131160 BHJ131160 BRF131160 CBB131160 CKX131160 CUT131160 DEP131160 DOL131160 DYH131160 EID131160 ERZ131160 FBV131160 FLR131160 FVN131160 GFJ131160 GPF131160 GZB131160 HIX131160 HST131160 ICP131160 IML131160 IWH131160 JGD131160 JPZ131160 JZV131160 KJR131160 KTN131160 LDJ131160 LNF131160 LXB131160 MGX131160 MQT131160 NAP131160 NKL131160 NUH131160 OED131160 ONZ131160 OXV131160 PHR131160 PRN131160 QBJ131160 QLF131160 QVB131160 REX131160 ROT131160 RYP131160 SIL131160 SSH131160 TCD131160 TLZ131160 TVV131160 UFR131160 UPN131160 UZJ131160 VJF131160 VTB131160 WCX131160 WMT131160 WWP131160 M196696 KD196696 TZ196696 ADV196696 ANR196696 AXN196696 BHJ196696 BRF196696 CBB196696 CKX196696 CUT196696 DEP196696 DOL196696 DYH196696 EID196696 ERZ196696 FBV196696 FLR196696 FVN196696 GFJ196696 GPF196696 GZB196696 HIX196696 HST196696 ICP196696 IML196696 IWH196696 JGD196696 JPZ196696 JZV196696 KJR196696 KTN196696 LDJ196696 LNF196696 LXB196696 MGX196696 MQT196696 NAP196696 NKL196696 NUH196696 OED196696 ONZ196696 OXV196696 PHR196696 PRN196696 QBJ196696 QLF196696 QVB196696 REX196696 ROT196696 RYP196696 SIL196696 SSH196696 TCD196696 TLZ196696 TVV196696 UFR196696 UPN196696 UZJ196696 VJF196696 VTB196696 WCX196696 WMT196696 WWP196696 M262232 KD262232 TZ262232 ADV262232 ANR262232 AXN262232 BHJ262232 BRF262232 CBB262232 CKX262232 CUT262232 DEP262232 DOL262232 DYH262232 EID262232 ERZ262232 FBV262232 FLR262232 FVN262232 GFJ262232 GPF262232 GZB262232 HIX262232 HST262232 ICP262232 IML262232 IWH262232 JGD262232 JPZ262232 JZV262232 KJR262232 KTN262232 LDJ262232 LNF262232 LXB262232 MGX262232 MQT262232 NAP262232 NKL262232 NUH262232 OED262232 ONZ262232 OXV262232 PHR262232 PRN262232 QBJ262232 QLF262232 QVB262232 REX262232 ROT262232 RYP262232 SIL262232 SSH262232 TCD262232 TLZ262232 TVV262232 UFR262232 UPN262232 UZJ262232 VJF262232 VTB262232 WCX262232 WMT262232 WWP262232 M327768 KD327768 TZ327768 ADV327768 ANR327768 AXN327768 BHJ327768 BRF327768 CBB327768 CKX327768 CUT327768 DEP327768 DOL327768 DYH327768 EID327768 ERZ327768 FBV327768 FLR327768 FVN327768 GFJ327768 GPF327768 GZB327768 HIX327768 HST327768 ICP327768 IML327768 IWH327768 JGD327768 JPZ327768 JZV327768 KJR327768 KTN327768 LDJ327768 LNF327768 LXB327768 MGX327768 MQT327768 NAP327768 NKL327768 NUH327768 OED327768 ONZ327768 OXV327768 PHR327768 PRN327768 QBJ327768 QLF327768 QVB327768 REX327768 ROT327768 RYP327768 SIL327768 SSH327768 TCD327768 TLZ327768 TVV327768 UFR327768 UPN327768 UZJ327768 VJF327768 VTB327768 WCX327768 WMT327768 WWP327768 M393304 KD393304 TZ393304 ADV393304 ANR393304 AXN393304 BHJ393304 BRF393304 CBB393304 CKX393304 CUT393304 DEP393304 DOL393304 DYH393304 EID393304 ERZ393304 FBV393304 FLR393304 FVN393304 GFJ393304 GPF393304 GZB393304 HIX393304 HST393304 ICP393304 IML393304 IWH393304 JGD393304 JPZ393304 JZV393304 KJR393304 KTN393304 LDJ393304 LNF393304 LXB393304 MGX393304 MQT393304 NAP393304 NKL393304 NUH393304 OED393304 ONZ393304 OXV393304 PHR393304 PRN393304 QBJ393304 QLF393304 QVB393304 REX393304 ROT393304 RYP393304 SIL393304 SSH393304 TCD393304 TLZ393304 TVV393304 UFR393304 UPN393304 UZJ393304 VJF393304 VTB393304 WCX393304 WMT393304 WWP393304 M458840 KD458840 TZ458840 ADV458840 ANR458840 AXN458840 BHJ458840 BRF458840 CBB458840 CKX458840 CUT458840 DEP458840 DOL458840 DYH458840 EID458840 ERZ458840 FBV458840 FLR458840 FVN458840 GFJ458840 GPF458840 GZB458840 HIX458840 HST458840 ICP458840 IML458840 IWH458840 JGD458840 JPZ458840 JZV458840 KJR458840 KTN458840 LDJ458840 LNF458840 LXB458840 MGX458840 MQT458840 NAP458840 NKL458840 NUH458840 OED458840 ONZ458840 OXV458840 PHR458840 PRN458840 QBJ458840 QLF458840 QVB458840 REX458840 ROT458840 RYP458840 SIL458840 SSH458840 TCD458840 TLZ458840 TVV458840 UFR458840 UPN458840 UZJ458840 VJF458840 VTB458840 WCX458840 WMT458840 WWP458840 M524376 KD524376 TZ524376 ADV524376 ANR524376 AXN524376 BHJ524376 BRF524376 CBB524376 CKX524376 CUT524376 DEP524376 DOL524376 DYH524376 EID524376 ERZ524376 FBV524376 FLR524376 FVN524376 GFJ524376 GPF524376 GZB524376 HIX524376 HST524376 ICP524376 IML524376 IWH524376 JGD524376 JPZ524376 JZV524376 KJR524376 KTN524376 LDJ524376 LNF524376 LXB524376 MGX524376 MQT524376 NAP524376 NKL524376 NUH524376 OED524376 ONZ524376 OXV524376 PHR524376 PRN524376 QBJ524376 QLF524376 QVB524376 REX524376 ROT524376 RYP524376 SIL524376 SSH524376 TCD524376 TLZ524376 TVV524376 UFR524376 UPN524376 UZJ524376 VJF524376 VTB524376 WCX524376 WMT524376 WWP524376 M589912 KD589912 TZ589912 ADV589912 ANR589912 AXN589912 BHJ589912 BRF589912 CBB589912 CKX589912 CUT589912 DEP589912 DOL589912 DYH589912 EID589912 ERZ589912 FBV589912 FLR589912 FVN589912 GFJ589912 GPF589912 GZB589912 HIX589912 HST589912 ICP589912 IML589912 IWH589912 JGD589912 JPZ589912 JZV589912 KJR589912 KTN589912 LDJ589912 LNF589912 LXB589912 MGX589912 MQT589912 NAP589912 NKL589912 NUH589912 OED589912 ONZ589912 OXV589912 PHR589912 PRN589912 QBJ589912 QLF589912 QVB589912 REX589912 ROT589912 RYP589912 SIL589912 SSH589912 TCD589912 TLZ589912 TVV589912 UFR589912 UPN589912 UZJ589912 VJF589912 VTB589912 WCX589912 WMT589912 WWP589912 M655448 KD655448 TZ655448 ADV655448 ANR655448 AXN655448 BHJ655448 BRF655448 CBB655448 CKX655448 CUT655448 DEP655448 DOL655448 DYH655448 EID655448 ERZ655448 FBV655448 FLR655448 FVN655448 GFJ655448 GPF655448 GZB655448 HIX655448 HST655448 ICP655448 IML655448 IWH655448 JGD655448 JPZ655448 JZV655448 KJR655448 KTN655448 LDJ655448 LNF655448 LXB655448 MGX655448 MQT655448 NAP655448 NKL655448 NUH655448 OED655448 ONZ655448 OXV655448 PHR655448 PRN655448 QBJ655448 QLF655448 QVB655448 REX655448 ROT655448 RYP655448 SIL655448 SSH655448 TCD655448 TLZ655448 TVV655448 UFR655448 UPN655448 UZJ655448 VJF655448 VTB655448 WCX655448 WMT655448 WWP655448 M720984 KD720984 TZ720984 ADV720984 ANR720984 AXN720984 BHJ720984 BRF720984 CBB720984 CKX720984 CUT720984 DEP720984 DOL720984 DYH720984 EID720984 ERZ720984 FBV720984 FLR720984 FVN720984 GFJ720984 GPF720984 GZB720984 HIX720984 HST720984 ICP720984 IML720984 IWH720984 JGD720984 JPZ720984 JZV720984 KJR720984 KTN720984 LDJ720984 LNF720984 LXB720984 MGX720984 MQT720984 NAP720984 NKL720984 NUH720984 OED720984 ONZ720984 OXV720984 PHR720984 PRN720984 QBJ720984 QLF720984 QVB720984 REX720984 ROT720984 RYP720984 SIL720984 SSH720984 TCD720984 TLZ720984 TVV720984 UFR720984 UPN720984 UZJ720984 VJF720984 VTB720984 WCX720984 WMT720984 WWP720984 M786520 KD786520 TZ786520 ADV786520 ANR786520 AXN786520 BHJ786520 BRF786520 CBB786520 CKX786520 CUT786520 DEP786520 DOL786520 DYH786520 EID786520 ERZ786520 FBV786520 FLR786520 FVN786520 GFJ786520 GPF786520 GZB786520 HIX786520 HST786520 ICP786520 IML786520 IWH786520 JGD786520 JPZ786520 JZV786520 KJR786520 KTN786520 LDJ786520 LNF786520 LXB786520 MGX786520 MQT786520 NAP786520 NKL786520 NUH786520 OED786520 ONZ786520 OXV786520 PHR786520 PRN786520 QBJ786520 QLF786520 QVB786520 REX786520 ROT786520 RYP786520 SIL786520 SSH786520 TCD786520 TLZ786520 TVV786520 UFR786520 UPN786520 UZJ786520 VJF786520 VTB786520 WCX786520 WMT786520 WWP786520 M852056 KD852056 TZ852056 ADV852056 ANR852056 AXN852056 BHJ852056 BRF852056 CBB852056 CKX852056 CUT852056 DEP852056 DOL852056 DYH852056 EID852056 ERZ852056 FBV852056 FLR852056 FVN852056 GFJ852056 GPF852056 GZB852056 HIX852056 HST852056 ICP852056 IML852056 IWH852056 JGD852056 JPZ852056 JZV852056 KJR852056 KTN852056 LDJ852056 LNF852056 LXB852056 MGX852056 MQT852056 NAP852056 NKL852056 NUH852056 OED852056 ONZ852056 OXV852056 PHR852056 PRN852056 QBJ852056 QLF852056 QVB852056 REX852056 ROT852056 RYP852056 SIL852056 SSH852056 TCD852056 TLZ852056 TVV852056 UFR852056 UPN852056 UZJ852056 VJF852056 VTB852056 WCX852056 WMT852056 WWP852056 M917592 KD917592 TZ917592 ADV917592 ANR917592 AXN917592 BHJ917592 BRF917592 CBB917592 CKX917592 CUT917592 DEP917592 DOL917592 DYH917592 EID917592 ERZ917592 FBV917592 FLR917592 FVN917592 GFJ917592 GPF917592 GZB917592 HIX917592 HST917592 ICP917592 IML917592 IWH917592 JGD917592 JPZ917592 JZV917592 KJR917592 KTN917592 LDJ917592 LNF917592 LXB917592 MGX917592 MQT917592 NAP917592 NKL917592 NUH917592 OED917592 ONZ917592 OXV917592 PHR917592 PRN917592 QBJ917592 QLF917592 QVB917592 REX917592 ROT917592 RYP917592 SIL917592 SSH917592 TCD917592 TLZ917592 TVV917592 UFR917592 UPN917592 UZJ917592 VJF917592 VTB917592 WCX917592 WMT917592 WWP917592 M983128 KD983128 TZ983128 ADV983128 ANR983128 AXN983128 BHJ983128 BRF983128 CBB983128 CKX983128 CUT983128 DEP983128 DOL983128 DYH983128 EID983128 ERZ983128 FBV983128 FLR983128 FVN983128 GFJ983128 GPF983128 GZB983128 HIX983128 HST983128 ICP983128 IML983128 IWH983128 JGD983128 JPZ983128 JZV983128 KJR983128 KTN983128 LDJ983128 LNF983128 LXB983128 MGX983128 MQT983128 NAP983128 NKL983128 NUH983128 OED983128 ONZ983128 OXV983128 PHR983128 PRN983128 QBJ983128 QLF983128 QVB983128 REX983128 ROT983128 RYP983128 SIL983128 SSH983128 TCD983128 TLZ983128 TVV983128 UFR983128 UPN983128 UZJ983128 VJF983128 VTB983128 WCX983128 WMT983128 WCX24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KD48 TZ48 ADV48 ANR48 AXN48 M48 WWP48 WMT48 WCX48 VTB48 VJF48 UZJ48 UPN48 UFR48 TVV48 TLZ48 TCD48 SSH48 SIL48 RYP48 ROT48 REX48 QVB48 QLF48 QBJ48 PRN48 PHR48 OXV48 ONZ48 OED48 NUH48 NKL48 NAP48 MQT48 MGX48 LXB48 LNF48 LDJ48 KTN48 KJR48 JZV48 JPZ48 JGD48 IWH48 IML48 ICP48 HST48 HIX48 GZB48 GPF48 GFJ48 FVN48 FLR48 FBV48 ERZ48 EID48 DYH48 DOL48 DEP48 CUT48 CKX48 CBB48 BRF48 BHJ48 KD72 TZ72 ADV72 ANR72 AXN72 M72 WWP72 WMT72 WCX72 VTB72 VJF72 UZJ72 UPN72 UFR72 TVV72 TLZ72 TCD72 SSH72 SIL72 RYP72 ROT72 REX72 QVB72 QLF72 QBJ72 PRN72 PHR72 OXV72 ONZ72 OED72 NUH72 NKL72 NAP72 MQT72 MGX72 LXB72 LNF72 LDJ72 KTN72 KJR72 JZV72 JPZ72 JGD72 IWH72 IML72 ICP72 HST72 HIX72 GZB72 GPF72 GFJ72 FVN72 FLR72 FBV72 ERZ72 EID72 DYH72 DOL72 DEP72 CUT72 CKX72 CBB72 BRF72 BHJ72 KD30 TZ30 ADV30 ANR30 AXN30 M30 WWP30 WMT30 WCX30 VTB30 VJF30 UZJ30 UPN30 UFR30 TVV30 TLZ30 TCD30 SSH30 SIL30 RYP30 ROT30 REX30 QVB30 QLF30 QBJ30 PRN30 PHR30 OXV30 ONZ30 OED30 NUH30 NKL30 NAP30 MQT30 MGX30 LXB30 LNF30 LDJ30 KTN30 KJR30 JZV30 JPZ30 JGD30 IWH30 IML30 ICP30 HST30 HIX30 GZB30 GPF30 GFJ30 FVN30 FLR30 FBV30 ERZ30 EID30 DYH30 DOL30 DEP30 CUT30 CKX30 CBB30 BRF30 BHJ30 KD34 TZ34 ADV34 ANR34 AXN34 M34 WWP34 WMT34 WCX34 VTB34 VJF34 UZJ34 UPN34 UFR34 TVV34 TLZ34 TCD34 SSH34 SIL34 RYP34 ROT34 REX34 QVB34 QLF34 QBJ34 PRN34 PHR34 OXV34 ONZ34 OED34 NUH34 NKL34 NAP34 MQT34 MGX34 LXB34 LNF34 LDJ34 KTN34 KJR34 JZV34 JPZ34 JGD34 IWH34 IML34 ICP34 HST34 HIX34 GZB34 GPF34 GFJ34 FVN34 FLR34 FBV34 ERZ34 EID34 DYH34 DOL34 DEP34 CUT34 CKX34 CBB34 BRF34 BHJ34 KD38 TZ38 ADV38 ANR38 AXN38 M38 WWP38 WMT38 WCX38 VTB38 VJF38 UZJ38 UPN38 UFR38 TVV38 TLZ38 TCD38 SSH38 SIL38 RYP38 ROT38 REX38 QVB38 QLF38 QBJ38 PRN38 PHR38 OXV38 ONZ38 OED38 NUH38 NKL38 NAP38 MQT38 MGX38 LXB38 LNF38 LDJ38 KTN38 KJR38 JZV38 JPZ38 JGD38 IWH38 IML38 ICP38 HST38 HIX38 GZB38 GPF38 GFJ38 FVN38 FLR38 FBV38 ERZ38 EID38 DYH38 DOL38 DEP38 CUT38 CKX38 CBB38 BRF38 BHJ38 KD54 TZ54 ADV54 ANR54 AXN54 M54 WWP54 WMT54 WCX54 VTB54 VJF54 UZJ54 UPN54 UFR54 TVV54 TLZ54 TCD54 SSH54 SIL54 RYP54 ROT54 REX54 QVB54 QLF54 QBJ54 PRN54 PHR54 OXV54 ONZ54 OED54 NUH54 NKL54 NAP54 MQT54 MGX54 LXB54 LNF54 LDJ54 KTN54 KJR54 JZV54 JPZ54 JGD54 IWH54 IML54 ICP54 HST54 HIX54 GZB54 GPF54 GFJ54 FVN54 FLR54 FBV54 ERZ54 EID54 DYH54 DOL54 DEP54 CUT54 CKX54 CBB54 BRF54 BHJ54 KD58 TZ58 ADV58 ANR58 AXN58 M58 WWP58 WMT58 WCX58 VTB58 VJF58 UZJ58 UPN58 UFR58 TVV58 TLZ58 TCD58 SSH58 SIL58 RYP58 ROT58 REX58 QVB58 QLF58 QBJ58 PRN58 PHR58 OXV58 ONZ58 OED58 NUH58 NKL58 NAP58 MQT58 MGX58 LXB58 LNF58 LDJ58 KTN58 KJR58 JZV58 JPZ58 JGD58 IWH58 IML58 ICP58 HST58 HIX58 GZB58 GPF58 GFJ58 FVN58 FLR58 FBV58 ERZ58 EID58 DYH58 DOL58 DEP58 CUT58 CKX58 CBB58 BRF58 BHJ58 KD62 TZ62 ADV62 ANR62 AXN62 M62 WWP62 WMT62 WCX62 VTB62 VJF62 UZJ62 UPN62 UFR62 TVV62 TLZ62 TCD62 SSH62 SIL62 RYP62 ROT62 REX62 QVB62 QLF62 QBJ62 PRN62 PHR62 OXV62 ONZ62 OED62 NUH62 NKL62 NAP62 MQT62 MGX62 LXB62 LNF62 LDJ62 KTN62 KJR62 JZV62 JPZ62 JGD62 IWH62 IML62 ICP62 HST62 HIX62 GZB62 GPF62 GFJ62 FVN62 FLR62 FBV62 ERZ62 EID62 DYH62 DOL62 DEP62 CUT62 CKX62 CBB62 BRF62 BHJ62 KD78 TZ78 ADV78 ANR78 AXN78 M78 WWP78 WMT78 WCX78 VTB78 VJF78 UZJ78 UPN78 UFR78 TVV78 TLZ78 TCD78 SSH78 SIL78 RYP78 ROT78 REX78 QVB78 QLF78 QBJ78 PRN78 PHR78 OXV78 ONZ78 OED78 NUH78 NKL78 NAP78 MQT78 MGX78 LXB78 LNF78 LDJ78 KTN78 KJR78 JZV78 JPZ78 JGD78 IWH78 IML78 ICP78 HST78 HIX78 GZB78 GPF78 GFJ78 FVN78 FLR78 FBV78 ERZ78 EID78 DYH78 DOL78 DEP78 CUT78 CKX78 CBB78 BRF78 BHJ78 KD82 TZ82 ADV82 ANR82 AXN82 M82 WWP82 WMT82 WCX82 VTB82 VJF82 UZJ82 UPN82 UFR82 TVV82 TLZ82 TCD82 SSH82 SIL82 RYP82 ROT82 REX82 QVB82 QLF82 QBJ82 PRN82 PHR82 OXV82 ONZ82 OED82 NUH82 NKL82 NAP82 MQT82 MGX82 LXB82 LNF82 LDJ82 KTN82 KJR82 JZV82 JPZ82 JGD82 IWH82 IML82 ICP82 HST82 HIX82 GZB82 GPF82 GFJ82 FVN82 FLR82 FBV82 ERZ82 EID82 DYH82 DOL82 DEP82 CUT82 CKX82 CBB82 BRF82 BHJ82 KD86 TZ86 ADV86 ANR86 AXN86 M86 WWP86 WMT86 WCX86 VTB86 VJF86 UZJ86 UPN86 UFR86 TVV86 TLZ86 TCD86 SSH86 SIL86 RYP86 ROT86 REX86 QVB86 QLF86 QBJ86 PRN86 PHR86 OXV86 ONZ86 OED86 NUH86 NKL86 NAP86 MQT86 MGX86 LXB86 LNF86 LDJ86 KTN86 KJR86 JZV86 JPZ86 JGD86 IWH86 IML86 ICP86 HST86 HIX86 GZB86 GPF86 GFJ86 FVN86 FLR86 FBV86 ERZ86 EID86 DYH86 DOL86 DEP86 CUT86 CKX86 CBB86 BRF86 BHJ86 KD92 TZ92 ADV92 ANR92 AXN92 M92 WWP92 WMT92 WCX92 VTB92 VJF92 UZJ92 UPN92 UFR92 TVV92 TLZ92 TCD92 SSH92 SIL92 RYP92 ROT92 REX92 QVB92 QLF92 QBJ92 PRN92 PHR92 OXV92 ONZ92 OED92 NUH92 NKL92 NAP92 MQT92 MGX92 LXB92 LNF92 LDJ92 KTN92 KJR92 JZV92 JPZ92 JGD92 IWH92 IML92 ICP92 HST92 HIX92 GZB92 GPF92 GFJ92 FVN92 FLR92 FBV92 ERZ92 EID92 DYH92 DOL92 DEP92 CUT92 CKX92 CBB92 BRF92 BHJ92">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623:KM65623 UB65623:UI65623 ADX65623:AEE65623 ANT65623:AOA65623 AXP65623:AXW65623 BHL65623:BHS65623 BRH65623:BRO65623 CBD65623:CBK65623 CKZ65623:CLG65623 CUV65623:CVC65623 DER65623:DEY65623 DON65623:DOU65623 DYJ65623:DYQ65623 EIF65623:EIM65623 ESB65623:ESI65623 FBX65623:FCE65623 FLT65623:FMA65623 FVP65623:FVW65623 GFL65623:GFS65623 GPH65623:GPO65623 GZD65623:GZK65623 HIZ65623:HJG65623 HSV65623:HTC65623 ICR65623:ICY65623 IMN65623:IMU65623 IWJ65623:IWQ65623 JGF65623:JGM65623 JQB65623:JQI65623 JZX65623:KAE65623 KJT65623:KKA65623 KTP65623:KTW65623 LDL65623:LDS65623 LNH65623:LNO65623 LXD65623:LXK65623 MGZ65623:MHG65623 MQV65623:MRC65623 NAR65623:NAY65623 NKN65623:NKU65623 NUJ65623:NUQ65623 OEF65623:OEM65623 OOB65623:OOI65623 OXX65623:OYE65623 PHT65623:PIA65623 PRP65623:PRW65623 QBL65623:QBS65623 QLH65623:QLO65623 QVD65623:QVK65623 REZ65623:RFG65623 ROV65623:RPC65623 RYR65623:RYY65623 SIN65623:SIU65623 SSJ65623:SSQ65623 TCF65623:TCM65623 TMB65623:TMI65623 TVX65623:TWE65623 UFT65623:UGA65623 UPP65623:UPW65623 UZL65623:UZS65623 VJH65623:VJO65623 VTD65623:VTK65623 WCZ65623:WDG65623 WMV65623:WNC65623 WWR65623:WWY65623 KF131159:KM131159 UB131159:UI131159 ADX131159:AEE131159 ANT131159:AOA131159 AXP131159:AXW131159 BHL131159:BHS131159 BRH131159:BRO131159 CBD131159:CBK131159 CKZ131159:CLG131159 CUV131159:CVC131159 DER131159:DEY131159 DON131159:DOU131159 DYJ131159:DYQ131159 EIF131159:EIM131159 ESB131159:ESI131159 FBX131159:FCE131159 FLT131159:FMA131159 FVP131159:FVW131159 GFL131159:GFS131159 GPH131159:GPO131159 GZD131159:GZK131159 HIZ131159:HJG131159 HSV131159:HTC131159 ICR131159:ICY131159 IMN131159:IMU131159 IWJ131159:IWQ131159 JGF131159:JGM131159 JQB131159:JQI131159 JZX131159:KAE131159 KJT131159:KKA131159 KTP131159:KTW131159 LDL131159:LDS131159 LNH131159:LNO131159 LXD131159:LXK131159 MGZ131159:MHG131159 MQV131159:MRC131159 NAR131159:NAY131159 NKN131159:NKU131159 NUJ131159:NUQ131159 OEF131159:OEM131159 OOB131159:OOI131159 OXX131159:OYE131159 PHT131159:PIA131159 PRP131159:PRW131159 QBL131159:QBS131159 QLH131159:QLO131159 QVD131159:QVK131159 REZ131159:RFG131159 ROV131159:RPC131159 RYR131159:RYY131159 SIN131159:SIU131159 SSJ131159:SSQ131159 TCF131159:TCM131159 TMB131159:TMI131159 TVX131159:TWE131159 UFT131159:UGA131159 UPP131159:UPW131159 UZL131159:UZS131159 VJH131159:VJO131159 VTD131159:VTK131159 WCZ131159:WDG131159 WMV131159:WNC131159 WWR131159:WWY131159 KF196695:KM196695 UB196695:UI196695 ADX196695:AEE196695 ANT196695:AOA196695 AXP196695:AXW196695 BHL196695:BHS196695 BRH196695:BRO196695 CBD196695:CBK196695 CKZ196695:CLG196695 CUV196695:CVC196695 DER196695:DEY196695 DON196695:DOU196695 DYJ196695:DYQ196695 EIF196695:EIM196695 ESB196695:ESI196695 FBX196695:FCE196695 FLT196695:FMA196695 FVP196695:FVW196695 GFL196695:GFS196695 GPH196695:GPO196695 GZD196695:GZK196695 HIZ196695:HJG196695 HSV196695:HTC196695 ICR196695:ICY196695 IMN196695:IMU196695 IWJ196695:IWQ196695 JGF196695:JGM196695 JQB196695:JQI196695 JZX196695:KAE196695 KJT196695:KKA196695 KTP196695:KTW196695 LDL196695:LDS196695 LNH196695:LNO196695 LXD196695:LXK196695 MGZ196695:MHG196695 MQV196695:MRC196695 NAR196695:NAY196695 NKN196695:NKU196695 NUJ196695:NUQ196695 OEF196695:OEM196695 OOB196695:OOI196695 OXX196695:OYE196695 PHT196695:PIA196695 PRP196695:PRW196695 QBL196695:QBS196695 QLH196695:QLO196695 QVD196695:QVK196695 REZ196695:RFG196695 ROV196695:RPC196695 RYR196695:RYY196695 SIN196695:SIU196695 SSJ196695:SSQ196695 TCF196695:TCM196695 TMB196695:TMI196695 TVX196695:TWE196695 UFT196695:UGA196695 UPP196695:UPW196695 UZL196695:UZS196695 VJH196695:VJO196695 VTD196695:VTK196695 WCZ196695:WDG196695 WMV196695:WNC196695 WWR196695:WWY196695 KF262231:KM262231 UB262231:UI262231 ADX262231:AEE262231 ANT262231:AOA262231 AXP262231:AXW262231 BHL262231:BHS262231 BRH262231:BRO262231 CBD262231:CBK262231 CKZ262231:CLG262231 CUV262231:CVC262231 DER262231:DEY262231 DON262231:DOU262231 DYJ262231:DYQ262231 EIF262231:EIM262231 ESB262231:ESI262231 FBX262231:FCE262231 FLT262231:FMA262231 FVP262231:FVW262231 GFL262231:GFS262231 GPH262231:GPO262231 GZD262231:GZK262231 HIZ262231:HJG262231 HSV262231:HTC262231 ICR262231:ICY262231 IMN262231:IMU262231 IWJ262231:IWQ262231 JGF262231:JGM262231 JQB262231:JQI262231 JZX262231:KAE262231 KJT262231:KKA262231 KTP262231:KTW262231 LDL262231:LDS262231 LNH262231:LNO262231 LXD262231:LXK262231 MGZ262231:MHG262231 MQV262231:MRC262231 NAR262231:NAY262231 NKN262231:NKU262231 NUJ262231:NUQ262231 OEF262231:OEM262231 OOB262231:OOI262231 OXX262231:OYE262231 PHT262231:PIA262231 PRP262231:PRW262231 QBL262231:QBS262231 QLH262231:QLO262231 QVD262231:QVK262231 REZ262231:RFG262231 ROV262231:RPC262231 RYR262231:RYY262231 SIN262231:SIU262231 SSJ262231:SSQ262231 TCF262231:TCM262231 TMB262231:TMI262231 TVX262231:TWE262231 UFT262231:UGA262231 UPP262231:UPW262231 UZL262231:UZS262231 VJH262231:VJO262231 VTD262231:VTK262231 WCZ262231:WDG262231 WMV262231:WNC262231 WWR262231:WWY262231 KF327767:KM327767 UB327767:UI327767 ADX327767:AEE327767 ANT327767:AOA327767 AXP327767:AXW327767 BHL327767:BHS327767 BRH327767:BRO327767 CBD327767:CBK327767 CKZ327767:CLG327767 CUV327767:CVC327767 DER327767:DEY327767 DON327767:DOU327767 DYJ327767:DYQ327767 EIF327767:EIM327767 ESB327767:ESI327767 FBX327767:FCE327767 FLT327767:FMA327767 FVP327767:FVW327767 GFL327767:GFS327767 GPH327767:GPO327767 GZD327767:GZK327767 HIZ327767:HJG327767 HSV327767:HTC327767 ICR327767:ICY327767 IMN327767:IMU327767 IWJ327767:IWQ327767 JGF327767:JGM327767 JQB327767:JQI327767 JZX327767:KAE327767 KJT327767:KKA327767 KTP327767:KTW327767 LDL327767:LDS327767 LNH327767:LNO327767 LXD327767:LXK327767 MGZ327767:MHG327767 MQV327767:MRC327767 NAR327767:NAY327767 NKN327767:NKU327767 NUJ327767:NUQ327767 OEF327767:OEM327767 OOB327767:OOI327767 OXX327767:OYE327767 PHT327767:PIA327767 PRP327767:PRW327767 QBL327767:QBS327767 QLH327767:QLO327767 QVD327767:QVK327767 REZ327767:RFG327767 ROV327767:RPC327767 RYR327767:RYY327767 SIN327767:SIU327767 SSJ327767:SSQ327767 TCF327767:TCM327767 TMB327767:TMI327767 TVX327767:TWE327767 UFT327767:UGA327767 UPP327767:UPW327767 UZL327767:UZS327767 VJH327767:VJO327767 VTD327767:VTK327767 WCZ327767:WDG327767 WMV327767:WNC327767 WWR327767:WWY327767 KF393303:KM393303 UB393303:UI393303 ADX393303:AEE393303 ANT393303:AOA393303 AXP393303:AXW393303 BHL393303:BHS393303 BRH393303:BRO393303 CBD393303:CBK393303 CKZ393303:CLG393303 CUV393303:CVC393303 DER393303:DEY393303 DON393303:DOU393303 DYJ393303:DYQ393303 EIF393303:EIM393303 ESB393303:ESI393303 FBX393303:FCE393303 FLT393303:FMA393303 FVP393303:FVW393303 GFL393303:GFS393303 GPH393303:GPO393303 GZD393303:GZK393303 HIZ393303:HJG393303 HSV393303:HTC393303 ICR393303:ICY393303 IMN393303:IMU393303 IWJ393303:IWQ393303 JGF393303:JGM393303 JQB393303:JQI393303 JZX393303:KAE393303 KJT393303:KKA393303 KTP393303:KTW393303 LDL393303:LDS393303 LNH393303:LNO393303 LXD393303:LXK393303 MGZ393303:MHG393303 MQV393303:MRC393303 NAR393303:NAY393303 NKN393303:NKU393303 NUJ393303:NUQ393303 OEF393303:OEM393303 OOB393303:OOI393303 OXX393303:OYE393303 PHT393303:PIA393303 PRP393303:PRW393303 QBL393303:QBS393303 QLH393303:QLO393303 QVD393303:QVK393303 REZ393303:RFG393303 ROV393303:RPC393303 RYR393303:RYY393303 SIN393303:SIU393303 SSJ393303:SSQ393303 TCF393303:TCM393303 TMB393303:TMI393303 TVX393303:TWE393303 UFT393303:UGA393303 UPP393303:UPW393303 UZL393303:UZS393303 VJH393303:VJO393303 VTD393303:VTK393303 WCZ393303:WDG393303 WMV393303:WNC393303 WWR393303:WWY393303 KF458839:KM458839 UB458839:UI458839 ADX458839:AEE458839 ANT458839:AOA458839 AXP458839:AXW458839 BHL458839:BHS458839 BRH458839:BRO458839 CBD458839:CBK458839 CKZ458839:CLG458839 CUV458839:CVC458839 DER458839:DEY458839 DON458839:DOU458839 DYJ458839:DYQ458839 EIF458839:EIM458839 ESB458839:ESI458839 FBX458839:FCE458839 FLT458839:FMA458839 FVP458839:FVW458839 GFL458839:GFS458839 GPH458839:GPO458839 GZD458839:GZK458839 HIZ458839:HJG458839 HSV458839:HTC458839 ICR458839:ICY458839 IMN458839:IMU458839 IWJ458839:IWQ458839 JGF458839:JGM458839 JQB458839:JQI458839 JZX458839:KAE458839 KJT458839:KKA458839 KTP458839:KTW458839 LDL458839:LDS458839 LNH458839:LNO458839 LXD458839:LXK458839 MGZ458839:MHG458839 MQV458839:MRC458839 NAR458839:NAY458839 NKN458839:NKU458839 NUJ458839:NUQ458839 OEF458839:OEM458839 OOB458839:OOI458839 OXX458839:OYE458839 PHT458839:PIA458839 PRP458839:PRW458839 QBL458839:QBS458839 QLH458839:QLO458839 QVD458839:QVK458839 REZ458839:RFG458839 ROV458839:RPC458839 RYR458839:RYY458839 SIN458839:SIU458839 SSJ458839:SSQ458839 TCF458839:TCM458839 TMB458839:TMI458839 TVX458839:TWE458839 UFT458839:UGA458839 UPP458839:UPW458839 UZL458839:UZS458839 VJH458839:VJO458839 VTD458839:VTK458839 WCZ458839:WDG458839 WMV458839:WNC458839 WWR458839:WWY458839 KF524375:KM524375 UB524375:UI524375 ADX524375:AEE524375 ANT524375:AOA524375 AXP524375:AXW524375 BHL524375:BHS524375 BRH524375:BRO524375 CBD524375:CBK524375 CKZ524375:CLG524375 CUV524375:CVC524375 DER524375:DEY524375 DON524375:DOU524375 DYJ524375:DYQ524375 EIF524375:EIM524375 ESB524375:ESI524375 FBX524375:FCE524375 FLT524375:FMA524375 FVP524375:FVW524375 GFL524375:GFS524375 GPH524375:GPO524375 GZD524375:GZK524375 HIZ524375:HJG524375 HSV524375:HTC524375 ICR524375:ICY524375 IMN524375:IMU524375 IWJ524375:IWQ524375 JGF524375:JGM524375 JQB524375:JQI524375 JZX524375:KAE524375 KJT524375:KKA524375 KTP524375:KTW524375 LDL524375:LDS524375 LNH524375:LNO524375 LXD524375:LXK524375 MGZ524375:MHG524375 MQV524375:MRC524375 NAR524375:NAY524375 NKN524375:NKU524375 NUJ524375:NUQ524375 OEF524375:OEM524375 OOB524375:OOI524375 OXX524375:OYE524375 PHT524375:PIA524375 PRP524375:PRW524375 QBL524375:QBS524375 QLH524375:QLO524375 QVD524375:QVK524375 REZ524375:RFG524375 ROV524375:RPC524375 RYR524375:RYY524375 SIN524375:SIU524375 SSJ524375:SSQ524375 TCF524375:TCM524375 TMB524375:TMI524375 TVX524375:TWE524375 UFT524375:UGA524375 UPP524375:UPW524375 UZL524375:UZS524375 VJH524375:VJO524375 VTD524375:VTK524375 WCZ524375:WDG524375 WMV524375:WNC524375 WWR524375:WWY524375 KF589911:KM589911 UB589911:UI589911 ADX589911:AEE589911 ANT589911:AOA589911 AXP589911:AXW589911 BHL589911:BHS589911 BRH589911:BRO589911 CBD589911:CBK589911 CKZ589911:CLG589911 CUV589911:CVC589911 DER589911:DEY589911 DON589911:DOU589911 DYJ589911:DYQ589911 EIF589911:EIM589911 ESB589911:ESI589911 FBX589911:FCE589911 FLT589911:FMA589911 FVP589911:FVW589911 GFL589911:GFS589911 GPH589911:GPO589911 GZD589911:GZK589911 HIZ589911:HJG589911 HSV589911:HTC589911 ICR589911:ICY589911 IMN589911:IMU589911 IWJ589911:IWQ589911 JGF589911:JGM589911 JQB589911:JQI589911 JZX589911:KAE589911 KJT589911:KKA589911 KTP589911:KTW589911 LDL589911:LDS589911 LNH589911:LNO589911 LXD589911:LXK589911 MGZ589911:MHG589911 MQV589911:MRC589911 NAR589911:NAY589911 NKN589911:NKU589911 NUJ589911:NUQ589911 OEF589911:OEM589911 OOB589911:OOI589911 OXX589911:OYE589911 PHT589911:PIA589911 PRP589911:PRW589911 QBL589911:QBS589911 QLH589911:QLO589911 QVD589911:QVK589911 REZ589911:RFG589911 ROV589911:RPC589911 RYR589911:RYY589911 SIN589911:SIU589911 SSJ589911:SSQ589911 TCF589911:TCM589911 TMB589911:TMI589911 TVX589911:TWE589911 UFT589911:UGA589911 UPP589911:UPW589911 UZL589911:UZS589911 VJH589911:VJO589911 VTD589911:VTK589911 WCZ589911:WDG589911 WMV589911:WNC589911 WWR589911:WWY589911 KF655447:KM655447 UB655447:UI655447 ADX655447:AEE655447 ANT655447:AOA655447 AXP655447:AXW655447 BHL655447:BHS655447 BRH655447:BRO655447 CBD655447:CBK655447 CKZ655447:CLG655447 CUV655447:CVC655447 DER655447:DEY655447 DON655447:DOU655447 DYJ655447:DYQ655447 EIF655447:EIM655447 ESB655447:ESI655447 FBX655447:FCE655447 FLT655447:FMA655447 FVP655447:FVW655447 GFL655447:GFS655447 GPH655447:GPO655447 GZD655447:GZK655447 HIZ655447:HJG655447 HSV655447:HTC655447 ICR655447:ICY655447 IMN655447:IMU655447 IWJ655447:IWQ655447 JGF655447:JGM655447 JQB655447:JQI655447 JZX655447:KAE655447 KJT655447:KKA655447 KTP655447:KTW655447 LDL655447:LDS655447 LNH655447:LNO655447 LXD655447:LXK655447 MGZ655447:MHG655447 MQV655447:MRC655447 NAR655447:NAY655447 NKN655447:NKU655447 NUJ655447:NUQ655447 OEF655447:OEM655447 OOB655447:OOI655447 OXX655447:OYE655447 PHT655447:PIA655447 PRP655447:PRW655447 QBL655447:QBS655447 QLH655447:QLO655447 QVD655447:QVK655447 REZ655447:RFG655447 ROV655447:RPC655447 RYR655447:RYY655447 SIN655447:SIU655447 SSJ655447:SSQ655447 TCF655447:TCM655447 TMB655447:TMI655447 TVX655447:TWE655447 UFT655447:UGA655447 UPP655447:UPW655447 UZL655447:UZS655447 VJH655447:VJO655447 VTD655447:VTK655447 WCZ655447:WDG655447 WMV655447:WNC655447 WWR655447:WWY655447 KF720983:KM720983 UB720983:UI720983 ADX720983:AEE720983 ANT720983:AOA720983 AXP720983:AXW720983 BHL720983:BHS720983 BRH720983:BRO720983 CBD720983:CBK720983 CKZ720983:CLG720983 CUV720983:CVC720983 DER720983:DEY720983 DON720983:DOU720983 DYJ720983:DYQ720983 EIF720983:EIM720983 ESB720983:ESI720983 FBX720983:FCE720983 FLT720983:FMA720983 FVP720983:FVW720983 GFL720983:GFS720983 GPH720983:GPO720983 GZD720983:GZK720983 HIZ720983:HJG720983 HSV720983:HTC720983 ICR720983:ICY720983 IMN720983:IMU720983 IWJ720983:IWQ720983 JGF720983:JGM720983 JQB720983:JQI720983 JZX720983:KAE720983 KJT720983:KKA720983 KTP720983:KTW720983 LDL720983:LDS720983 LNH720983:LNO720983 LXD720983:LXK720983 MGZ720983:MHG720983 MQV720983:MRC720983 NAR720983:NAY720983 NKN720983:NKU720983 NUJ720983:NUQ720983 OEF720983:OEM720983 OOB720983:OOI720983 OXX720983:OYE720983 PHT720983:PIA720983 PRP720983:PRW720983 QBL720983:QBS720983 QLH720983:QLO720983 QVD720983:QVK720983 REZ720983:RFG720983 ROV720983:RPC720983 RYR720983:RYY720983 SIN720983:SIU720983 SSJ720983:SSQ720983 TCF720983:TCM720983 TMB720983:TMI720983 TVX720983:TWE720983 UFT720983:UGA720983 UPP720983:UPW720983 UZL720983:UZS720983 VJH720983:VJO720983 VTD720983:VTK720983 WCZ720983:WDG720983 WMV720983:WNC720983 WWR720983:WWY720983 KF786519:KM786519 UB786519:UI786519 ADX786519:AEE786519 ANT786519:AOA786519 AXP786519:AXW786519 BHL786519:BHS786519 BRH786519:BRO786519 CBD786519:CBK786519 CKZ786519:CLG786519 CUV786519:CVC786519 DER786519:DEY786519 DON786519:DOU786519 DYJ786519:DYQ786519 EIF786519:EIM786519 ESB786519:ESI786519 FBX786519:FCE786519 FLT786519:FMA786519 FVP786519:FVW786519 GFL786519:GFS786519 GPH786519:GPO786519 GZD786519:GZK786519 HIZ786519:HJG786519 HSV786519:HTC786519 ICR786519:ICY786519 IMN786519:IMU786519 IWJ786519:IWQ786519 JGF786519:JGM786519 JQB786519:JQI786519 JZX786519:KAE786519 KJT786519:KKA786519 KTP786519:KTW786519 LDL786519:LDS786519 LNH786519:LNO786519 LXD786519:LXK786519 MGZ786519:MHG786519 MQV786519:MRC786519 NAR786519:NAY786519 NKN786519:NKU786519 NUJ786519:NUQ786519 OEF786519:OEM786519 OOB786519:OOI786519 OXX786519:OYE786519 PHT786519:PIA786519 PRP786519:PRW786519 QBL786519:QBS786519 QLH786519:QLO786519 QVD786519:QVK786519 REZ786519:RFG786519 ROV786519:RPC786519 RYR786519:RYY786519 SIN786519:SIU786519 SSJ786519:SSQ786519 TCF786519:TCM786519 TMB786519:TMI786519 TVX786519:TWE786519 UFT786519:UGA786519 UPP786519:UPW786519 UZL786519:UZS786519 VJH786519:VJO786519 VTD786519:VTK786519 WCZ786519:WDG786519 WMV786519:WNC786519 WWR786519:WWY786519 KF852055:KM852055 UB852055:UI852055 ADX852055:AEE852055 ANT852055:AOA852055 AXP852055:AXW852055 BHL852055:BHS852055 BRH852055:BRO852055 CBD852055:CBK852055 CKZ852055:CLG852055 CUV852055:CVC852055 DER852055:DEY852055 DON852055:DOU852055 DYJ852055:DYQ852055 EIF852055:EIM852055 ESB852055:ESI852055 FBX852055:FCE852055 FLT852055:FMA852055 FVP852055:FVW852055 GFL852055:GFS852055 GPH852055:GPO852055 GZD852055:GZK852055 HIZ852055:HJG852055 HSV852055:HTC852055 ICR852055:ICY852055 IMN852055:IMU852055 IWJ852055:IWQ852055 JGF852055:JGM852055 JQB852055:JQI852055 JZX852055:KAE852055 KJT852055:KKA852055 KTP852055:KTW852055 LDL852055:LDS852055 LNH852055:LNO852055 LXD852055:LXK852055 MGZ852055:MHG852055 MQV852055:MRC852055 NAR852055:NAY852055 NKN852055:NKU852055 NUJ852055:NUQ852055 OEF852055:OEM852055 OOB852055:OOI852055 OXX852055:OYE852055 PHT852055:PIA852055 PRP852055:PRW852055 QBL852055:QBS852055 QLH852055:QLO852055 QVD852055:QVK852055 REZ852055:RFG852055 ROV852055:RPC852055 RYR852055:RYY852055 SIN852055:SIU852055 SSJ852055:SSQ852055 TCF852055:TCM852055 TMB852055:TMI852055 TVX852055:TWE852055 UFT852055:UGA852055 UPP852055:UPW852055 UZL852055:UZS852055 VJH852055:VJO852055 VTD852055:VTK852055 WCZ852055:WDG852055 WMV852055:WNC852055 WWR852055:WWY852055 KF917591:KM917591 UB917591:UI917591 ADX917591:AEE917591 ANT917591:AOA917591 AXP917591:AXW917591 BHL917591:BHS917591 BRH917591:BRO917591 CBD917591:CBK917591 CKZ917591:CLG917591 CUV917591:CVC917591 DER917591:DEY917591 DON917591:DOU917591 DYJ917591:DYQ917591 EIF917591:EIM917591 ESB917591:ESI917591 FBX917591:FCE917591 FLT917591:FMA917591 FVP917591:FVW917591 GFL917591:GFS917591 GPH917591:GPO917591 GZD917591:GZK917591 HIZ917591:HJG917591 HSV917591:HTC917591 ICR917591:ICY917591 IMN917591:IMU917591 IWJ917591:IWQ917591 JGF917591:JGM917591 JQB917591:JQI917591 JZX917591:KAE917591 KJT917591:KKA917591 KTP917591:KTW917591 LDL917591:LDS917591 LNH917591:LNO917591 LXD917591:LXK917591 MGZ917591:MHG917591 MQV917591:MRC917591 NAR917591:NAY917591 NKN917591:NKU917591 NUJ917591:NUQ917591 OEF917591:OEM917591 OOB917591:OOI917591 OXX917591:OYE917591 PHT917591:PIA917591 PRP917591:PRW917591 QBL917591:QBS917591 QLH917591:QLO917591 QVD917591:QVK917591 REZ917591:RFG917591 ROV917591:RPC917591 RYR917591:RYY917591 SIN917591:SIU917591 SSJ917591:SSQ917591 TCF917591:TCM917591 TMB917591:TMI917591 TVX917591:TWE917591 UFT917591:UGA917591 UPP917591:UPW917591 UZL917591:UZS917591 VJH917591:VJO917591 VTD917591:VTK917591 WCZ917591:WDG917591 WMV917591:WNC917591 WWR917591:WWY917591 WWR983127:WWY983127 KF983127:KM983127 UB983127:UI983127 ADX983127:AEE983127 ANT983127:AOA983127 AXP983127:AXW983127 BHL983127:BHS983127 BRH983127:BRO983127 CBD983127:CBK983127 CKZ983127:CLG983127 CUV983127:CVC983127 DER983127:DEY983127 DON983127:DOU983127 DYJ983127:DYQ983127 EIF983127:EIM983127 ESB983127:ESI983127 FBX983127:FCE983127 FLT983127:FMA983127 FVP983127:FVW983127 GFL983127:GFS983127 GPH983127:GPO983127 GZD983127:GZK983127 HIZ983127:HJG983127 HSV983127:HTC983127 ICR983127:ICY983127 IMN983127:IMU983127 IWJ983127:IWQ983127 JGF983127:JGM983127 JQB983127:JQI983127 JZX983127:KAE983127 KJT983127:KKA983127 KTP983127:KTW983127 LDL983127:LDS983127 LNH983127:LNO983127 LXD983127:LXK983127 MGZ983127:MHG983127 MQV983127:MRC983127 NAR983127:NAY983127 NKN983127:NKU983127 NUJ983127:NUQ983127 OEF983127:OEM983127 OOB983127:OOI983127 OXX983127:OYE983127 PHT983127:PIA983127 PRP983127:PRW983127 QBL983127:QBS983127 QLH983127:QLO983127 QVD983127:QVK983127 REZ983127:RFG983127 ROV983127:RPC983127 RYR983127:RYY983127 SIN983127:SIU983127 SSJ983127:SSQ983127 TCF983127:TCM983127 TMB983127:TMI983127 TVX983127:TWE983127 UFT983127:UGA983127 UPP983127:UPW983127 UZL983127:UZS983127 VJH983127:VJO983127 VTD983127:VTK983127 WCZ983127:WDG983127 WMV983127:WNC983127 TVX71:TWE71 WCZ47:WDG47 VTD47:VTK47 UZL47:UZS47 VJH47:VJO47 UFT47:UGA47 WWR47:WWY47 WMV47:WNC47 UPP47:UPW47 KF47:KM47 UB47:UI47 ADX47:AEE47 ANT47:AOA47 AXP47:AXW47 BHL47:BHS47 BRH47:BRO47 CBD47:CBK47 CKZ47:CLG47 CUV47:CVC47 DER47:DEY47 DON47:DOU47 DYJ47:DYQ47 EIF47:EIM47 ESB47:ESI47 FBX47:FCE47 FLT47:FMA47 FVP47:FVW47 GFL47:GFS47 GPH47:GPO47 GZD47:GZK47 HIZ47:HJG47 HSV47:HTC47 ICR47:ICY47 IMN47:IMU47 IWJ47:IWQ47 JGF47:JGM47 JQB47:JQI47 JZX47:KAE47 KJT47:KKA47 KTP47:KTW47 LDL47:LDS47 LNH47:LNO47 LXD47:LXK47 MGZ47:MHG47 MQV47:MRC47 NAR47:NAY47 NKN47:NKU47 NUJ47:NUQ47 OEF47:OEM47 OOB47:OOI47 OXX47:OYE47 PHT47:PIA47 PRP47:PRW47 QBL47:QBS47 QLH47:QLO47 QVD47:QVK47 REZ47:RFG47 ROV47:RPC47 RYR47:RYY47 SIN47:SIU47 SSJ47:SSQ47 TCF47:TCM47 TMB47:TMI47 TVX47:TWE47 WCZ71:WDG71 VTD71:VTK71 UZL71:UZS71 VJH71:VJO71 UFT71:UGA71 WWR71:WWY71 WMV71:WNC71 UPP71:UPW71 KF71:KM71 UB71:UI71 ADX71:AEE71 ANT71:AOA71 AXP71:AXW71 BHL71:BHS71 BRH71:BRO71 CBD71:CBK71 CKZ71:CLG71 CUV71:CVC71 DER71:DEY71 DON71:DOU71 DYJ71:DYQ71 EIF71:EIM71 ESB71:ESI71 FBX71:FCE71 FLT71:FMA71 FVP71:FVW71 GFL71:GFS71 GPH71:GPO71 GZD71:GZK71 HIZ71:HJG71 HSV71:HTC71 ICR71:ICY71 IMN71:IMU71 IWJ71:IWQ71 JGF71:JGM71 JQB71:JQI71 JZX71:KAE71 KJT71:KKA71 KTP71:KTW71 LDL71:LDS71 LNH71:LNO71 LXD71:LXK71 MGZ71:MHG71 MQV71:MRC71 NAR71:NAY71 NKN71:NKU71 NUJ71:NUQ71 OEF71:OEM71 OOB71:OOI71 OXX71:OYE71 PHT71:PIA71 PRP71:PRW71 QBL71:QBS71 QLH71:QLO71 QVD71:QVK71 REZ71:RFG71 ROV71:RPC71 RYR71:RYY71 SIN71:SIU71 SSJ71:SSQ71 TCF71:TCM71 TMB71:TMI71 O917591:AQ917591 O852055:AQ852055 O786519:AQ786519 O720983:AQ720983 O655447:AQ655447 O589911:AQ589911 O524375:AQ524375 O458839:AQ458839 O393303:AQ393303 O327767:AQ327767 O262231:AQ262231 O196695:AQ196695 O131159:AQ131159 O65623:AQ65623 O983127:AQ983127 WCZ29:WDG29 VTD29:VTK29 UZL29:UZS29 VJH29:VJO29 UFT29:UGA29 WWR29:WWY29 WMV29:WNC29 UPP29:UPW29 KF29:KM29 UB29:UI29 ADX29:AEE29 ANT29:AOA29 AXP29:AXW29 BHL29:BHS29 BRH29:BRO29 CBD29:CBK29 CKZ29:CLG29 CUV29:CVC29 DER29:DEY29 DON29:DOU29 DYJ29:DYQ29 EIF29:EIM29 ESB29:ESI29 FBX29:FCE29 FLT29:FMA29 FVP29:FVW29 GFL29:GFS29 GPH29:GPO29 GZD29:GZK29 HIZ29:HJG29 HSV29:HTC29 ICR29:ICY29 IMN29:IMU29 IWJ29:IWQ29 JGF29:JGM29 JQB29:JQI29 JZX29:KAE29 KJT29:KKA29 KTP29:KTW29 LDL29:LDS29 LNH29:LNO29 LXD29:LXK29 MGZ29:MHG29 MQV29:MRC29 NAR29:NAY29 NKN29:NKU29 NUJ29:NUQ29 OEF29:OEM29 OOB29:OOI29 OXX29:OYE29 PHT29:PIA29 PRP29:PRW29 QBL29:QBS29 QLH29:QLO29 QVD29:QVK29 REZ29:RFG29 ROV29:RPC29 RYR29:RYY29 SIN29:SIU29 SSJ29:SSQ29 TCF29:TCM29 TMB29:TMI29 TVX29:TWE29 WCZ33:WDG33 VTD33:VTK33 UZL33:UZS33 VJH33:VJO33 UFT33:UGA33 WWR33:WWY33 WMV33:WNC33 UPP33:UPW33 KF33:KM33 UB33:UI33 ADX33:AEE33 ANT33:AOA33 AXP33:AXW33 BHL33:BHS33 BRH33:BRO33 CBD33:CBK33 CKZ33:CLG33 CUV33:CVC33 DER33:DEY33 DON33:DOU33 DYJ33:DYQ33 EIF33:EIM33 ESB33:ESI33 FBX33:FCE33 FLT33:FMA33 FVP33:FVW33 GFL33:GFS33 GPH33:GPO33 GZD33:GZK33 HIZ33:HJG33 HSV33:HTC33 ICR33:ICY33 IMN33:IMU33 IWJ33:IWQ33 JGF33:JGM33 JQB33:JQI33 JZX33:KAE33 KJT33:KKA33 KTP33:KTW33 LDL33:LDS33 LNH33:LNO33 LXD33:LXK33 MGZ33:MHG33 MQV33:MRC33 NAR33:NAY33 NKN33:NKU33 NUJ33:NUQ33 OEF33:OEM33 OOB33:OOI33 OXX33:OYE33 PHT33:PIA33 PRP33:PRW33 QBL33:QBS33 QLH33:QLO33 QVD33:QVK33 REZ33:RFG33 ROV33:RPC33 RYR33:RYY33 SIN33:SIU33 SSJ33:SSQ33 TCF33:TCM33 TMB33:TMI33 TVX33:TWE33 WCZ37:WDG37 VTD37:VTK37 UZL37:UZS37 VJH37:VJO37 UFT37:UGA37 WWR37:WWY37 WMV37:WNC37 UPP37:UPW37 KF37:KM37 UB37:UI37 ADX37:AEE37 ANT37:AOA37 AXP37:AXW37 BHL37:BHS37 BRH37:BRO37 CBD37:CBK37 CKZ37:CLG37 CUV37:CVC37 DER37:DEY37 DON37:DOU37 DYJ37:DYQ37 EIF37:EIM37 ESB37:ESI37 FBX37:FCE37 FLT37:FMA37 FVP37:FVW37 GFL37:GFS37 GPH37:GPO37 GZD37:GZK37 HIZ37:HJG37 HSV37:HTC37 ICR37:ICY37 IMN37:IMU37 IWJ37:IWQ37 JGF37:JGM37 JQB37:JQI37 JZX37:KAE37 KJT37:KKA37 KTP37:KTW37 LDL37:LDS37 LNH37:LNO37 LXD37:LXK37 MGZ37:MHG37 MQV37:MRC37 NAR37:NAY37 NKN37:NKU37 NUJ37:NUQ37 OEF37:OEM37 OOB37:OOI37 OXX37:OYE37 PHT37:PIA37 PRP37:PRW37 QBL37:QBS37 QLH37:QLO37 QVD37:QVK37 REZ37:RFG37 ROV37:RPC37 RYR37:RYY37 SIN37:SIU37 SSJ37:SSQ37 TCF37:TCM37 TMB37:TMI37 TVX37:TWE37 WCZ53:WDG53 VTD53:VTK53 UZL53:UZS53 VJH53:VJO53 UFT53:UGA53 WWR53:WWY53 WMV53:WNC53 UPP53:UPW53 KF53:KM53 UB53:UI53 ADX53:AEE53 ANT53:AOA53 AXP53:AXW53 BHL53:BHS53 BRH53:BRO53 CBD53:CBK53 CKZ53:CLG53 CUV53:CVC53 DER53:DEY53 DON53:DOU53 DYJ53:DYQ53 EIF53:EIM53 ESB53:ESI53 FBX53:FCE53 FLT53:FMA53 FVP53:FVW53 GFL53:GFS53 GPH53:GPO53 GZD53:GZK53 HIZ53:HJG53 HSV53:HTC53 ICR53:ICY53 IMN53:IMU53 IWJ53:IWQ53 JGF53:JGM53 JQB53:JQI53 JZX53:KAE53 KJT53:KKA53 KTP53:KTW53 LDL53:LDS53 LNH53:LNO53 LXD53:LXK53 MGZ53:MHG53 MQV53:MRC53 NAR53:NAY53 NKN53:NKU53 NUJ53:NUQ53 OEF53:OEM53 OOB53:OOI53 OXX53:OYE53 PHT53:PIA53 PRP53:PRW53 QBL53:QBS53 QLH53:QLO53 QVD53:QVK53 REZ53:RFG53 ROV53:RPC53 RYR53:RYY53 SIN53:SIU53 SSJ53:SSQ53 TCF53:TCM53 TMB53:TMI53 TVX53:TWE53 WCZ57:WDG57 VTD57:VTK57 UZL57:UZS57 VJH57:VJO57 UFT57:UGA57 WWR57:WWY57 WMV57:WNC57 UPP57:UPW57 KF57:KM57 UB57:UI57 ADX57:AEE57 ANT57:AOA57 AXP57:AXW57 BHL57:BHS57 BRH57:BRO57 CBD57:CBK57 CKZ57:CLG57 CUV57:CVC57 DER57:DEY57 DON57:DOU57 DYJ57:DYQ57 EIF57:EIM57 ESB57:ESI57 FBX57:FCE57 FLT57:FMA57 FVP57:FVW57 GFL57:GFS57 GPH57:GPO57 GZD57:GZK57 HIZ57:HJG57 HSV57:HTC57 ICR57:ICY57 IMN57:IMU57 IWJ57:IWQ57 JGF57:JGM57 JQB57:JQI57 JZX57:KAE57 KJT57:KKA57 KTP57:KTW57 LDL57:LDS57 LNH57:LNO57 LXD57:LXK57 MGZ57:MHG57 MQV57:MRC57 NAR57:NAY57 NKN57:NKU57 NUJ57:NUQ57 OEF57:OEM57 OOB57:OOI57 OXX57:OYE57 PHT57:PIA57 PRP57:PRW57 QBL57:QBS57 QLH57:QLO57 QVD57:QVK57 REZ57:RFG57 ROV57:RPC57 RYR57:RYY57 SIN57:SIU57 SSJ57:SSQ57 TCF57:TCM57 TMB57:TMI57 TVX57:TWE57 WCZ61:WDG61 VTD61:VTK61 UZL61:UZS61 VJH61:VJO61 UFT61:UGA61 WWR61:WWY61 WMV61:WNC61 UPP61:UPW61 KF61:KM61 UB61:UI61 ADX61:AEE61 ANT61:AOA61 AXP61:AXW61 BHL61:BHS61 BRH61:BRO61 CBD61:CBK61 CKZ61:CLG61 CUV61:CVC61 DER61:DEY61 DON61:DOU61 DYJ61:DYQ61 EIF61:EIM61 ESB61:ESI61 FBX61:FCE61 FLT61:FMA61 FVP61:FVW61 GFL61:GFS61 GPH61:GPO61 GZD61:GZK61 HIZ61:HJG61 HSV61:HTC61 ICR61:ICY61 IMN61:IMU61 IWJ61:IWQ61 JGF61:JGM61 JQB61:JQI61 JZX61:KAE61 KJT61:KKA61 KTP61:KTW61 LDL61:LDS61 LNH61:LNO61 LXD61:LXK61 MGZ61:MHG61 MQV61:MRC61 NAR61:NAY61 NKN61:NKU61 NUJ61:NUQ61 OEF61:OEM61 OOB61:OOI61 OXX61:OYE61 PHT61:PIA61 PRP61:PRW61 QBL61:QBS61 QLH61:QLO61 QVD61:QVK61 REZ61:RFG61 ROV61:RPC61 RYR61:RYY61 SIN61:SIU61 SSJ61:SSQ61 TCF61:TCM61 TMB61:TMI61 TVX61:TWE61 WCZ77:WDG77 VTD77:VTK77 UZL77:UZS77 VJH77:VJO77 UFT77:UGA77 WWR77:WWY77 WMV77:WNC77 UPP77:UPW77 KF77:KM77 UB77:UI77 ADX77:AEE77 ANT77:AOA77 AXP77:AXW77 BHL77:BHS77 BRH77:BRO77 CBD77:CBK77 CKZ77:CLG77 CUV77:CVC77 DER77:DEY77 DON77:DOU77 DYJ77:DYQ77 EIF77:EIM77 ESB77:ESI77 FBX77:FCE77 FLT77:FMA77 FVP77:FVW77 GFL77:GFS77 GPH77:GPO77 GZD77:GZK77 HIZ77:HJG77 HSV77:HTC77 ICR77:ICY77 IMN77:IMU77 IWJ77:IWQ77 JGF77:JGM77 JQB77:JQI77 JZX77:KAE77 KJT77:KKA77 KTP77:KTW77 LDL77:LDS77 LNH77:LNO77 LXD77:LXK77 MGZ77:MHG77 MQV77:MRC77 NAR77:NAY77 NKN77:NKU77 NUJ77:NUQ77 OEF77:OEM77 OOB77:OOI77 OXX77:OYE77 PHT77:PIA77 PRP77:PRW77 QBL77:QBS77 QLH77:QLO77 QVD77:QVK77 REZ77:RFG77 ROV77:RPC77 RYR77:RYY77 SIN77:SIU77 SSJ77:SSQ77 TCF77:TCM77 TMB77:TMI77 TVX77:TWE77 WCZ81:WDG81 VTD81:VTK81 UZL81:UZS81 VJH81:VJO81 UFT81:UGA81 WWR81:WWY81 WMV81:WNC81 UPP81:UPW81 KF81:KM81 UB81:UI81 ADX81:AEE81 ANT81:AOA81 AXP81:AXW81 BHL81:BHS81 BRH81:BRO81 CBD81:CBK81 CKZ81:CLG81 CUV81:CVC81 DER81:DEY81 DON81:DOU81 DYJ81:DYQ81 EIF81:EIM81 ESB81:ESI81 FBX81:FCE81 FLT81:FMA81 FVP81:FVW81 GFL81:GFS81 GPH81:GPO81 GZD81:GZK81 HIZ81:HJG81 HSV81:HTC81 ICR81:ICY81 IMN81:IMU81 IWJ81:IWQ81 JGF81:JGM81 JQB81:JQI81 JZX81:KAE81 KJT81:KKA81 KTP81:KTW81 LDL81:LDS81 LNH81:LNO81 LXD81:LXK81 MGZ81:MHG81 MQV81:MRC81 NAR81:NAY81 NKN81:NKU81 NUJ81:NUQ81 OEF81:OEM81 OOB81:OOI81 OXX81:OYE81 PHT81:PIA81 PRP81:PRW81 QBL81:QBS81 QLH81:QLO81 QVD81:QVK81 REZ81:RFG81 ROV81:RPC81 RYR81:RYY81 SIN81:SIU81 SSJ81:SSQ81 TCF81:TCM81 TMB81:TMI81 TVX81:TWE81 WCZ85:WDG85 VTD85:VTK85 UZL85:UZS85 VJH85:VJO85 UFT85:UGA85 WWR85:WWY85 WMV85:WNC85 UPP85:UPW85 KF85:KM85 UB85:UI85 ADX85:AEE85 ANT85:AOA85 AXP85:AXW85 BHL85:BHS85 BRH85:BRO85 CBD85:CBK85 CKZ85:CLG85 CUV85:CVC85 DER85:DEY85 DON85:DOU85 DYJ85:DYQ85 EIF85:EIM85 ESB85:ESI85 FBX85:FCE85 FLT85:FMA85 FVP85:FVW85 GFL85:GFS85 GPH85:GPO85 GZD85:GZK85 HIZ85:HJG85 HSV85:HTC85 ICR85:ICY85 IMN85:IMU85 IWJ85:IWQ85 JGF85:JGM85 JQB85:JQI85 JZX85:KAE85 KJT85:KKA85 KTP85:KTW85 LDL85:LDS85 LNH85:LNO85 LXD85:LXK85 MGZ85:MHG85 MQV85:MRC85 NAR85:NAY85 NKN85:NKU85 NUJ85:NUQ85 OEF85:OEM85 OOB85:OOI85 OXX85:OYE85 PHT85:PIA85 PRP85:PRW85 QBL85:QBS85 QLH85:QLO85 QVD85:QVK85 REZ85:RFG85 ROV85:RPC85 RYR85:RYY85 SIN85:SIU85 SSJ85:SSQ85 TCF85:TCM85 TMB85:TMI85 TVX85:TWE85 WCZ91:WDG91 VTD91:VTK91 UZL91:UZS91 VJH91:VJO91 UFT91:UGA91 WWR91:WWY91 WMV91:WNC91 UPP91:UPW91 KF91:KM91 UB91:UI91 ADX91:AEE91 ANT91:AOA91 AXP91:AXW91 BHL91:BHS91 BRH91:BRO91 CBD91:CBK91 CKZ91:CLG91 CUV91:CVC91 DER91:DEY91 DON91:DOU91 DYJ91:DYQ91 EIF91:EIM91 ESB91:ESI91 FBX91:FCE91 FLT91:FMA91 FVP91:FVW91 GFL91:GFS91 GPH91:GPO91 GZD91:GZK91 HIZ91:HJG91 HSV91:HTC91 ICR91:ICY91 IMN91:IMU91 IWJ91:IWQ91 JGF91:JGM91 JQB91:JQI91 JZX91:KAE91 KJT91:KKA91 KTP91:KTW91 LDL91:LDS91 LNH91:LNO91 LXD91:LXK91 MGZ91:MHG91 MQV91:MRC91 NAR91:NAY91 NKN91:NKU91 NUJ91:NUQ91 OEF91:OEM91 OOB91:OOI91 OXX91:OYE91 PHT91:PIA91 PRP91:PRW91 QBL91:QBS91 QLH91:QLO91 QVD91:QVK91 REZ91:RFG91 ROV91:RPC91 RYR91:RYY91 SIN91:SIU91 SSJ91:SSQ91 TCF91:TCM91 TMB91:TMI91 TVX91:TWE91">
      <formula1>kind_of_cons</formula1>
    </dataValidation>
    <dataValidation type="textLength" operator="lessThanOrEqual" allowBlank="1" showInputMessage="1" showErrorMessage="1" errorTitle="Ошибка" error="Допускается ввод не более 900 символов!" sqref="WWZ983122:WWZ983129 WND983122:WND983129 AR65618:AR65625 KN65618:KN65625 UJ65618:UJ65625 AEF65618:AEF65625 AOB65618:AOB65625 AXX65618:AXX65625 BHT65618:BHT65625 BRP65618:BRP65625 CBL65618:CBL65625 CLH65618:CLH65625 CVD65618:CVD65625 DEZ65618:DEZ65625 DOV65618:DOV65625 DYR65618:DYR65625 EIN65618:EIN65625 ESJ65618:ESJ65625 FCF65618:FCF65625 FMB65618:FMB65625 FVX65618:FVX65625 GFT65618:GFT65625 GPP65618:GPP65625 GZL65618:GZL65625 HJH65618:HJH65625 HTD65618:HTD65625 ICZ65618:ICZ65625 IMV65618:IMV65625 IWR65618:IWR65625 JGN65618:JGN65625 JQJ65618:JQJ65625 KAF65618:KAF65625 KKB65618:KKB65625 KTX65618:KTX65625 LDT65618:LDT65625 LNP65618:LNP65625 LXL65618:LXL65625 MHH65618:MHH65625 MRD65618:MRD65625 NAZ65618:NAZ65625 NKV65618:NKV65625 NUR65618:NUR65625 OEN65618:OEN65625 OOJ65618:OOJ65625 OYF65618:OYF65625 PIB65618:PIB65625 PRX65618:PRX65625 QBT65618:QBT65625 QLP65618:QLP65625 QVL65618:QVL65625 RFH65618:RFH65625 RPD65618:RPD65625 RYZ65618:RYZ65625 SIV65618:SIV65625 SSR65618:SSR65625 TCN65618:TCN65625 TMJ65618:TMJ65625 TWF65618:TWF65625 UGB65618:UGB65625 UPX65618:UPX65625 UZT65618:UZT65625 VJP65618:VJP65625 VTL65618:VTL65625 WDH65618:WDH65625 WND65618:WND65625 WWZ65618:WWZ65625 AR131154:AR131161 KN131154:KN131161 UJ131154:UJ131161 AEF131154:AEF131161 AOB131154:AOB131161 AXX131154:AXX131161 BHT131154:BHT131161 BRP131154:BRP131161 CBL131154:CBL131161 CLH131154:CLH131161 CVD131154:CVD131161 DEZ131154:DEZ131161 DOV131154:DOV131161 DYR131154:DYR131161 EIN131154:EIN131161 ESJ131154:ESJ131161 FCF131154:FCF131161 FMB131154:FMB131161 FVX131154:FVX131161 GFT131154:GFT131161 GPP131154:GPP131161 GZL131154:GZL131161 HJH131154:HJH131161 HTD131154:HTD131161 ICZ131154:ICZ131161 IMV131154:IMV131161 IWR131154:IWR131161 JGN131154:JGN131161 JQJ131154:JQJ131161 KAF131154:KAF131161 KKB131154:KKB131161 KTX131154:KTX131161 LDT131154:LDT131161 LNP131154:LNP131161 LXL131154:LXL131161 MHH131154:MHH131161 MRD131154:MRD131161 NAZ131154:NAZ131161 NKV131154:NKV131161 NUR131154:NUR131161 OEN131154:OEN131161 OOJ131154:OOJ131161 OYF131154:OYF131161 PIB131154:PIB131161 PRX131154:PRX131161 QBT131154:QBT131161 QLP131154:QLP131161 QVL131154:QVL131161 RFH131154:RFH131161 RPD131154:RPD131161 RYZ131154:RYZ131161 SIV131154:SIV131161 SSR131154:SSR131161 TCN131154:TCN131161 TMJ131154:TMJ131161 TWF131154:TWF131161 UGB131154:UGB131161 UPX131154:UPX131161 UZT131154:UZT131161 VJP131154:VJP131161 VTL131154:VTL131161 WDH131154:WDH131161 WND131154:WND131161 WWZ131154:WWZ131161 AR196690:AR196697 KN196690:KN196697 UJ196690:UJ196697 AEF196690:AEF196697 AOB196690:AOB196697 AXX196690:AXX196697 BHT196690:BHT196697 BRP196690:BRP196697 CBL196690:CBL196697 CLH196690:CLH196697 CVD196690:CVD196697 DEZ196690:DEZ196697 DOV196690:DOV196697 DYR196690:DYR196697 EIN196690:EIN196697 ESJ196690:ESJ196697 FCF196690:FCF196697 FMB196690:FMB196697 FVX196690:FVX196697 GFT196690:GFT196697 GPP196690:GPP196697 GZL196690:GZL196697 HJH196690:HJH196697 HTD196690:HTD196697 ICZ196690:ICZ196697 IMV196690:IMV196697 IWR196690:IWR196697 JGN196690:JGN196697 JQJ196690:JQJ196697 KAF196690:KAF196697 KKB196690:KKB196697 KTX196690:KTX196697 LDT196690:LDT196697 LNP196690:LNP196697 LXL196690:LXL196697 MHH196690:MHH196697 MRD196690:MRD196697 NAZ196690:NAZ196697 NKV196690:NKV196697 NUR196690:NUR196697 OEN196690:OEN196697 OOJ196690:OOJ196697 OYF196690:OYF196697 PIB196690:PIB196697 PRX196690:PRX196697 QBT196690:QBT196697 QLP196690:QLP196697 QVL196690:QVL196697 RFH196690:RFH196697 RPD196690:RPD196697 RYZ196690:RYZ196697 SIV196690:SIV196697 SSR196690:SSR196697 TCN196690:TCN196697 TMJ196690:TMJ196697 TWF196690:TWF196697 UGB196690:UGB196697 UPX196690:UPX196697 UZT196690:UZT196697 VJP196690:VJP196697 VTL196690:VTL196697 WDH196690:WDH196697 WND196690:WND196697 WWZ196690:WWZ196697 AR262226:AR262233 KN262226:KN262233 UJ262226:UJ262233 AEF262226:AEF262233 AOB262226:AOB262233 AXX262226:AXX262233 BHT262226:BHT262233 BRP262226:BRP262233 CBL262226:CBL262233 CLH262226:CLH262233 CVD262226:CVD262233 DEZ262226:DEZ262233 DOV262226:DOV262233 DYR262226:DYR262233 EIN262226:EIN262233 ESJ262226:ESJ262233 FCF262226:FCF262233 FMB262226:FMB262233 FVX262226:FVX262233 GFT262226:GFT262233 GPP262226:GPP262233 GZL262226:GZL262233 HJH262226:HJH262233 HTD262226:HTD262233 ICZ262226:ICZ262233 IMV262226:IMV262233 IWR262226:IWR262233 JGN262226:JGN262233 JQJ262226:JQJ262233 KAF262226:KAF262233 KKB262226:KKB262233 KTX262226:KTX262233 LDT262226:LDT262233 LNP262226:LNP262233 LXL262226:LXL262233 MHH262226:MHH262233 MRD262226:MRD262233 NAZ262226:NAZ262233 NKV262226:NKV262233 NUR262226:NUR262233 OEN262226:OEN262233 OOJ262226:OOJ262233 OYF262226:OYF262233 PIB262226:PIB262233 PRX262226:PRX262233 QBT262226:QBT262233 QLP262226:QLP262233 QVL262226:QVL262233 RFH262226:RFH262233 RPD262226:RPD262233 RYZ262226:RYZ262233 SIV262226:SIV262233 SSR262226:SSR262233 TCN262226:TCN262233 TMJ262226:TMJ262233 TWF262226:TWF262233 UGB262226:UGB262233 UPX262226:UPX262233 UZT262226:UZT262233 VJP262226:VJP262233 VTL262226:VTL262233 WDH262226:WDH262233 WND262226:WND262233 WWZ262226:WWZ262233 AR327762:AR327769 KN327762:KN327769 UJ327762:UJ327769 AEF327762:AEF327769 AOB327762:AOB327769 AXX327762:AXX327769 BHT327762:BHT327769 BRP327762:BRP327769 CBL327762:CBL327769 CLH327762:CLH327769 CVD327762:CVD327769 DEZ327762:DEZ327769 DOV327762:DOV327769 DYR327762:DYR327769 EIN327762:EIN327769 ESJ327762:ESJ327769 FCF327762:FCF327769 FMB327762:FMB327769 FVX327762:FVX327769 GFT327762:GFT327769 GPP327762:GPP327769 GZL327762:GZL327769 HJH327762:HJH327769 HTD327762:HTD327769 ICZ327762:ICZ327769 IMV327762:IMV327769 IWR327762:IWR327769 JGN327762:JGN327769 JQJ327762:JQJ327769 KAF327762:KAF327769 KKB327762:KKB327769 KTX327762:KTX327769 LDT327762:LDT327769 LNP327762:LNP327769 LXL327762:LXL327769 MHH327762:MHH327769 MRD327762:MRD327769 NAZ327762:NAZ327769 NKV327762:NKV327769 NUR327762:NUR327769 OEN327762:OEN327769 OOJ327762:OOJ327769 OYF327762:OYF327769 PIB327762:PIB327769 PRX327762:PRX327769 QBT327762:QBT327769 QLP327762:QLP327769 QVL327762:QVL327769 RFH327762:RFH327769 RPD327762:RPD327769 RYZ327762:RYZ327769 SIV327762:SIV327769 SSR327762:SSR327769 TCN327762:TCN327769 TMJ327762:TMJ327769 TWF327762:TWF327769 UGB327762:UGB327769 UPX327762:UPX327769 UZT327762:UZT327769 VJP327762:VJP327769 VTL327762:VTL327769 WDH327762:WDH327769 WND327762:WND327769 WWZ327762:WWZ327769 AR393298:AR393305 KN393298:KN393305 UJ393298:UJ393305 AEF393298:AEF393305 AOB393298:AOB393305 AXX393298:AXX393305 BHT393298:BHT393305 BRP393298:BRP393305 CBL393298:CBL393305 CLH393298:CLH393305 CVD393298:CVD393305 DEZ393298:DEZ393305 DOV393298:DOV393305 DYR393298:DYR393305 EIN393298:EIN393305 ESJ393298:ESJ393305 FCF393298:FCF393305 FMB393298:FMB393305 FVX393298:FVX393305 GFT393298:GFT393305 GPP393298:GPP393305 GZL393298:GZL393305 HJH393298:HJH393305 HTD393298:HTD393305 ICZ393298:ICZ393305 IMV393298:IMV393305 IWR393298:IWR393305 JGN393298:JGN393305 JQJ393298:JQJ393305 KAF393298:KAF393305 KKB393298:KKB393305 KTX393298:KTX393305 LDT393298:LDT393305 LNP393298:LNP393305 LXL393298:LXL393305 MHH393298:MHH393305 MRD393298:MRD393305 NAZ393298:NAZ393305 NKV393298:NKV393305 NUR393298:NUR393305 OEN393298:OEN393305 OOJ393298:OOJ393305 OYF393298:OYF393305 PIB393298:PIB393305 PRX393298:PRX393305 QBT393298:QBT393305 QLP393298:QLP393305 QVL393298:QVL393305 RFH393298:RFH393305 RPD393298:RPD393305 RYZ393298:RYZ393305 SIV393298:SIV393305 SSR393298:SSR393305 TCN393298:TCN393305 TMJ393298:TMJ393305 TWF393298:TWF393305 UGB393298:UGB393305 UPX393298:UPX393305 UZT393298:UZT393305 VJP393298:VJP393305 VTL393298:VTL393305 WDH393298:WDH393305 WND393298:WND393305 WWZ393298:WWZ393305 AR458834:AR458841 KN458834:KN458841 UJ458834:UJ458841 AEF458834:AEF458841 AOB458834:AOB458841 AXX458834:AXX458841 BHT458834:BHT458841 BRP458834:BRP458841 CBL458834:CBL458841 CLH458834:CLH458841 CVD458834:CVD458841 DEZ458834:DEZ458841 DOV458834:DOV458841 DYR458834:DYR458841 EIN458834:EIN458841 ESJ458834:ESJ458841 FCF458834:FCF458841 FMB458834:FMB458841 FVX458834:FVX458841 GFT458834:GFT458841 GPP458834:GPP458841 GZL458834:GZL458841 HJH458834:HJH458841 HTD458834:HTD458841 ICZ458834:ICZ458841 IMV458834:IMV458841 IWR458834:IWR458841 JGN458834:JGN458841 JQJ458834:JQJ458841 KAF458834:KAF458841 KKB458834:KKB458841 KTX458834:KTX458841 LDT458834:LDT458841 LNP458834:LNP458841 LXL458834:LXL458841 MHH458834:MHH458841 MRD458834:MRD458841 NAZ458834:NAZ458841 NKV458834:NKV458841 NUR458834:NUR458841 OEN458834:OEN458841 OOJ458834:OOJ458841 OYF458834:OYF458841 PIB458834:PIB458841 PRX458834:PRX458841 QBT458834:QBT458841 QLP458834:QLP458841 QVL458834:QVL458841 RFH458834:RFH458841 RPD458834:RPD458841 RYZ458834:RYZ458841 SIV458834:SIV458841 SSR458834:SSR458841 TCN458834:TCN458841 TMJ458834:TMJ458841 TWF458834:TWF458841 UGB458834:UGB458841 UPX458834:UPX458841 UZT458834:UZT458841 VJP458834:VJP458841 VTL458834:VTL458841 WDH458834:WDH458841 WND458834:WND458841 WWZ458834:WWZ458841 AR524370:AR524377 KN524370:KN524377 UJ524370:UJ524377 AEF524370:AEF524377 AOB524370:AOB524377 AXX524370:AXX524377 BHT524370:BHT524377 BRP524370:BRP524377 CBL524370:CBL524377 CLH524370:CLH524377 CVD524370:CVD524377 DEZ524370:DEZ524377 DOV524370:DOV524377 DYR524370:DYR524377 EIN524370:EIN524377 ESJ524370:ESJ524377 FCF524370:FCF524377 FMB524370:FMB524377 FVX524370:FVX524377 GFT524370:GFT524377 GPP524370:GPP524377 GZL524370:GZL524377 HJH524370:HJH524377 HTD524370:HTD524377 ICZ524370:ICZ524377 IMV524370:IMV524377 IWR524370:IWR524377 JGN524370:JGN524377 JQJ524370:JQJ524377 KAF524370:KAF524377 KKB524370:KKB524377 KTX524370:KTX524377 LDT524370:LDT524377 LNP524370:LNP524377 LXL524370:LXL524377 MHH524370:MHH524377 MRD524370:MRD524377 NAZ524370:NAZ524377 NKV524370:NKV524377 NUR524370:NUR524377 OEN524370:OEN524377 OOJ524370:OOJ524377 OYF524370:OYF524377 PIB524370:PIB524377 PRX524370:PRX524377 QBT524370:QBT524377 QLP524370:QLP524377 QVL524370:QVL524377 RFH524370:RFH524377 RPD524370:RPD524377 RYZ524370:RYZ524377 SIV524370:SIV524377 SSR524370:SSR524377 TCN524370:TCN524377 TMJ524370:TMJ524377 TWF524370:TWF524377 UGB524370:UGB524377 UPX524370:UPX524377 UZT524370:UZT524377 VJP524370:VJP524377 VTL524370:VTL524377 WDH524370:WDH524377 WND524370:WND524377 WWZ524370:WWZ524377 AR589906:AR589913 KN589906:KN589913 UJ589906:UJ589913 AEF589906:AEF589913 AOB589906:AOB589913 AXX589906:AXX589913 BHT589906:BHT589913 BRP589906:BRP589913 CBL589906:CBL589913 CLH589906:CLH589913 CVD589906:CVD589913 DEZ589906:DEZ589913 DOV589906:DOV589913 DYR589906:DYR589913 EIN589906:EIN589913 ESJ589906:ESJ589913 FCF589906:FCF589913 FMB589906:FMB589913 FVX589906:FVX589913 GFT589906:GFT589913 GPP589906:GPP589913 GZL589906:GZL589913 HJH589906:HJH589913 HTD589906:HTD589913 ICZ589906:ICZ589913 IMV589906:IMV589913 IWR589906:IWR589913 JGN589906:JGN589913 JQJ589906:JQJ589913 KAF589906:KAF589913 KKB589906:KKB589913 KTX589906:KTX589913 LDT589906:LDT589913 LNP589906:LNP589913 LXL589906:LXL589913 MHH589906:MHH589913 MRD589906:MRD589913 NAZ589906:NAZ589913 NKV589906:NKV589913 NUR589906:NUR589913 OEN589906:OEN589913 OOJ589906:OOJ589913 OYF589906:OYF589913 PIB589906:PIB589913 PRX589906:PRX589913 QBT589906:QBT589913 QLP589906:QLP589913 QVL589906:QVL589913 RFH589906:RFH589913 RPD589906:RPD589913 RYZ589906:RYZ589913 SIV589906:SIV589913 SSR589906:SSR589913 TCN589906:TCN589913 TMJ589906:TMJ589913 TWF589906:TWF589913 UGB589906:UGB589913 UPX589906:UPX589913 UZT589906:UZT589913 VJP589906:VJP589913 VTL589906:VTL589913 WDH589906:WDH589913 WND589906:WND589913 WWZ589906:WWZ589913 AR655442:AR655449 KN655442:KN655449 UJ655442:UJ655449 AEF655442:AEF655449 AOB655442:AOB655449 AXX655442:AXX655449 BHT655442:BHT655449 BRP655442:BRP655449 CBL655442:CBL655449 CLH655442:CLH655449 CVD655442:CVD655449 DEZ655442:DEZ655449 DOV655442:DOV655449 DYR655442:DYR655449 EIN655442:EIN655449 ESJ655442:ESJ655449 FCF655442:FCF655449 FMB655442:FMB655449 FVX655442:FVX655449 GFT655442:GFT655449 GPP655442:GPP655449 GZL655442:GZL655449 HJH655442:HJH655449 HTD655442:HTD655449 ICZ655442:ICZ655449 IMV655442:IMV655449 IWR655442:IWR655449 JGN655442:JGN655449 JQJ655442:JQJ655449 KAF655442:KAF655449 KKB655442:KKB655449 KTX655442:KTX655449 LDT655442:LDT655449 LNP655442:LNP655449 LXL655442:LXL655449 MHH655442:MHH655449 MRD655442:MRD655449 NAZ655442:NAZ655449 NKV655442:NKV655449 NUR655442:NUR655449 OEN655442:OEN655449 OOJ655442:OOJ655449 OYF655442:OYF655449 PIB655442:PIB655449 PRX655442:PRX655449 QBT655442:QBT655449 QLP655442:QLP655449 QVL655442:QVL655449 RFH655442:RFH655449 RPD655442:RPD655449 RYZ655442:RYZ655449 SIV655442:SIV655449 SSR655442:SSR655449 TCN655442:TCN655449 TMJ655442:TMJ655449 TWF655442:TWF655449 UGB655442:UGB655449 UPX655442:UPX655449 UZT655442:UZT655449 VJP655442:VJP655449 VTL655442:VTL655449 WDH655442:WDH655449 WND655442:WND655449 WWZ655442:WWZ655449 AR720978:AR720985 KN720978:KN720985 UJ720978:UJ720985 AEF720978:AEF720985 AOB720978:AOB720985 AXX720978:AXX720985 BHT720978:BHT720985 BRP720978:BRP720985 CBL720978:CBL720985 CLH720978:CLH720985 CVD720978:CVD720985 DEZ720978:DEZ720985 DOV720978:DOV720985 DYR720978:DYR720985 EIN720978:EIN720985 ESJ720978:ESJ720985 FCF720978:FCF720985 FMB720978:FMB720985 FVX720978:FVX720985 GFT720978:GFT720985 GPP720978:GPP720985 GZL720978:GZL720985 HJH720978:HJH720985 HTD720978:HTD720985 ICZ720978:ICZ720985 IMV720978:IMV720985 IWR720978:IWR720985 JGN720978:JGN720985 JQJ720978:JQJ720985 KAF720978:KAF720985 KKB720978:KKB720985 KTX720978:KTX720985 LDT720978:LDT720985 LNP720978:LNP720985 LXL720978:LXL720985 MHH720978:MHH720985 MRD720978:MRD720985 NAZ720978:NAZ720985 NKV720978:NKV720985 NUR720978:NUR720985 OEN720978:OEN720985 OOJ720978:OOJ720985 OYF720978:OYF720985 PIB720978:PIB720985 PRX720978:PRX720985 QBT720978:QBT720985 QLP720978:QLP720985 QVL720978:QVL720985 RFH720978:RFH720985 RPD720978:RPD720985 RYZ720978:RYZ720985 SIV720978:SIV720985 SSR720978:SSR720985 TCN720978:TCN720985 TMJ720978:TMJ720985 TWF720978:TWF720985 UGB720978:UGB720985 UPX720978:UPX720985 UZT720978:UZT720985 VJP720978:VJP720985 VTL720978:VTL720985 WDH720978:WDH720985 WND720978:WND720985 WWZ720978:WWZ720985 AR786514:AR786521 KN786514:KN786521 UJ786514:UJ786521 AEF786514:AEF786521 AOB786514:AOB786521 AXX786514:AXX786521 BHT786514:BHT786521 BRP786514:BRP786521 CBL786514:CBL786521 CLH786514:CLH786521 CVD786514:CVD786521 DEZ786514:DEZ786521 DOV786514:DOV786521 DYR786514:DYR786521 EIN786514:EIN786521 ESJ786514:ESJ786521 FCF786514:FCF786521 FMB786514:FMB786521 FVX786514:FVX786521 GFT786514:GFT786521 GPP786514:GPP786521 GZL786514:GZL786521 HJH786514:HJH786521 HTD786514:HTD786521 ICZ786514:ICZ786521 IMV786514:IMV786521 IWR786514:IWR786521 JGN786514:JGN786521 JQJ786514:JQJ786521 KAF786514:KAF786521 KKB786514:KKB786521 KTX786514:KTX786521 LDT786514:LDT786521 LNP786514:LNP786521 LXL786514:LXL786521 MHH786514:MHH786521 MRD786514:MRD786521 NAZ786514:NAZ786521 NKV786514:NKV786521 NUR786514:NUR786521 OEN786514:OEN786521 OOJ786514:OOJ786521 OYF786514:OYF786521 PIB786514:PIB786521 PRX786514:PRX786521 QBT786514:QBT786521 QLP786514:QLP786521 QVL786514:QVL786521 RFH786514:RFH786521 RPD786514:RPD786521 RYZ786514:RYZ786521 SIV786514:SIV786521 SSR786514:SSR786521 TCN786514:TCN786521 TMJ786514:TMJ786521 TWF786514:TWF786521 UGB786514:UGB786521 UPX786514:UPX786521 UZT786514:UZT786521 VJP786514:VJP786521 VTL786514:VTL786521 WDH786514:WDH786521 WND786514:WND786521 WWZ786514:WWZ786521 AR852050:AR852057 KN852050:KN852057 UJ852050:UJ852057 AEF852050:AEF852057 AOB852050:AOB852057 AXX852050:AXX852057 BHT852050:BHT852057 BRP852050:BRP852057 CBL852050:CBL852057 CLH852050:CLH852057 CVD852050:CVD852057 DEZ852050:DEZ852057 DOV852050:DOV852057 DYR852050:DYR852057 EIN852050:EIN852057 ESJ852050:ESJ852057 FCF852050:FCF852057 FMB852050:FMB852057 FVX852050:FVX852057 GFT852050:GFT852057 GPP852050:GPP852057 GZL852050:GZL852057 HJH852050:HJH852057 HTD852050:HTD852057 ICZ852050:ICZ852057 IMV852050:IMV852057 IWR852050:IWR852057 JGN852050:JGN852057 JQJ852050:JQJ852057 KAF852050:KAF852057 KKB852050:KKB852057 KTX852050:KTX852057 LDT852050:LDT852057 LNP852050:LNP852057 LXL852050:LXL852057 MHH852050:MHH852057 MRD852050:MRD852057 NAZ852050:NAZ852057 NKV852050:NKV852057 NUR852050:NUR852057 OEN852050:OEN852057 OOJ852050:OOJ852057 OYF852050:OYF852057 PIB852050:PIB852057 PRX852050:PRX852057 QBT852050:QBT852057 QLP852050:QLP852057 QVL852050:QVL852057 RFH852050:RFH852057 RPD852050:RPD852057 RYZ852050:RYZ852057 SIV852050:SIV852057 SSR852050:SSR852057 TCN852050:TCN852057 TMJ852050:TMJ852057 TWF852050:TWF852057 UGB852050:UGB852057 UPX852050:UPX852057 UZT852050:UZT852057 VJP852050:VJP852057 VTL852050:VTL852057 WDH852050:WDH852057 WND852050:WND852057 WWZ852050:WWZ852057 AR917586:AR917593 KN917586:KN917593 UJ917586:UJ917593 AEF917586:AEF917593 AOB917586:AOB917593 AXX917586:AXX917593 BHT917586:BHT917593 BRP917586:BRP917593 CBL917586:CBL917593 CLH917586:CLH917593 CVD917586:CVD917593 DEZ917586:DEZ917593 DOV917586:DOV917593 DYR917586:DYR917593 EIN917586:EIN917593 ESJ917586:ESJ917593 FCF917586:FCF917593 FMB917586:FMB917593 FVX917586:FVX917593 GFT917586:GFT917593 GPP917586:GPP917593 GZL917586:GZL917593 HJH917586:HJH917593 HTD917586:HTD917593 ICZ917586:ICZ917593 IMV917586:IMV917593 IWR917586:IWR917593 JGN917586:JGN917593 JQJ917586:JQJ917593 KAF917586:KAF917593 KKB917586:KKB917593 KTX917586:KTX917593 LDT917586:LDT917593 LNP917586:LNP917593 LXL917586:LXL917593 MHH917586:MHH917593 MRD917586:MRD917593 NAZ917586:NAZ917593 NKV917586:NKV917593 NUR917586:NUR917593 OEN917586:OEN917593 OOJ917586:OOJ917593 OYF917586:OYF917593 PIB917586:PIB917593 PRX917586:PRX917593 QBT917586:QBT917593 QLP917586:QLP917593 QVL917586:QVL917593 RFH917586:RFH917593 RPD917586:RPD917593 RYZ917586:RYZ917593 SIV917586:SIV917593 SSR917586:SSR917593 TCN917586:TCN917593 TMJ917586:TMJ917593 TWF917586:TWF917593 UGB917586:UGB917593 UPX917586:UPX917593 UZT917586:UZT917593 VJP917586:VJP917593 VTL917586:VTL917593 WDH917586:WDH917593 WND917586:WND917593 WWZ917586:WWZ917593 AR983122:AR983129 KN983122:KN983129 UJ983122:UJ983129 AEF983122:AEF983129 AOB983122:AOB983129 AXX983122:AXX983129 BHT983122:BHT983129 BRP983122:BRP983129 CBL983122:CBL983129 CLH983122:CLH983129 CVD983122:CVD983129 DEZ983122:DEZ983129 DOV983122:DOV983129 DYR983122:DYR983129 EIN983122:EIN983129 ESJ983122:ESJ983129 FCF983122:FCF983129 FMB983122:FMB983129 FVX983122:FVX983129 GFT983122:GFT983129 GPP983122:GPP983129 GZL983122:GZL983129 HJH983122:HJH983129 HTD983122:HTD983129 ICZ983122:ICZ983129 IMV983122:IMV983129 IWR983122:IWR983129 JGN983122:JGN983129 JQJ983122:JQJ983129 KAF983122:KAF983129 KKB983122:KKB983129 KTX983122:KTX983129 LDT983122:LDT983129 LNP983122:LNP983129 LXL983122:LXL983129 MHH983122:MHH983129 MRD983122:MRD983129 NAZ983122:NAZ983129 NKV983122:NKV983129 NUR983122:NUR983129 OEN983122:OEN983129 OOJ983122:OOJ983129 OYF983122:OYF983129 PIB983122:PIB983129 PRX983122:PRX983129 QBT983122:QBT983129 QLP983122:QLP983129 QVL983122:QVL983129 RFH983122:RFH983129 RPD983122:RPD983129 RYZ983122:RYZ983129 SIV983122:SIV983129 SSR983122:SSR983129 TCN983122:TCN983129 TMJ983122:TMJ983129 TWF983122:TWF983129 UGB983122:UGB983129 UPX983122:UPX983129 UZT983122:UZT983129 VJP983122:VJP983129 VTL983122:VTL983129 WDH983122:WDH983129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WWZ43:WWZ49 WND43:WND49 KN43:KN49 UJ43:UJ49 AEF43:AEF49 AOB43:AOB49 AXX43:AXX49 BHT43:BHT49 BRP43:BRP49 CBL43:CBL49 CLH43:CLH49 CVD43:CVD49 DEZ43:DEZ49 DOV43:DOV49 DYR43:DYR49 EIN43:EIN49 ESJ43:ESJ49 FCF43:FCF49 FMB43:FMB49 FVX43:FVX49 GFT43:GFT49 GPP43:GPP49 GZL43:GZL49 HJH43:HJH49 HTD43:HTD49 ICZ43:ICZ49 IMV43:IMV49 IWR43:IWR49 JGN43:JGN49 JQJ43:JQJ49 KAF43:KAF49 KKB43:KKB49 KTX43:KTX49 LDT43:LDT49 LNP43:LNP49 LXL43:LXL49 MHH43:MHH49 MRD43:MRD49 NAZ43:NAZ49 NKV43:NKV49 NUR43:NUR49 OEN43:OEN49 OOJ43:OOJ49 OYF43:OYF49 PIB43:PIB49 PRX43:PRX49 QBT43:QBT49 QLP43:QLP49 QVL43:QVL49 RFH43:RFH49 RPD43:RPD49 RYZ43:RYZ49 SIV43:SIV49 SSR43:SSR49 TCN43:TCN49 TMJ43:TMJ49 TWF43:TWF49 UGB43:UGB49 UPX43:UPX49 UZT43:UZT49 VJP43:VJP49 VTL43:VTL49 WDH43:WDH49 WWZ67:WWZ73 WND67:WND73 KN67:KN73 UJ67:UJ73 AEF67:AEF73 AOB67:AOB73 AXX67:AXX73 BHT67:BHT73 BRP67:BRP73 CBL67:CBL73 CLH67:CLH73 CVD67:CVD73 DEZ67:DEZ73 DOV67:DOV73 DYR67:DYR73 EIN67:EIN73 ESJ67:ESJ73 FCF67:FCF73 FMB67:FMB73 FVX67:FVX73 GFT67:GFT73 GPP67:GPP73 GZL67:GZL73 HJH67:HJH73 HTD67:HTD73 ICZ67:ICZ73 IMV67:IMV73 IWR67:IWR73 JGN67:JGN73 JQJ67:JQJ73 KAF67:KAF73 KKB67:KKB73 KTX67:KTX73 LDT67:LDT73 LNP67:LNP73 LXL67:LXL73 MHH67:MHH73 MRD67:MRD73 NAZ67:NAZ73 NKV67:NKV73 NUR67:NUR73 OEN67:OEN73 OOJ67:OOJ73 OYF67:OYF73 PIB67:PIB73 PRX67:PRX73 QBT67:QBT73 QLP67:QLP73 QVL67:QVL73 RFH67:RFH73 RPD67:RPD73 RYZ67:RYZ73 SIV67:SIV73 SSR67:SSR73 TCN67:TCN73 TMJ67:TMJ73 TWF67:TWF73 UGB67:UGB73 UPX67:UPX73 UZT67:UZT73 VJP67:VJP73 VTL67:VTL73 WDH67:WDH73 WWZ28:WWZ31 WND28:WND31 KN28:KN31 UJ28:UJ31 AEF28:AEF31 AOB28:AOB31 AXX28:AXX31 BHT28:BHT31 BRP28:BRP31 CBL28:CBL31 CLH28:CLH31 CVD28:CVD31 DEZ28:DEZ31 DOV28:DOV31 DYR28:DYR31 EIN28:EIN31 ESJ28:ESJ31 FCF28:FCF31 FMB28:FMB31 FVX28:FVX31 GFT28:GFT31 GPP28:GPP31 GZL28:GZL31 HJH28:HJH31 HTD28:HTD31 ICZ28:ICZ31 IMV28:IMV31 IWR28:IWR31 JGN28:JGN31 JQJ28:JQJ31 KAF28:KAF31 KKB28:KKB31 KTX28:KTX31 LDT28:LDT31 LNP28:LNP31 LXL28:LXL31 MHH28:MHH31 MRD28:MRD31 NAZ28:NAZ31 NKV28:NKV31 NUR28:NUR31 OEN28:OEN31 OOJ28:OOJ31 OYF28:OYF31 PIB28:PIB31 PRX28:PRX31 QBT28:QBT31 QLP28:QLP31 QVL28:QVL31 RFH28:RFH31 RPD28:RPD31 RYZ28:RYZ31 SIV28:SIV31 SSR28:SSR31 TCN28:TCN31 TMJ28:TMJ31 TWF28:TWF31 UGB28:UGB31 UPX28:UPX31 UZT28:UZT31 VJP28:VJP31 VTL28:VTL31 WDH28:WDH31 WWZ33:WWZ35 WND33:WND35 KN33:KN35 UJ33:UJ35 AEF33:AEF35 AOB33:AOB35 AXX33:AXX35 BHT33:BHT35 BRP33:BRP35 CBL33:CBL35 CLH33:CLH35 CVD33:CVD35 DEZ33:DEZ35 DOV33:DOV35 DYR33:DYR35 EIN33:EIN35 ESJ33:ESJ35 FCF33:FCF35 FMB33:FMB35 FVX33:FVX35 GFT33:GFT35 GPP33:GPP35 GZL33:GZL35 HJH33:HJH35 HTD33:HTD35 ICZ33:ICZ35 IMV33:IMV35 IWR33:IWR35 JGN33:JGN35 JQJ33:JQJ35 KAF33:KAF35 KKB33:KKB35 KTX33:KTX35 LDT33:LDT35 LNP33:LNP35 LXL33:LXL35 MHH33:MHH35 MRD33:MRD35 NAZ33:NAZ35 NKV33:NKV35 NUR33:NUR35 OEN33:OEN35 OOJ33:OOJ35 OYF33:OYF35 PIB33:PIB35 PRX33:PRX35 QBT33:QBT35 QLP33:QLP35 QVL33:QVL35 RFH33:RFH35 RPD33:RPD35 RYZ33:RYZ35 SIV33:SIV35 SSR33:SSR35 TCN33:TCN35 TMJ33:TMJ35 TWF33:TWF35 UGB33:UGB35 UPX33:UPX35 UZT33:UZT35 VJP33:VJP35 VTL33:VTL35 WDH33:WDH35 WWZ37:WWZ39 WND37:WND39 KN37:KN39 UJ37:UJ39 AEF37:AEF39 AOB37:AOB39 AXX37:AXX39 BHT37:BHT39 BRP37:BRP39 CBL37:CBL39 CLH37:CLH39 CVD37:CVD39 DEZ37:DEZ39 DOV37:DOV39 DYR37:DYR39 EIN37:EIN39 ESJ37:ESJ39 FCF37:FCF39 FMB37:FMB39 FVX37:FVX39 GFT37:GFT39 GPP37:GPP39 GZL37:GZL39 HJH37:HJH39 HTD37:HTD39 ICZ37:ICZ39 IMV37:IMV39 IWR37:IWR39 JGN37:JGN39 JQJ37:JQJ39 KAF37:KAF39 KKB37:KKB39 KTX37:KTX39 LDT37:LDT39 LNP37:LNP39 LXL37:LXL39 MHH37:MHH39 MRD37:MRD39 NAZ37:NAZ39 NKV37:NKV39 NUR37:NUR39 OEN37:OEN39 OOJ37:OOJ39 OYF37:OYF39 PIB37:PIB39 PRX37:PRX39 QBT37:QBT39 QLP37:QLP39 QVL37:QVL39 RFH37:RFH39 RPD37:RPD39 RYZ37:RYZ39 SIV37:SIV39 SSR37:SSR39 TCN37:TCN39 TMJ37:TMJ39 TWF37:TWF39 UGB37:UGB39 UPX37:UPX39 UZT37:UZT39 VJP37:VJP39 VTL37:VTL39 WDH37:WDH39 WWZ52:WWZ55 WND52:WND55 KN52:KN55 UJ52:UJ55 AEF52:AEF55 AOB52:AOB55 AXX52:AXX55 BHT52:BHT55 BRP52:BRP55 CBL52:CBL55 CLH52:CLH55 CVD52:CVD55 DEZ52:DEZ55 DOV52:DOV55 DYR52:DYR55 EIN52:EIN55 ESJ52:ESJ55 FCF52:FCF55 FMB52:FMB55 FVX52:FVX55 GFT52:GFT55 GPP52:GPP55 GZL52:GZL55 HJH52:HJH55 HTD52:HTD55 ICZ52:ICZ55 IMV52:IMV55 IWR52:IWR55 JGN52:JGN55 JQJ52:JQJ55 KAF52:KAF55 KKB52:KKB55 KTX52:KTX55 LDT52:LDT55 LNP52:LNP55 LXL52:LXL55 MHH52:MHH55 MRD52:MRD55 NAZ52:NAZ55 NKV52:NKV55 NUR52:NUR55 OEN52:OEN55 OOJ52:OOJ55 OYF52:OYF55 PIB52:PIB55 PRX52:PRX55 QBT52:QBT55 QLP52:QLP55 QVL52:QVL55 RFH52:RFH55 RPD52:RPD55 RYZ52:RYZ55 SIV52:SIV55 SSR52:SSR55 TCN52:TCN55 TMJ52:TMJ55 TWF52:TWF55 UGB52:UGB55 UPX52:UPX55 UZT52:UZT55 VJP52:VJP55 VTL52:VTL55 WDH52:WDH55 WWZ57:WWZ59 WND57:WND59 KN57:KN59 UJ57:UJ59 AEF57:AEF59 AOB57:AOB59 AXX57:AXX59 BHT57:BHT59 BRP57:BRP59 CBL57:CBL59 CLH57:CLH59 CVD57:CVD59 DEZ57:DEZ59 DOV57:DOV59 DYR57:DYR59 EIN57:EIN59 ESJ57:ESJ59 FCF57:FCF59 FMB57:FMB59 FVX57:FVX59 GFT57:GFT59 GPP57:GPP59 GZL57:GZL59 HJH57:HJH59 HTD57:HTD59 ICZ57:ICZ59 IMV57:IMV59 IWR57:IWR59 JGN57:JGN59 JQJ57:JQJ59 KAF57:KAF59 KKB57:KKB59 KTX57:KTX59 LDT57:LDT59 LNP57:LNP59 LXL57:LXL59 MHH57:MHH59 MRD57:MRD59 NAZ57:NAZ59 NKV57:NKV59 NUR57:NUR59 OEN57:OEN59 OOJ57:OOJ59 OYF57:OYF59 PIB57:PIB59 PRX57:PRX59 QBT57:QBT59 QLP57:QLP59 QVL57:QVL59 RFH57:RFH59 RPD57:RPD59 RYZ57:RYZ59 SIV57:SIV59 SSR57:SSR59 TCN57:TCN59 TMJ57:TMJ59 TWF57:TWF59 UGB57:UGB59 UPX57:UPX59 UZT57:UZT59 VJP57:VJP59 VTL57:VTL59 WDH57:WDH59 WWZ61:WWZ63 WND61:WND63 KN61:KN63 UJ61:UJ63 AEF61:AEF63 AOB61:AOB63 AXX61:AXX63 BHT61:BHT63 BRP61:BRP63 CBL61:CBL63 CLH61:CLH63 CVD61:CVD63 DEZ61:DEZ63 DOV61:DOV63 DYR61:DYR63 EIN61:EIN63 ESJ61:ESJ63 FCF61:FCF63 FMB61:FMB63 FVX61:FVX63 GFT61:GFT63 GPP61:GPP63 GZL61:GZL63 HJH61:HJH63 HTD61:HTD63 ICZ61:ICZ63 IMV61:IMV63 IWR61:IWR63 JGN61:JGN63 JQJ61:JQJ63 KAF61:KAF63 KKB61:KKB63 KTX61:KTX63 LDT61:LDT63 LNP61:LNP63 LXL61:LXL63 MHH61:MHH63 MRD61:MRD63 NAZ61:NAZ63 NKV61:NKV63 NUR61:NUR63 OEN61:OEN63 OOJ61:OOJ63 OYF61:OYF63 PIB61:PIB63 PRX61:PRX63 QBT61:QBT63 QLP61:QLP63 QVL61:QVL63 RFH61:RFH63 RPD61:RPD63 RYZ61:RYZ63 SIV61:SIV63 SSR61:SSR63 TCN61:TCN63 TMJ61:TMJ63 TWF61:TWF63 UGB61:UGB63 UPX61:UPX63 UZT61:UZT63 VJP61:VJP63 VTL61:VTL63 WDH61:WDH63 WWZ76:WWZ79 WND76:WND79 KN76:KN79 UJ76:UJ79 AEF76:AEF79 AOB76:AOB79 AXX76:AXX79 BHT76:BHT79 BRP76:BRP79 CBL76:CBL79 CLH76:CLH79 CVD76:CVD79 DEZ76:DEZ79 DOV76:DOV79 DYR76:DYR79 EIN76:EIN79 ESJ76:ESJ79 FCF76:FCF79 FMB76:FMB79 FVX76:FVX79 GFT76:GFT79 GPP76:GPP79 GZL76:GZL79 HJH76:HJH79 HTD76:HTD79 ICZ76:ICZ79 IMV76:IMV79 IWR76:IWR79 JGN76:JGN79 JQJ76:JQJ79 KAF76:KAF79 KKB76:KKB79 KTX76:KTX79 LDT76:LDT79 LNP76:LNP79 LXL76:LXL79 MHH76:MHH79 MRD76:MRD79 NAZ76:NAZ79 NKV76:NKV79 NUR76:NUR79 OEN76:OEN79 OOJ76:OOJ79 OYF76:OYF79 PIB76:PIB79 PRX76:PRX79 QBT76:QBT79 QLP76:QLP79 QVL76:QVL79 RFH76:RFH79 RPD76:RPD79 RYZ76:RYZ79 SIV76:SIV79 SSR76:SSR79 TCN76:TCN79 TMJ76:TMJ79 TWF76:TWF79 UGB76:UGB79 UPX76:UPX79 UZT76:UZT79 VJP76:VJP79 VTL76:VTL79 WDH76:WDH79 WWZ81:WWZ83 WND81:WND83 KN81:KN83 UJ81:UJ83 AEF81:AEF83 AOB81:AOB83 AXX81:AXX83 BHT81:BHT83 BRP81:BRP83 CBL81:CBL83 CLH81:CLH83 CVD81:CVD83 DEZ81:DEZ83 DOV81:DOV83 DYR81:DYR83 EIN81:EIN83 ESJ81:ESJ83 FCF81:FCF83 FMB81:FMB83 FVX81:FVX83 GFT81:GFT83 GPP81:GPP83 GZL81:GZL83 HJH81:HJH83 HTD81:HTD83 ICZ81:ICZ83 IMV81:IMV83 IWR81:IWR83 JGN81:JGN83 JQJ81:JQJ83 KAF81:KAF83 KKB81:KKB83 KTX81:KTX83 LDT81:LDT83 LNP81:LNP83 LXL81:LXL83 MHH81:MHH83 MRD81:MRD83 NAZ81:NAZ83 NKV81:NKV83 NUR81:NUR83 OEN81:OEN83 OOJ81:OOJ83 OYF81:OYF83 PIB81:PIB83 PRX81:PRX83 QBT81:QBT83 QLP81:QLP83 QVL81:QVL83 RFH81:RFH83 RPD81:RPD83 RYZ81:RYZ83 SIV81:SIV83 SSR81:SSR83 TCN81:TCN83 TMJ81:TMJ83 TWF81:TWF83 UGB81:UGB83 UPX81:UPX83 UZT81:UZT83 VJP81:VJP83 VTL81:VTL83 WDH81:WDH83 WWZ85:WWZ87 WND85:WND87 KN85:KN87 UJ85:UJ87 AEF85:AEF87 AOB85:AOB87 AXX85:AXX87 BHT85:BHT87 BRP85:BRP87 CBL85:CBL87 CLH85:CLH87 CVD85:CVD87 DEZ85:DEZ87 DOV85:DOV87 DYR85:DYR87 EIN85:EIN87 ESJ85:ESJ87 FCF85:FCF87 FMB85:FMB87 FVX85:FVX87 GFT85:GFT87 GPP85:GPP87 GZL85:GZL87 HJH85:HJH87 HTD85:HTD87 ICZ85:ICZ87 IMV85:IMV87 IWR85:IWR87 JGN85:JGN87 JQJ85:JQJ87 KAF85:KAF87 KKB85:KKB87 KTX85:KTX87 LDT85:LDT87 LNP85:LNP87 LXL85:LXL87 MHH85:MHH87 MRD85:MRD87 NAZ85:NAZ87 NKV85:NKV87 NUR85:NUR87 OEN85:OEN87 OOJ85:OOJ87 OYF85:OYF87 PIB85:PIB87 PRX85:PRX87 QBT85:QBT87 QLP85:QLP87 QVL85:QVL87 RFH85:RFH87 RPD85:RPD87 RYZ85:RYZ87 SIV85:SIV87 SSR85:SSR87 TCN85:TCN87 TMJ85:TMJ87 TWF85:TWF87 UGB85:UGB87 UPX85:UPX87 UZT85:UZT87 VJP85:VJP87 VTL85:VTL87 WDH85:WDH87 WWZ90:WWZ93 WND90:WND93 KN90:KN93 UJ90:UJ93 AEF90:AEF93 AOB90:AOB93 AXX90:AXX93 BHT90:BHT93 BRP90:BRP93 CBL90:CBL93 CLH90:CLH93 CVD90:CVD93 DEZ90:DEZ93 DOV90:DOV93 DYR90:DYR93 EIN90:EIN93 ESJ90:ESJ93 FCF90:FCF93 FMB90:FMB93 FVX90:FVX93 GFT90:GFT93 GPP90:GPP93 GZL90:GZL93 HJH90:HJH93 HTD90:HTD93 ICZ90:ICZ93 IMV90:IMV93 IWR90:IWR93 JGN90:JGN93 JQJ90:JQJ93 KAF90:KAF93 KKB90:KKB93 KTX90:KTX93 LDT90:LDT93 LNP90:LNP93 LXL90:LXL93 MHH90:MHH93 MRD90:MRD93 NAZ90:NAZ93 NKV90:NKV93 NUR90:NUR93 OEN90:OEN93 OOJ90:OOJ93 OYF90:OYF93 PIB90:PIB93 PRX90:PRX93 QBT90:QBT93 QLP90:QLP93 QVL90:QVL93 RFH90:RFH93 RPD90:RPD93 RYZ90:RYZ93 SIV90:SIV93 SSR90:SSR93 TCN90:TCN93 TMJ90:TMJ93 TWF90:TWF93 UGB90:UGB93 UPX90:UPX93 UZT90:UZT93 VJP90:VJP93 VTL90:VTL93 WDH90:WDH93">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622 KF65622 UB65622 ADX65622 ANT65622 AXP65622 BHL65622 BRH65622 CBD65622 CKZ65622 CUV65622 DER65622 DON65622 DYJ65622 EIF65622 ESB65622 FBX65622 FLT65622 FVP65622 GFL65622 GPH65622 GZD65622 HIZ65622 HSV65622 ICR65622 IMN65622 IWJ65622 JGF65622 JQB65622 JZX65622 KJT65622 KTP65622 LDL65622 LNH65622 LXD65622 MGZ65622 MQV65622 NAR65622 NKN65622 NUJ65622 OEF65622 OOB65622 OXX65622 PHT65622 PRP65622 QBL65622 QLH65622 QVD65622 REZ65622 ROV65622 RYR65622 SIN65622 SSJ65622 TCF65622 TMB65622 TVX65622 UFT65622 UPP65622 UZL65622 VJH65622 VTD65622 WCZ65622 WMV65622 WWR65622 O131158 KF131158 UB131158 ADX131158 ANT131158 AXP131158 BHL131158 BRH131158 CBD131158 CKZ131158 CUV131158 DER131158 DON131158 DYJ131158 EIF131158 ESB131158 FBX131158 FLT131158 FVP131158 GFL131158 GPH131158 GZD131158 HIZ131158 HSV131158 ICR131158 IMN131158 IWJ131158 JGF131158 JQB131158 JZX131158 KJT131158 KTP131158 LDL131158 LNH131158 LXD131158 MGZ131158 MQV131158 NAR131158 NKN131158 NUJ131158 OEF131158 OOB131158 OXX131158 PHT131158 PRP131158 QBL131158 QLH131158 QVD131158 REZ131158 ROV131158 RYR131158 SIN131158 SSJ131158 TCF131158 TMB131158 TVX131158 UFT131158 UPP131158 UZL131158 VJH131158 VTD131158 WCZ131158 WMV131158 WWR131158 O196694 KF196694 UB196694 ADX196694 ANT196694 AXP196694 BHL196694 BRH196694 CBD196694 CKZ196694 CUV196694 DER196694 DON196694 DYJ196694 EIF196694 ESB196694 FBX196694 FLT196694 FVP196694 GFL196694 GPH196694 GZD196694 HIZ196694 HSV196694 ICR196694 IMN196694 IWJ196694 JGF196694 JQB196694 JZX196694 KJT196694 KTP196694 LDL196694 LNH196694 LXD196694 MGZ196694 MQV196694 NAR196694 NKN196694 NUJ196694 OEF196694 OOB196694 OXX196694 PHT196694 PRP196694 QBL196694 QLH196694 QVD196694 REZ196694 ROV196694 RYR196694 SIN196694 SSJ196694 TCF196694 TMB196694 TVX196694 UFT196694 UPP196694 UZL196694 VJH196694 VTD196694 WCZ196694 WMV196694 WWR196694 O262230 KF262230 UB262230 ADX262230 ANT262230 AXP262230 BHL262230 BRH262230 CBD262230 CKZ262230 CUV262230 DER262230 DON262230 DYJ262230 EIF262230 ESB262230 FBX262230 FLT262230 FVP262230 GFL262230 GPH262230 GZD262230 HIZ262230 HSV262230 ICR262230 IMN262230 IWJ262230 JGF262230 JQB262230 JZX262230 KJT262230 KTP262230 LDL262230 LNH262230 LXD262230 MGZ262230 MQV262230 NAR262230 NKN262230 NUJ262230 OEF262230 OOB262230 OXX262230 PHT262230 PRP262230 QBL262230 QLH262230 QVD262230 REZ262230 ROV262230 RYR262230 SIN262230 SSJ262230 TCF262230 TMB262230 TVX262230 UFT262230 UPP262230 UZL262230 VJH262230 VTD262230 WCZ262230 WMV262230 WWR262230 O327766 KF327766 UB327766 ADX327766 ANT327766 AXP327766 BHL327766 BRH327766 CBD327766 CKZ327766 CUV327766 DER327766 DON327766 DYJ327766 EIF327766 ESB327766 FBX327766 FLT327766 FVP327766 GFL327766 GPH327766 GZD327766 HIZ327766 HSV327766 ICR327766 IMN327766 IWJ327766 JGF327766 JQB327766 JZX327766 KJT327766 KTP327766 LDL327766 LNH327766 LXD327766 MGZ327766 MQV327766 NAR327766 NKN327766 NUJ327766 OEF327766 OOB327766 OXX327766 PHT327766 PRP327766 QBL327766 QLH327766 QVD327766 REZ327766 ROV327766 RYR327766 SIN327766 SSJ327766 TCF327766 TMB327766 TVX327766 UFT327766 UPP327766 UZL327766 VJH327766 VTD327766 WCZ327766 WMV327766 WWR327766 O393302 KF393302 UB393302 ADX393302 ANT393302 AXP393302 BHL393302 BRH393302 CBD393302 CKZ393302 CUV393302 DER393302 DON393302 DYJ393302 EIF393302 ESB393302 FBX393302 FLT393302 FVP393302 GFL393302 GPH393302 GZD393302 HIZ393302 HSV393302 ICR393302 IMN393302 IWJ393302 JGF393302 JQB393302 JZX393302 KJT393302 KTP393302 LDL393302 LNH393302 LXD393302 MGZ393302 MQV393302 NAR393302 NKN393302 NUJ393302 OEF393302 OOB393302 OXX393302 PHT393302 PRP393302 QBL393302 QLH393302 QVD393302 REZ393302 ROV393302 RYR393302 SIN393302 SSJ393302 TCF393302 TMB393302 TVX393302 UFT393302 UPP393302 UZL393302 VJH393302 VTD393302 WCZ393302 WMV393302 WWR393302 O458838 KF458838 UB458838 ADX458838 ANT458838 AXP458838 BHL458838 BRH458838 CBD458838 CKZ458838 CUV458838 DER458838 DON458838 DYJ458838 EIF458838 ESB458838 FBX458838 FLT458838 FVP458838 GFL458838 GPH458838 GZD458838 HIZ458838 HSV458838 ICR458838 IMN458838 IWJ458838 JGF458838 JQB458838 JZX458838 KJT458838 KTP458838 LDL458838 LNH458838 LXD458838 MGZ458838 MQV458838 NAR458838 NKN458838 NUJ458838 OEF458838 OOB458838 OXX458838 PHT458838 PRP458838 QBL458838 QLH458838 QVD458838 REZ458838 ROV458838 RYR458838 SIN458838 SSJ458838 TCF458838 TMB458838 TVX458838 UFT458838 UPP458838 UZL458838 VJH458838 VTD458838 WCZ458838 WMV458838 WWR458838 O524374 KF524374 UB524374 ADX524374 ANT524374 AXP524374 BHL524374 BRH524374 CBD524374 CKZ524374 CUV524374 DER524374 DON524374 DYJ524374 EIF524374 ESB524374 FBX524374 FLT524374 FVP524374 GFL524374 GPH524374 GZD524374 HIZ524374 HSV524374 ICR524374 IMN524374 IWJ524374 JGF524374 JQB524374 JZX524374 KJT524374 KTP524374 LDL524374 LNH524374 LXD524374 MGZ524374 MQV524374 NAR524374 NKN524374 NUJ524374 OEF524374 OOB524374 OXX524374 PHT524374 PRP524374 QBL524374 QLH524374 QVD524374 REZ524374 ROV524374 RYR524374 SIN524374 SSJ524374 TCF524374 TMB524374 TVX524374 UFT524374 UPP524374 UZL524374 VJH524374 VTD524374 WCZ524374 WMV524374 WWR524374 O589910 KF589910 UB589910 ADX589910 ANT589910 AXP589910 BHL589910 BRH589910 CBD589910 CKZ589910 CUV589910 DER589910 DON589910 DYJ589910 EIF589910 ESB589910 FBX589910 FLT589910 FVP589910 GFL589910 GPH589910 GZD589910 HIZ589910 HSV589910 ICR589910 IMN589910 IWJ589910 JGF589910 JQB589910 JZX589910 KJT589910 KTP589910 LDL589910 LNH589910 LXD589910 MGZ589910 MQV589910 NAR589910 NKN589910 NUJ589910 OEF589910 OOB589910 OXX589910 PHT589910 PRP589910 QBL589910 QLH589910 QVD589910 REZ589910 ROV589910 RYR589910 SIN589910 SSJ589910 TCF589910 TMB589910 TVX589910 UFT589910 UPP589910 UZL589910 VJH589910 VTD589910 WCZ589910 WMV589910 WWR589910 O655446 KF655446 UB655446 ADX655446 ANT655446 AXP655446 BHL655446 BRH655446 CBD655446 CKZ655446 CUV655446 DER655446 DON655446 DYJ655446 EIF655446 ESB655446 FBX655446 FLT655446 FVP655446 GFL655446 GPH655446 GZD655446 HIZ655446 HSV655446 ICR655446 IMN655446 IWJ655446 JGF655446 JQB655446 JZX655446 KJT655446 KTP655446 LDL655446 LNH655446 LXD655446 MGZ655446 MQV655446 NAR655446 NKN655446 NUJ655446 OEF655446 OOB655446 OXX655446 PHT655446 PRP655446 QBL655446 QLH655446 QVD655446 REZ655446 ROV655446 RYR655446 SIN655446 SSJ655446 TCF655446 TMB655446 TVX655446 UFT655446 UPP655446 UZL655446 VJH655446 VTD655446 WCZ655446 WMV655446 WWR655446 O720982 KF720982 UB720982 ADX720982 ANT720982 AXP720982 BHL720982 BRH720982 CBD720982 CKZ720982 CUV720982 DER720982 DON720982 DYJ720982 EIF720982 ESB720982 FBX720982 FLT720982 FVP720982 GFL720982 GPH720982 GZD720982 HIZ720982 HSV720982 ICR720982 IMN720982 IWJ720982 JGF720982 JQB720982 JZX720982 KJT720982 KTP720982 LDL720982 LNH720982 LXD720982 MGZ720982 MQV720982 NAR720982 NKN720982 NUJ720982 OEF720982 OOB720982 OXX720982 PHT720982 PRP720982 QBL720982 QLH720982 QVD720982 REZ720982 ROV720982 RYR720982 SIN720982 SSJ720982 TCF720982 TMB720982 TVX720982 UFT720982 UPP720982 UZL720982 VJH720982 VTD720982 WCZ720982 WMV720982 WWR720982 O786518 KF786518 UB786518 ADX786518 ANT786518 AXP786518 BHL786518 BRH786518 CBD786518 CKZ786518 CUV786518 DER786518 DON786518 DYJ786518 EIF786518 ESB786518 FBX786518 FLT786518 FVP786518 GFL786518 GPH786518 GZD786518 HIZ786518 HSV786518 ICR786518 IMN786518 IWJ786518 JGF786518 JQB786518 JZX786518 KJT786518 KTP786518 LDL786518 LNH786518 LXD786518 MGZ786518 MQV786518 NAR786518 NKN786518 NUJ786518 OEF786518 OOB786518 OXX786518 PHT786518 PRP786518 QBL786518 QLH786518 QVD786518 REZ786518 ROV786518 RYR786518 SIN786518 SSJ786518 TCF786518 TMB786518 TVX786518 UFT786518 UPP786518 UZL786518 VJH786518 VTD786518 WCZ786518 WMV786518 WWR786518 O852054 KF852054 UB852054 ADX852054 ANT852054 AXP852054 BHL852054 BRH852054 CBD852054 CKZ852054 CUV852054 DER852054 DON852054 DYJ852054 EIF852054 ESB852054 FBX852054 FLT852054 FVP852054 GFL852054 GPH852054 GZD852054 HIZ852054 HSV852054 ICR852054 IMN852054 IWJ852054 JGF852054 JQB852054 JZX852054 KJT852054 KTP852054 LDL852054 LNH852054 LXD852054 MGZ852054 MQV852054 NAR852054 NKN852054 NUJ852054 OEF852054 OOB852054 OXX852054 PHT852054 PRP852054 QBL852054 QLH852054 QVD852054 REZ852054 ROV852054 RYR852054 SIN852054 SSJ852054 TCF852054 TMB852054 TVX852054 UFT852054 UPP852054 UZL852054 VJH852054 VTD852054 WCZ852054 WMV852054 WWR852054 O917590 KF917590 UB917590 ADX917590 ANT917590 AXP917590 BHL917590 BRH917590 CBD917590 CKZ917590 CUV917590 DER917590 DON917590 DYJ917590 EIF917590 ESB917590 FBX917590 FLT917590 FVP917590 GFL917590 GPH917590 GZD917590 HIZ917590 HSV917590 ICR917590 IMN917590 IWJ917590 JGF917590 JQB917590 JZX917590 KJT917590 KTP917590 LDL917590 LNH917590 LXD917590 MGZ917590 MQV917590 NAR917590 NKN917590 NUJ917590 OEF917590 OOB917590 OXX917590 PHT917590 PRP917590 QBL917590 QLH917590 QVD917590 REZ917590 ROV917590 RYR917590 SIN917590 SSJ917590 TCF917590 TMB917590 TVX917590 UFT917590 UPP917590 UZL917590 VJH917590 VTD917590 WCZ917590 WMV917590 WWR917590 O983126 KF983126 UB983126 ADX983126 ANT983126 AXP983126 BHL983126 BRH983126 CBD983126 CKZ983126 CUV983126 DER983126 DON983126 DYJ983126 EIF983126 ESB983126 FBX983126 FLT983126 FVP983126 GFL983126 GPH983126 GZD983126 HIZ983126 HSV983126 ICR983126 IMN983126 IWJ983126 JGF983126 JQB983126 JZX983126 KJT983126 KTP983126 LDL983126 LNH983126 LXD983126 MGZ983126 MQV983126 NAR983126 NKN983126 NUJ983126 OEF983126 OOB983126 OXX983126 PHT983126 PRP983126 QBL983126 QLH983126 QVD983126 REZ983126 ROV983126 RYR983126 SIN983126 SSJ983126 TCF983126 TMB983126 TVX983126 UFT983126 UPP983126 UZL983126 VJH983126 VTD983126 WCZ983126 WMV983126 WWR983126 O46 KF46 UB46 ADX46 ANT46 AXP46 BHL46 BRH46 CBD46 CKZ46 CUV46 DER46 DON46 DYJ46 EIF46 ESB46 FBX46 FLT46 FVP46 GFL46 GPH46 GZD46 HIZ46 HSV46 ICR46 IMN46 IWJ46 JGF46 JQB46 JZX46 KJT46 KTP46 LDL46 LNH46 LXD46 MGZ46 MQV46 NAR46 NKN46 NUJ46 OEF46 OOB46 OXX46 PHT46 PRP46 QBL46 QLH46 QVD46 REZ46 ROV46 RYR46 SIN46 SSJ46 TCF46 TMB46 TVX46 UFT46 UPP46 UZL46 VJH46 VTD46 WCZ46 WMV46 WWR46 O70 KF70 UB70 ADX70 ANT70 AXP70 BHL70 BRH70 CBD70 CKZ70 CUV70 DER70 DON70 DYJ70 EIF70 ESB70 FBX70 FLT70 FVP70 GFL70 GPH70 GZD70 HIZ70 HSV70 ICR70 IMN70 IWJ70 JGF70 JQB70 JZX70 KJT70 KTP70 LDL70 LNH70 LXD70 MGZ70 MQV70 NAR70 NKN70 NUJ70 OEF70 OOB70 OXX70 PHT70 PRP70 QBL70 QLH70 QVD70 REZ70 ROV70 RYR70 SIN70 SSJ70 TCF70 TMB70 TVX70 UFT70 UPP70 UZL70 VJH70 VTD70 WCZ70 WMV70 WWR70 WCZ52 V65622 V131158 V196694 V262230 V327766 V393302 V458838 V524374 V589910 V655446 V720982 V786518 V852054 V917590 V983126 WCZ28 AC22 AC65622 AC131158 AC196694 AC262230 AC327766 AC393302 AC458838 AC524374 AC589910 AC655446 AC720982 AC786518 AC852054 AC917590 AC983126 WMV28 WMV52 AJ22 AJ65622 AJ131158 AJ196694 AJ262230 AJ327766 AJ393302 AJ458838 AJ524374 AJ589910 AJ655446 AJ720982 AJ786518 AJ852054 AJ917590 AJ983126 WWR28 WWR52 O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O52 KF52 UB52 ADX52 ANT52 AXP52 BHL52 BRH52 CBD52 CKZ52 CUV52 DER52 DON52 DYJ52 EIF52 ESB52 FBX52 FLT52 FVP52 GFL52 GPH52 GZD52 HIZ52 HSV52 ICR52 IMN52 IWJ52 JGF52 JQB52 JZX52 KJT52 KTP52 LDL52 LNH52 LXD52 MGZ52 MQV52 NAR52 NKN52 NUJ52 OEF52 OOB52 OXX52 PHT52 PRP52 QBL52 QLH52 QVD52 REZ52 ROV52 RYR52 SIN52 SSJ52 TCF52 TMB52 TVX52 UFT52 UPP52 UZL52 VJH52 VTD52 O76 KF76 UB76 ADX76 ANT76 AXP76 BHL76 BRH76 CBD76 CKZ76 CUV76 DER76 DON76 DYJ76 EIF76 ESB76 FBX76 FLT76 FVP76 GFL76 GPH76 GZD76 HIZ76 HSV76 ICR76 IMN76 IWJ76 JGF76 JQB76 JZX76 KJT76 KTP76 LDL76 LNH76 LXD76 MGZ76 MQV76 NAR76 NKN76 NUJ76 OEF76 OOB76 OXX76 PHT76 PRP76 QBL76 QLH76 QVD76 REZ76 ROV76 RYR76 SIN76 SSJ76 TCF76 TMB76 TVX76 UFT76 UPP76 UZL76 VJH76 VTD76 WCZ76 WMV76 WWR76 O90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WWR9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formula1>900</formula1>
    </dataValidation>
    <dataValidation type="list" allowBlank="1" showInputMessage="1" showErrorMessage="1" errorTitle="Ошибка" error="Выберите значение из списка" prompt="Выберите значение из списка" sqref="O23 AC23 O61 O37 AJ23 O29 O33 O47 O53 O57 O71 O77 O81 O85 O91">
      <formula1>kind_of_cons</formula1>
    </dataValidation>
    <dataValidation type="decimal" allowBlank="1" showErrorMessage="1" errorTitle="Ошибка" error="Допускается ввод только действительных чисел!" sqref="O24 O48 O72 V48 V24 V72 AC48 AC24 AC72 AJ48 AJ24 AJ72 O30 V30 AC30 AJ30 O34 V34 AC34 AJ34 O38 V38 AC38 AJ38 O54 V54 AC54 AJ54 O58 V58 AC58 AJ58 O62 V62 AC62 AJ62 O78 V78 AC78 AJ78 O82 V82 AC82 AJ82 O86 V86 AC86 AJ86 O92 V92 AC92 AJ9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49</v>
      </c>
    </row>
    <row r="2" spans="1:20" ht="22.5">
      <c r="F2" s="1220" t="s">
        <v>490</v>
      </c>
      <c r="G2" s="1221"/>
      <c r="H2" s="1222"/>
      <c r="I2" s="639"/>
    </row>
    <row r="3" spans="1:20" ht="3" customHeight="1"/>
    <row r="4" spans="1:20" s="569" customFormat="1" ht="11.25">
      <c r="A4" s="589"/>
      <c r="B4" s="589"/>
      <c r="C4" s="589"/>
      <c r="D4" s="589"/>
      <c r="F4" s="1165" t="s">
        <v>453</v>
      </c>
      <c r="G4" s="1165"/>
      <c r="H4" s="1165"/>
      <c r="I4" s="1223"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3"/>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20.12.2021</v>
      </c>
      <c r="I7" s="580" t="s">
        <v>492</v>
      </c>
      <c r="J7" s="614"/>
      <c r="K7" s="589"/>
      <c r="L7" s="589"/>
      <c r="M7" s="589"/>
      <c r="N7" s="589"/>
      <c r="O7" s="589"/>
      <c r="P7" s="589"/>
      <c r="Q7" s="589"/>
      <c r="R7" s="589"/>
      <c r="S7" s="589"/>
      <c r="T7" s="589"/>
    </row>
    <row r="8" spans="1:20" s="569" customFormat="1" ht="45">
      <c r="A8" s="1224">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24"/>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24"/>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24"/>
      <c r="B12" s="1224"/>
      <c r="C12" s="1224">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4"/>
      <c r="B13" s="1224"/>
      <c r="C13" s="1224"/>
      <c r="D13" s="622">
        <v>1</v>
      </c>
      <c r="F13" s="615" t="str">
        <f>"4."&amp;mergeValue(A13) &amp;"."&amp;mergeValue(B13)&amp;"."&amp;mergeValue(C13)&amp;"."&amp;mergeValue(D13)</f>
        <v>4.1.1.1.1</v>
      </c>
      <c r="G13" s="632" t="s">
        <v>497</v>
      </c>
      <c r="H13" s="603"/>
      <c r="I13" s="1225" t="s">
        <v>589</v>
      </c>
      <c r="J13" s="614"/>
      <c r="K13" s="589"/>
      <c r="L13" s="589"/>
      <c r="M13" s="589"/>
      <c r="N13" s="589"/>
      <c r="O13" s="589"/>
      <c r="P13" s="589"/>
      <c r="Q13" s="589"/>
      <c r="R13" s="589"/>
      <c r="S13" s="589"/>
      <c r="T13" s="589"/>
    </row>
    <row r="14" spans="1:20" s="569" customFormat="1" ht="18.75">
      <c r="A14" s="1224"/>
      <c r="B14" s="1224"/>
      <c r="C14" s="1224"/>
      <c r="D14" s="622"/>
      <c r="F14" s="618"/>
      <c r="G14" s="549" t="s">
        <v>4</v>
      </c>
      <c r="H14" s="623"/>
      <c r="I14" s="1225"/>
      <c r="J14" s="614"/>
      <c r="K14" s="589"/>
      <c r="L14" s="589"/>
      <c r="M14" s="589"/>
      <c r="N14" s="589"/>
      <c r="O14" s="589"/>
      <c r="P14" s="589"/>
      <c r="Q14" s="589"/>
      <c r="R14" s="589"/>
      <c r="S14" s="589"/>
      <c r="T14" s="589"/>
    </row>
    <row r="15" spans="1:20" s="569" customFormat="1" ht="18.75">
      <c r="A15" s="1224"/>
      <c r="B15" s="1224"/>
      <c r="C15" s="622"/>
      <c r="D15" s="622"/>
      <c r="F15" s="633"/>
      <c r="G15" s="576" t="s">
        <v>402</v>
      </c>
      <c r="H15" s="634"/>
      <c r="I15" s="635"/>
      <c r="J15" s="614"/>
      <c r="K15" s="589"/>
      <c r="L15" s="589"/>
      <c r="M15" s="589"/>
      <c r="N15" s="589"/>
      <c r="O15" s="589"/>
      <c r="P15" s="589"/>
      <c r="Q15" s="589"/>
      <c r="R15" s="589"/>
      <c r="S15" s="589"/>
      <c r="T15" s="589"/>
    </row>
    <row r="16" spans="1:20" s="569" customFormat="1" ht="18.75">
      <c r="A16" s="1224"/>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19" t="s">
        <v>591</v>
      </c>
      <c r="H19" s="1219"/>
      <c r="I19" s="593"/>
      <c r="J19" s="613"/>
      <c r="K19" s="613"/>
      <c r="L19" s="613"/>
      <c r="M19" s="613"/>
      <c r="N19" s="613"/>
      <c r="O19" s="613"/>
      <c r="P19" s="613"/>
      <c r="Q19" s="613"/>
      <c r="R19" s="613"/>
      <c r="S19" s="613"/>
      <c r="T19" s="613"/>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34" width="10.5703125" style="584"/>
    <col min="35" max="256" width="10.5703125" style="522"/>
    <col min="257" max="264" width="0" style="522" hidden="1" customWidth="1"/>
    <col min="265" max="265" width="3.7109375" style="522" customWidth="1"/>
    <col min="266" max="266" width="3.85546875" style="522" customWidth="1"/>
    <col min="267" max="267" width="3.7109375" style="522" customWidth="1"/>
    <col min="268" max="268" width="12.7109375" style="522" customWidth="1"/>
    <col min="269" max="269" width="52.7109375" style="522" customWidth="1"/>
    <col min="270" max="273" width="0" style="522" hidden="1" customWidth="1"/>
    <col min="274" max="274" width="12.28515625" style="522" customWidth="1"/>
    <col min="275" max="275" width="6.42578125" style="522" customWidth="1"/>
    <col min="276" max="276" width="12.28515625" style="522" customWidth="1"/>
    <col min="277" max="277" width="0" style="522" hidden="1" customWidth="1"/>
    <col min="278" max="278" width="3.7109375" style="522" customWidth="1"/>
    <col min="279" max="279" width="11.140625" style="522" bestFit="1" customWidth="1"/>
    <col min="280" max="281" width="10.5703125" style="522"/>
    <col min="282" max="282" width="11.140625" style="522" customWidth="1"/>
    <col min="283" max="512" width="10.5703125" style="522"/>
    <col min="513" max="520" width="0" style="522" hidden="1" customWidth="1"/>
    <col min="521" max="521" width="3.7109375" style="522" customWidth="1"/>
    <col min="522" max="522" width="3.85546875" style="522" customWidth="1"/>
    <col min="523" max="523" width="3.7109375" style="522" customWidth="1"/>
    <col min="524" max="524" width="12.7109375" style="522" customWidth="1"/>
    <col min="525" max="525" width="52.7109375" style="522" customWidth="1"/>
    <col min="526" max="529" width="0" style="522" hidden="1" customWidth="1"/>
    <col min="530" max="530" width="12.28515625" style="522" customWidth="1"/>
    <col min="531" max="531" width="6.42578125" style="522" customWidth="1"/>
    <col min="532" max="532" width="12.28515625" style="522" customWidth="1"/>
    <col min="533" max="533" width="0" style="522" hidden="1" customWidth="1"/>
    <col min="534" max="534" width="3.7109375" style="522" customWidth="1"/>
    <col min="535" max="535" width="11.140625" style="522" bestFit="1" customWidth="1"/>
    <col min="536" max="537" width="10.5703125" style="522"/>
    <col min="538" max="538" width="11.140625" style="522" customWidth="1"/>
    <col min="539" max="768" width="10.5703125" style="522"/>
    <col min="769" max="776" width="0" style="522" hidden="1" customWidth="1"/>
    <col min="777" max="777" width="3.7109375" style="522" customWidth="1"/>
    <col min="778" max="778" width="3.85546875" style="522" customWidth="1"/>
    <col min="779" max="779" width="3.7109375" style="522" customWidth="1"/>
    <col min="780" max="780" width="12.7109375" style="522" customWidth="1"/>
    <col min="781" max="781" width="52.7109375" style="522" customWidth="1"/>
    <col min="782" max="785" width="0" style="522" hidden="1" customWidth="1"/>
    <col min="786" max="786" width="12.28515625" style="522" customWidth="1"/>
    <col min="787" max="787" width="6.42578125" style="522" customWidth="1"/>
    <col min="788" max="788" width="12.28515625" style="522" customWidth="1"/>
    <col min="789" max="789" width="0" style="522" hidden="1" customWidth="1"/>
    <col min="790" max="790" width="3.7109375" style="522" customWidth="1"/>
    <col min="791" max="791" width="11.140625" style="522" bestFit="1" customWidth="1"/>
    <col min="792" max="793" width="10.5703125" style="522"/>
    <col min="794" max="794" width="11.140625" style="522" customWidth="1"/>
    <col min="795" max="1024" width="10.5703125" style="522"/>
    <col min="1025" max="1032" width="0" style="522" hidden="1" customWidth="1"/>
    <col min="1033" max="1033" width="3.7109375" style="522" customWidth="1"/>
    <col min="1034" max="1034" width="3.85546875" style="522" customWidth="1"/>
    <col min="1035" max="1035" width="3.7109375" style="522" customWidth="1"/>
    <col min="1036" max="1036" width="12.7109375" style="522" customWidth="1"/>
    <col min="1037" max="1037" width="52.7109375" style="522" customWidth="1"/>
    <col min="1038" max="1041" width="0" style="522" hidden="1" customWidth="1"/>
    <col min="1042" max="1042" width="12.28515625" style="522" customWidth="1"/>
    <col min="1043" max="1043" width="6.42578125" style="522" customWidth="1"/>
    <col min="1044" max="1044" width="12.28515625" style="522" customWidth="1"/>
    <col min="1045" max="1045" width="0" style="522" hidden="1" customWidth="1"/>
    <col min="1046" max="1046" width="3.7109375" style="522" customWidth="1"/>
    <col min="1047" max="1047" width="11.140625" style="522" bestFit="1" customWidth="1"/>
    <col min="1048" max="1049" width="10.5703125" style="522"/>
    <col min="1050" max="1050" width="11.140625" style="522" customWidth="1"/>
    <col min="1051" max="1280" width="10.5703125" style="522"/>
    <col min="1281" max="1288" width="0" style="522" hidden="1" customWidth="1"/>
    <col min="1289" max="1289" width="3.7109375" style="522" customWidth="1"/>
    <col min="1290" max="1290" width="3.85546875" style="522" customWidth="1"/>
    <col min="1291" max="1291" width="3.7109375" style="522" customWidth="1"/>
    <col min="1292" max="1292" width="12.7109375" style="522" customWidth="1"/>
    <col min="1293" max="1293" width="52.7109375" style="522" customWidth="1"/>
    <col min="1294" max="1297" width="0" style="522" hidden="1" customWidth="1"/>
    <col min="1298" max="1298" width="12.28515625" style="522" customWidth="1"/>
    <col min="1299" max="1299" width="6.42578125" style="522" customWidth="1"/>
    <col min="1300" max="1300" width="12.28515625" style="522" customWidth="1"/>
    <col min="1301" max="1301" width="0" style="522" hidden="1" customWidth="1"/>
    <col min="1302" max="1302" width="3.7109375" style="522" customWidth="1"/>
    <col min="1303" max="1303" width="11.140625" style="522" bestFit="1" customWidth="1"/>
    <col min="1304" max="1305" width="10.5703125" style="522"/>
    <col min="1306" max="1306" width="11.140625" style="522" customWidth="1"/>
    <col min="1307" max="1536" width="10.5703125" style="522"/>
    <col min="1537" max="1544" width="0" style="522" hidden="1" customWidth="1"/>
    <col min="1545" max="1545" width="3.7109375" style="522" customWidth="1"/>
    <col min="1546" max="1546" width="3.85546875" style="522" customWidth="1"/>
    <col min="1547" max="1547" width="3.7109375" style="522" customWidth="1"/>
    <col min="1548" max="1548" width="12.7109375" style="522" customWidth="1"/>
    <col min="1549" max="1549" width="52.7109375" style="522" customWidth="1"/>
    <col min="1550" max="1553" width="0" style="522" hidden="1" customWidth="1"/>
    <col min="1554" max="1554" width="12.28515625" style="522" customWidth="1"/>
    <col min="1555" max="1555" width="6.42578125" style="522" customWidth="1"/>
    <col min="1556" max="1556" width="12.28515625" style="522" customWidth="1"/>
    <col min="1557" max="1557" width="0" style="522" hidden="1" customWidth="1"/>
    <col min="1558" max="1558" width="3.7109375" style="522" customWidth="1"/>
    <col min="1559" max="1559" width="11.140625" style="522" bestFit="1" customWidth="1"/>
    <col min="1560" max="1561" width="10.5703125" style="522"/>
    <col min="1562" max="1562" width="11.140625" style="522" customWidth="1"/>
    <col min="1563" max="1792" width="10.5703125" style="522"/>
    <col min="1793" max="1800" width="0" style="522" hidden="1" customWidth="1"/>
    <col min="1801" max="1801" width="3.7109375" style="522" customWidth="1"/>
    <col min="1802" max="1802" width="3.85546875" style="522" customWidth="1"/>
    <col min="1803" max="1803" width="3.7109375" style="522" customWidth="1"/>
    <col min="1804" max="1804" width="12.7109375" style="522" customWidth="1"/>
    <col min="1805" max="1805" width="52.7109375" style="522" customWidth="1"/>
    <col min="1806" max="1809" width="0" style="522" hidden="1" customWidth="1"/>
    <col min="1810" max="1810" width="12.28515625" style="522" customWidth="1"/>
    <col min="1811" max="1811" width="6.42578125" style="522" customWidth="1"/>
    <col min="1812" max="1812" width="12.28515625" style="522" customWidth="1"/>
    <col min="1813" max="1813" width="0" style="522" hidden="1" customWidth="1"/>
    <col min="1814" max="1814" width="3.7109375" style="522" customWidth="1"/>
    <col min="1815" max="1815" width="11.140625" style="522" bestFit="1" customWidth="1"/>
    <col min="1816" max="1817" width="10.5703125" style="522"/>
    <col min="1818" max="1818" width="11.140625" style="522" customWidth="1"/>
    <col min="1819" max="2048" width="10.5703125" style="522"/>
    <col min="2049" max="2056" width="0" style="522" hidden="1" customWidth="1"/>
    <col min="2057" max="2057" width="3.7109375" style="522" customWidth="1"/>
    <col min="2058" max="2058" width="3.85546875" style="522" customWidth="1"/>
    <col min="2059" max="2059" width="3.7109375" style="522" customWidth="1"/>
    <col min="2060" max="2060" width="12.7109375" style="522" customWidth="1"/>
    <col min="2061" max="2061" width="52.7109375" style="522" customWidth="1"/>
    <col min="2062" max="2065" width="0" style="522" hidden="1" customWidth="1"/>
    <col min="2066" max="2066" width="12.28515625" style="522" customWidth="1"/>
    <col min="2067" max="2067" width="6.42578125" style="522" customWidth="1"/>
    <col min="2068" max="2068" width="12.28515625" style="522" customWidth="1"/>
    <col min="2069" max="2069" width="0" style="522" hidden="1" customWidth="1"/>
    <col min="2070" max="2070" width="3.7109375" style="522" customWidth="1"/>
    <col min="2071" max="2071" width="11.140625" style="522" bestFit="1" customWidth="1"/>
    <col min="2072" max="2073" width="10.5703125" style="522"/>
    <col min="2074" max="2074" width="11.140625" style="522" customWidth="1"/>
    <col min="2075" max="2304" width="10.5703125" style="522"/>
    <col min="2305" max="2312" width="0" style="522" hidden="1" customWidth="1"/>
    <col min="2313" max="2313" width="3.7109375" style="522" customWidth="1"/>
    <col min="2314" max="2314" width="3.85546875" style="522" customWidth="1"/>
    <col min="2315" max="2315" width="3.7109375" style="522" customWidth="1"/>
    <col min="2316" max="2316" width="12.7109375" style="522" customWidth="1"/>
    <col min="2317" max="2317" width="52.7109375" style="522" customWidth="1"/>
    <col min="2318" max="2321" width="0" style="522" hidden="1" customWidth="1"/>
    <col min="2322" max="2322" width="12.28515625" style="522" customWidth="1"/>
    <col min="2323" max="2323" width="6.42578125" style="522" customWidth="1"/>
    <col min="2324" max="2324" width="12.28515625" style="522" customWidth="1"/>
    <col min="2325" max="2325" width="0" style="522" hidden="1" customWidth="1"/>
    <col min="2326" max="2326" width="3.7109375" style="522" customWidth="1"/>
    <col min="2327" max="2327" width="11.140625" style="522" bestFit="1" customWidth="1"/>
    <col min="2328" max="2329" width="10.5703125" style="522"/>
    <col min="2330" max="2330" width="11.140625" style="522" customWidth="1"/>
    <col min="2331" max="2560" width="10.5703125" style="522"/>
    <col min="2561" max="2568" width="0" style="522" hidden="1" customWidth="1"/>
    <col min="2569" max="2569" width="3.7109375" style="522" customWidth="1"/>
    <col min="2570" max="2570" width="3.85546875" style="522" customWidth="1"/>
    <col min="2571" max="2571" width="3.7109375" style="522" customWidth="1"/>
    <col min="2572" max="2572" width="12.7109375" style="522" customWidth="1"/>
    <col min="2573" max="2573" width="52.7109375" style="522" customWidth="1"/>
    <col min="2574" max="2577" width="0" style="522" hidden="1" customWidth="1"/>
    <col min="2578" max="2578" width="12.28515625" style="522" customWidth="1"/>
    <col min="2579" max="2579" width="6.42578125" style="522" customWidth="1"/>
    <col min="2580" max="2580" width="12.28515625" style="522" customWidth="1"/>
    <col min="2581" max="2581" width="0" style="522" hidden="1" customWidth="1"/>
    <col min="2582" max="2582" width="3.7109375" style="522" customWidth="1"/>
    <col min="2583" max="2583" width="11.140625" style="522" bestFit="1" customWidth="1"/>
    <col min="2584" max="2585" width="10.5703125" style="522"/>
    <col min="2586" max="2586" width="11.140625" style="522" customWidth="1"/>
    <col min="2587" max="2816" width="10.5703125" style="522"/>
    <col min="2817" max="2824" width="0" style="522" hidden="1" customWidth="1"/>
    <col min="2825" max="2825" width="3.7109375" style="522" customWidth="1"/>
    <col min="2826" max="2826" width="3.85546875" style="522" customWidth="1"/>
    <col min="2827" max="2827" width="3.7109375" style="522" customWidth="1"/>
    <col min="2828" max="2828" width="12.7109375" style="522" customWidth="1"/>
    <col min="2829" max="2829" width="52.7109375" style="522" customWidth="1"/>
    <col min="2830" max="2833" width="0" style="522" hidden="1" customWidth="1"/>
    <col min="2834" max="2834" width="12.28515625" style="522" customWidth="1"/>
    <col min="2835" max="2835" width="6.42578125" style="522" customWidth="1"/>
    <col min="2836" max="2836" width="12.28515625" style="522" customWidth="1"/>
    <col min="2837" max="2837" width="0" style="522" hidden="1" customWidth="1"/>
    <col min="2838" max="2838" width="3.7109375" style="522" customWidth="1"/>
    <col min="2839" max="2839" width="11.140625" style="522" bestFit="1" customWidth="1"/>
    <col min="2840" max="2841" width="10.5703125" style="522"/>
    <col min="2842" max="2842" width="11.140625" style="522" customWidth="1"/>
    <col min="2843" max="3072" width="10.5703125" style="522"/>
    <col min="3073" max="3080" width="0" style="522" hidden="1" customWidth="1"/>
    <col min="3081" max="3081" width="3.7109375" style="522" customWidth="1"/>
    <col min="3082" max="3082" width="3.85546875" style="522" customWidth="1"/>
    <col min="3083" max="3083" width="3.7109375" style="522" customWidth="1"/>
    <col min="3084" max="3084" width="12.7109375" style="522" customWidth="1"/>
    <col min="3085" max="3085" width="52.7109375" style="522" customWidth="1"/>
    <col min="3086" max="3089" width="0" style="522" hidden="1" customWidth="1"/>
    <col min="3090" max="3090" width="12.28515625" style="522" customWidth="1"/>
    <col min="3091" max="3091" width="6.42578125" style="522" customWidth="1"/>
    <col min="3092" max="3092" width="12.28515625" style="522" customWidth="1"/>
    <col min="3093" max="3093" width="0" style="522" hidden="1" customWidth="1"/>
    <col min="3094" max="3094" width="3.7109375" style="522" customWidth="1"/>
    <col min="3095" max="3095" width="11.140625" style="522" bestFit="1" customWidth="1"/>
    <col min="3096" max="3097" width="10.5703125" style="522"/>
    <col min="3098" max="3098" width="11.140625" style="522" customWidth="1"/>
    <col min="3099" max="3328" width="10.5703125" style="522"/>
    <col min="3329" max="3336" width="0" style="522" hidden="1" customWidth="1"/>
    <col min="3337" max="3337" width="3.7109375" style="522" customWidth="1"/>
    <col min="3338" max="3338" width="3.85546875" style="522" customWidth="1"/>
    <col min="3339" max="3339" width="3.7109375" style="522" customWidth="1"/>
    <col min="3340" max="3340" width="12.7109375" style="522" customWidth="1"/>
    <col min="3341" max="3341" width="52.7109375" style="522" customWidth="1"/>
    <col min="3342" max="3345" width="0" style="522" hidden="1" customWidth="1"/>
    <col min="3346" max="3346" width="12.28515625" style="522" customWidth="1"/>
    <col min="3347" max="3347" width="6.42578125" style="522" customWidth="1"/>
    <col min="3348" max="3348" width="12.28515625" style="522" customWidth="1"/>
    <col min="3349" max="3349" width="0" style="522" hidden="1" customWidth="1"/>
    <col min="3350" max="3350" width="3.7109375" style="522" customWidth="1"/>
    <col min="3351" max="3351" width="11.140625" style="522" bestFit="1" customWidth="1"/>
    <col min="3352" max="3353" width="10.5703125" style="522"/>
    <col min="3354" max="3354" width="11.140625" style="522" customWidth="1"/>
    <col min="3355" max="3584" width="10.5703125" style="522"/>
    <col min="3585" max="3592" width="0" style="522" hidden="1" customWidth="1"/>
    <col min="3593" max="3593" width="3.7109375" style="522" customWidth="1"/>
    <col min="3594" max="3594" width="3.85546875" style="522" customWidth="1"/>
    <col min="3595" max="3595" width="3.7109375" style="522" customWidth="1"/>
    <col min="3596" max="3596" width="12.7109375" style="522" customWidth="1"/>
    <col min="3597" max="3597" width="52.7109375" style="522" customWidth="1"/>
    <col min="3598" max="3601" width="0" style="522" hidden="1" customWidth="1"/>
    <col min="3602" max="3602" width="12.28515625" style="522" customWidth="1"/>
    <col min="3603" max="3603" width="6.42578125" style="522" customWidth="1"/>
    <col min="3604" max="3604" width="12.28515625" style="522" customWidth="1"/>
    <col min="3605" max="3605" width="0" style="522" hidden="1" customWidth="1"/>
    <col min="3606" max="3606" width="3.7109375" style="522" customWidth="1"/>
    <col min="3607" max="3607" width="11.140625" style="522" bestFit="1" customWidth="1"/>
    <col min="3608" max="3609" width="10.5703125" style="522"/>
    <col min="3610" max="3610" width="11.140625" style="522" customWidth="1"/>
    <col min="3611" max="3840" width="10.5703125" style="522"/>
    <col min="3841" max="3848" width="0" style="522" hidden="1" customWidth="1"/>
    <col min="3849" max="3849" width="3.7109375" style="522" customWidth="1"/>
    <col min="3850" max="3850" width="3.85546875" style="522" customWidth="1"/>
    <col min="3851" max="3851" width="3.7109375" style="522" customWidth="1"/>
    <col min="3852" max="3852" width="12.7109375" style="522" customWidth="1"/>
    <col min="3853" max="3853" width="52.7109375" style="522" customWidth="1"/>
    <col min="3854" max="3857" width="0" style="522" hidden="1" customWidth="1"/>
    <col min="3858" max="3858" width="12.28515625" style="522" customWidth="1"/>
    <col min="3859" max="3859" width="6.42578125" style="522" customWidth="1"/>
    <col min="3860" max="3860" width="12.28515625" style="522" customWidth="1"/>
    <col min="3861" max="3861" width="0" style="522" hidden="1" customWidth="1"/>
    <col min="3862" max="3862" width="3.7109375" style="522" customWidth="1"/>
    <col min="3863" max="3863" width="11.140625" style="522" bestFit="1" customWidth="1"/>
    <col min="3864" max="3865" width="10.5703125" style="522"/>
    <col min="3866" max="3866" width="11.140625" style="522" customWidth="1"/>
    <col min="3867" max="4096" width="10.5703125" style="522"/>
    <col min="4097" max="4104" width="0" style="522" hidden="1" customWidth="1"/>
    <col min="4105" max="4105" width="3.7109375" style="522" customWidth="1"/>
    <col min="4106" max="4106" width="3.85546875" style="522" customWidth="1"/>
    <col min="4107" max="4107" width="3.7109375" style="522" customWidth="1"/>
    <col min="4108" max="4108" width="12.7109375" style="522" customWidth="1"/>
    <col min="4109" max="4109" width="52.7109375" style="522" customWidth="1"/>
    <col min="4110" max="4113" width="0" style="522" hidden="1" customWidth="1"/>
    <col min="4114" max="4114" width="12.28515625" style="522" customWidth="1"/>
    <col min="4115" max="4115" width="6.42578125" style="522" customWidth="1"/>
    <col min="4116" max="4116" width="12.28515625" style="522" customWidth="1"/>
    <col min="4117" max="4117" width="0" style="522" hidden="1" customWidth="1"/>
    <col min="4118" max="4118" width="3.7109375" style="522" customWidth="1"/>
    <col min="4119" max="4119" width="11.140625" style="522" bestFit="1" customWidth="1"/>
    <col min="4120" max="4121" width="10.5703125" style="522"/>
    <col min="4122" max="4122" width="11.140625" style="522" customWidth="1"/>
    <col min="4123" max="4352" width="10.5703125" style="522"/>
    <col min="4353" max="4360" width="0" style="522" hidden="1" customWidth="1"/>
    <col min="4361" max="4361" width="3.7109375" style="522" customWidth="1"/>
    <col min="4362" max="4362" width="3.85546875" style="522" customWidth="1"/>
    <col min="4363" max="4363" width="3.7109375" style="522" customWidth="1"/>
    <col min="4364" max="4364" width="12.7109375" style="522" customWidth="1"/>
    <col min="4365" max="4365" width="52.7109375" style="522" customWidth="1"/>
    <col min="4366" max="4369" width="0" style="522" hidden="1" customWidth="1"/>
    <col min="4370" max="4370" width="12.28515625" style="522" customWidth="1"/>
    <col min="4371" max="4371" width="6.42578125" style="522" customWidth="1"/>
    <col min="4372" max="4372" width="12.28515625" style="522" customWidth="1"/>
    <col min="4373" max="4373" width="0" style="522" hidden="1" customWidth="1"/>
    <col min="4374" max="4374" width="3.7109375" style="522" customWidth="1"/>
    <col min="4375" max="4375" width="11.140625" style="522" bestFit="1" customWidth="1"/>
    <col min="4376" max="4377" width="10.5703125" style="522"/>
    <col min="4378" max="4378" width="11.140625" style="522" customWidth="1"/>
    <col min="4379" max="4608" width="10.5703125" style="522"/>
    <col min="4609" max="4616" width="0" style="522" hidden="1" customWidth="1"/>
    <col min="4617" max="4617" width="3.7109375" style="522" customWidth="1"/>
    <col min="4618" max="4618" width="3.85546875" style="522" customWidth="1"/>
    <col min="4619" max="4619" width="3.7109375" style="522" customWidth="1"/>
    <col min="4620" max="4620" width="12.7109375" style="522" customWidth="1"/>
    <col min="4621" max="4621" width="52.7109375" style="522" customWidth="1"/>
    <col min="4622" max="4625" width="0" style="522" hidden="1" customWidth="1"/>
    <col min="4626" max="4626" width="12.28515625" style="522" customWidth="1"/>
    <col min="4627" max="4627" width="6.42578125" style="522" customWidth="1"/>
    <col min="4628" max="4628" width="12.28515625" style="522" customWidth="1"/>
    <col min="4629" max="4629" width="0" style="522" hidden="1" customWidth="1"/>
    <col min="4630" max="4630" width="3.7109375" style="522" customWidth="1"/>
    <col min="4631" max="4631" width="11.140625" style="522" bestFit="1" customWidth="1"/>
    <col min="4632" max="4633" width="10.5703125" style="522"/>
    <col min="4634" max="4634" width="11.140625" style="522" customWidth="1"/>
    <col min="4635" max="4864" width="10.5703125" style="522"/>
    <col min="4865" max="4872" width="0" style="522" hidden="1" customWidth="1"/>
    <col min="4873" max="4873" width="3.7109375" style="522" customWidth="1"/>
    <col min="4874" max="4874" width="3.85546875" style="522" customWidth="1"/>
    <col min="4875" max="4875" width="3.7109375" style="522" customWidth="1"/>
    <col min="4876" max="4876" width="12.7109375" style="522" customWidth="1"/>
    <col min="4877" max="4877" width="52.7109375" style="522" customWidth="1"/>
    <col min="4878" max="4881" width="0" style="522" hidden="1" customWidth="1"/>
    <col min="4882" max="4882" width="12.28515625" style="522" customWidth="1"/>
    <col min="4883" max="4883" width="6.42578125" style="522" customWidth="1"/>
    <col min="4884" max="4884" width="12.28515625" style="522" customWidth="1"/>
    <col min="4885" max="4885" width="0" style="522" hidden="1" customWidth="1"/>
    <col min="4886" max="4886" width="3.7109375" style="522" customWidth="1"/>
    <col min="4887" max="4887" width="11.140625" style="522" bestFit="1" customWidth="1"/>
    <col min="4888" max="4889" width="10.5703125" style="522"/>
    <col min="4890" max="4890" width="11.140625" style="522" customWidth="1"/>
    <col min="4891" max="5120" width="10.5703125" style="522"/>
    <col min="5121" max="5128" width="0" style="522" hidden="1" customWidth="1"/>
    <col min="5129" max="5129" width="3.7109375" style="522" customWidth="1"/>
    <col min="5130" max="5130" width="3.85546875" style="522" customWidth="1"/>
    <col min="5131" max="5131" width="3.7109375" style="522" customWidth="1"/>
    <col min="5132" max="5132" width="12.7109375" style="522" customWidth="1"/>
    <col min="5133" max="5133" width="52.7109375" style="522" customWidth="1"/>
    <col min="5134" max="5137" width="0" style="522" hidden="1" customWidth="1"/>
    <col min="5138" max="5138" width="12.28515625" style="522" customWidth="1"/>
    <col min="5139" max="5139" width="6.42578125" style="522" customWidth="1"/>
    <col min="5140" max="5140" width="12.28515625" style="522" customWidth="1"/>
    <col min="5141" max="5141" width="0" style="522" hidden="1" customWidth="1"/>
    <col min="5142" max="5142" width="3.7109375" style="522" customWidth="1"/>
    <col min="5143" max="5143" width="11.140625" style="522" bestFit="1" customWidth="1"/>
    <col min="5144" max="5145" width="10.5703125" style="522"/>
    <col min="5146" max="5146" width="11.140625" style="522" customWidth="1"/>
    <col min="5147" max="5376" width="10.5703125" style="522"/>
    <col min="5377" max="5384" width="0" style="522" hidden="1" customWidth="1"/>
    <col min="5385" max="5385" width="3.7109375" style="522" customWidth="1"/>
    <col min="5386" max="5386" width="3.85546875" style="522" customWidth="1"/>
    <col min="5387" max="5387" width="3.7109375" style="522" customWidth="1"/>
    <col min="5388" max="5388" width="12.7109375" style="522" customWidth="1"/>
    <col min="5389" max="5389" width="52.7109375" style="522" customWidth="1"/>
    <col min="5390" max="5393" width="0" style="522" hidden="1" customWidth="1"/>
    <col min="5394" max="5394" width="12.28515625" style="522" customWidth="1"/>
    <col min="5395" max="5395" width="6.42578125" style="522" customWidth="1"/>
    <col min="5396" max="5396" width="12.28515625" style="522" customWidth="1"/>
    <col min="5397" max="5397" width="0" style="522" hidden="1" customWidth="1"/>
    <col min="5398" max="5398" width="3.7109375" style="522" customWidth="1"/>
    <col min="5399" max="5399" width="11.140625" style="522" bestFit="1" customWidth="1"/>
    <col min="5400" max="5401" width="10.5703125" style="522"/>
    <col min="5402" max="5402" width="11.140625" style="522" customWidth="1"/>
    <col min="5403" max="5632" width="10.5703125" style="522"/>
    <col min="5633" max="5640" width="0" style="522" hidden="1" customWidth="1"/>
    <col min="5641" max="5641" width="3.7109375" style="522" customWidth="1"/>
    <col min="5642" max="5642" width="3.85546875" style="522" customWidth="1"/>
    <col min="5643" max="5643" width="3.7109375" style="522" customWidth="1"/>
    <col min="5644" max="5644" width="12.7109375" style="522" customWidth="1"/>
    <col min="5645" max="5645" width="52.7109375" style="522" customWidth="1"/>
    <col min="5646" max="5649" width="0" style="522" hidden="1" customWidth="1"/>
    <col min="5650" max="5650" width="12.28515625" style="522" customWidth="1"/>
    <col min="5651" max="5651" width="6.42578125" style="522" customWidth="1"/>
    <col min="5652" max="5652" width="12.28515625" style="522" customWidth="1"/>
    <col min="5653" max="5653" width="0" style="522" hidden="1" customWidth="1"/>
    <col min="5654" max="5654" width="3.7109375" style="522" customWidth="1"/>
    <col min="5655" max="5655" width="11.140625" style="522" bestFit="1" customWidth="1"/>
    <col min="5656" max="5657" width="10.5703125" style="522"/>
    <col min="5658" max="5658" width="11.140625" style="522" customWidth="1"/>
    <col min="5659" max="5888" width="10.5703125" style="522"/>
    <col min="5889" max="5896" width="0" style="522" hidden="1" customWidth="1"/>
    <col min="5897" max="5897" width="3.7109375" style="522" customWidth="1"/>
    <col min="5898" max="5898" width="3.85546875" style="522" customWidth="1"/>
    <col min="5899" max="5899" width="3.7109375" style="522" customWidth="1"/>
    <col min="5900" max="5900" width="12.7109375" style="522" customWidth="1"/>
    <col min="5901" max="5901" width="52.7109375" style="522" customWidth="1"/>
    <col min="5902" max="5905" width="0" style="522" hidden="1" customWidth="1"/>
    <col min="5906" max="5906" width="12.28515625" style="522" customWidth="1"/>
    <col min="5907" max="5907" width="6.42578125" style="522" customWidth="1"/>
    <col min="5908" max="5908" width="12.28515625" style="522" customWidth="1"/>
    <col min="5909" max="5909" width="0" style="522" hidden="1" customWidth="1"/>
    <col min="5910" max="5910" width="3.7109375" style="522" customWidth="1"/>
    <col min="5911" max="5911" width="11.140625" style="522" bestFit="1" customWidth="1"/>
    <col min="5912" max="5913" width="10.5703125" style="522"/>
    <col min="5914" max="5914" width="11.140625" style="522" customWidth="1"/>
    <col min="5915" max="6144" width="10.5703125" style="522"/>
    <col min="6145" max="6152" width="0" style="522" hidden="1" customWidth="1"/>
    <col min="6153" max="6153" width="3.7109375" style="522" customWidth="1"/>
    <col min="6154" max="6154" width="3.85546875" style="522" customWidth="1"/>
    <col min="6155" max="6155" width="3.7109375" style="522" customWidth="1"/>
    <col min="6156" max="6156" width="12.7109375" style="522" customWidth="1"/>
    <col min="6157" max="6157" width="52.7109375" style="522" customWidth="1"/>
    <col min="6158" max="6161" width="0" style="522" hidden="1" customWidth="1"/>
    <col min="6162" max="6162" width="12.28515625" style="522" customWidth="1"/>
    <col min="6163" max="6163" width="6.42578125" style="522" customWidth="1"/>
    <col min="6164" max="6164" width="12.28515625" style="522" customWidth="1"/>
    <col min="6165" max="6165" width="0" style="522" hidden="1" customWidth="1"/>
    <col min="6166" max="6166" width="3.7109375" style="522" customWidth="1"/>
    <col min="6167" max="6167" width="11.140625" style="522" bestFit="1" customWidth="1"/>
    <col min="6168" max="6169" width="10.5703125" style="522"/>
    <col min="6170" max="6170" width="11.140625" style="522" customWidth="1"/>
    <col min="6171" max="6400" width="10.5703125" style="522"/>
    <col min="6401" max="6408" width="0" style="522" hidden="1" customWidth="1"/>
    <col min="6409" max="6409" width="3.7109375" style="522" customWidth="1"/>
    <col min="6410" max="6410" width="3.85546875" style="522" customWidth="1"/>
    <col min="6411" max="6411" width="3.7109375" style="522" customWidth="1"/>
    <col min="6412" max="6412" width="12.7109375" style="522" customWidth="1"/>
    <col min="6413" max="6413" width="52.7109375" style="522" customWidth="1"/>
    <col min="6414" max="6417" width="0" style="522" hidden="1" customWidth="1"/>
    <col min="6418" max="6418" width="12.28515625" style="522" customWidth="1"/>
    <col min="6419" max="6419" width="6.42578125" style="522" customWidth="1"/>
    <col min="6420" max="6420" width="12.28515625" style="522" customWidth="1"/>
    <col min="6421" max="6421" width="0" style="522" hidden="1" customWidth="1"/>
    <col min="6422" max="6422" width="3.7109375" style="522" customWidth="1"/>
    <col min="6423" max="6423" width="11.140625" style="522" bestFit="1" customWidth="1"/>
    <col min="6424" max="6425" width="10.5703125" style="522"/>
    <col min="6426" max="6426" width="11.140625" style="522" customWidth="1"/>
    <col min="6427" max="6656" width="10.5703125" style="522"/>
    <col min="6657" max="6664" width="0" style="522" hidden="1" customWidth="1"/>
    <col min="6665" max="6665" width="3.7109375" style="522" customWidth="1"/>
    <col min="6666" max="6666" width="3.85546875" style="522" customWidth="1"/>
    <col min="6667" max="6667" width="3.7109375" style="522" customWidth="1"/>
    <col min="6668" max="6668" width="12.7109375" style="522" customWidth="1"/>
    <col min="6669" max="6669" width="52.7109375" style="522" customWidth="1"/>
    <col min="6670" max="6673" width="0" style="522" hidden="1" customWidth="1"/>
    <col min="6674" max="6674" width="12.28515625" style="522" customWidth="1"/>
    <col min="6675" max="6675" width="6.42578125" style="522" customWidth="1"/>
    <col min="6676" max="6676" width="12.28515625" style="522" customWidth="1"/>
    <col min="6677" max="6677" width="0" style="522" hidden="1" customWidth="1"/>
    <col min="6678" max="6678" width="3.7109375" style="522" customWidth="1"/>
    <col min="6679" max="6679" width="11.140625" style="522" bestFit="1" customWidth="1"/>
    <col min="6680" max="6681" width="10.5703125" style="522"/>
    <col min="6682" max="6682" width="11.140625" style="522" customWidth="1"/>
    <col min="6683" max="6912" width="10.5703125" style="522"/>
    <col min="6913" max="6920" width="0" style="522" hidden="1" customWidth="1"/>
    <col min="6921" max="6921" width="3.7109375" style="522" customWidth="1"/>
    <col min="6922" max="6922" width="3.85546875" style="522" customWidth="1"/>
    <col min="6923" max="6923" width="3.7109375" style="522" customWidth="1"/>
    <col min="6924" max="6924" width="12.7109375" style="522" customWidth="1"/>
    <col min="6925" max="6925" width="52.7109375" style="522" customWidth="1"/>
    <col min="6926" max="6929" width="0" style="522" hidden="1" customWidth="1"/>
    <col min="6930" max="6930" width="12.28515625" style="522" customWidth="1"/>
    <col min="6931" max="6931" width="6.42578125" style="522" customWidth="1"/>
    <col min="6932" max="6932" width="12.28515625" style="522" customWidth="1"/>
    <col min="6933" max="6933" width="0" style="522" hidden="1" customWidth="1"/>
    <col min="6934" max="6934" width="3.7109375" style="522" customWidth="1"/>
    <col min="6935" max="6935" width="11.140625" style="522" bestFit="1" customWidth="1"/>
    <col min="6936" max="6937" width="10.5703125" style="522"/>
    <col min="6938" max="6938" width="11.140625" style="522" customWidth="1"/>
    <col min="6939" max="7168" width="10.5703125" style="522"/>
    <col min="7169" max="7176" width="0" style="522" hidden="1" customWidth="1"/>
    <col min="7177" max="7177" width="3.7109375" style="522" customWidth="1"/>
    <col min="7178" max="7178" width="3.85546875" style="522" customWidth="1"/>
    <col min="7179" max="7179" width="3.7109375" style="522" customWidth="1"/>
    <col min="7180" max="7180" width="12.7109375" style="522" customWidth="1"/>
    <col min="7181" max="7181" width="52.7109375" style="522" customWidth="1"/>
    <col min="7182" max="7185" width="0" style="522" hidden="1" customWidth="1"/>
    <col min="7186" max="7186" width="12.28515625" style="522" customWidth="1"/>
    <col min="7187" max="7187" width="6.42578125" style="522" customWidth="1"/>
    <col min="7188" max="7188" width="12.28515625" style="522" customWidth="1"/>
    <col min="7189" max="7189" width="0" style="522" hidden="1" customWidth="1"/>
    <col min="7190" max="7190" width="3.7109375" style="522" customWidth="1"/>
    <col min="7191" max="7191" width="11.140625" style="522" bestFit="1" customWidth="1"/>
    <col min="7192" max="7193" width="10.5703125" style="522"/>
    <col min="7194" max="7194" width="11.140625" style="522" customWidth="1"/>
    <col min="7195" max="7424" width="10.5703125" style="522"/>
    <col min="7425" max="7432" width="0" style="522" hidden="1" customWidth="1"/>
    <col min="7433" max="7433" width="3.7109375" style="522" customWidth="1"/>
    <col min="7434" max="7434" width="3.85546875" style="522" customWidth="1"/>
    <col min="7435" max="7435" width="3.7109375" style="522" customWidth="1"/>
    <col min="7436" max="7436" width="12.7109375" style="522" customWidth="1"/>
    <col min="7437" max="7437" width="52.7109375" style="522" customWidth="1"/>
    <col min="7438" max="7441" width="0" style="522" hidden="1" customWidth="1"/>
    <col min="7442" max="7442" width="12.28515625" style="522" customWidth="1"/>
    <col min="7443" max="7443" width="6.42578125" style="522" customWidth="1"/>
    <col min="7444" max="7444" width="12.28515625" style="522" customWidth="1"/>
    <col min="7445" max="7445" width="0" style="522" hidden="1" customWidth="1"/>
    <col min="7446" max="7446" width="3.7109375" style="522" customWidth="1"/>
    <col min="7447" max="7447" width="11.140625" style="522" bestFit="1" customWidth="1"/>
    <col min="7448" max="7449" width="10.5703125" style="522"/>
    <col min="7450" max="7450" width="11.140625" style="522" customWidth="1"/>
    <col min="7451" max="7680" width="10.5703125" style="522"/>
    <col min="7681" max="7688" width="0" style="522" hidden="1" customWidth="1"/>
    <col min="7689" max="7689" width="3.7109375" style="522" customWidth="1"/>
    <col min="7690" max="7690" width="3.85546875" style="522" customWidth="1"/>
    <col min="7691" max="7691" width="3.7109375" style="522" customWidth="1"/>
    <col min="7692" max="7692" width="12.7109375" style="522" customWidth="1"/>
    <col min="7693" max="7693" width="52.7109375" style="522" customWidth="1"/>
    <col min="7694" max="7697" width="0" style="522" hidden="1" customWidth="1"/>
    <col min="7698" max="7698" width="12.28515625" style="522" customWidth="1"/>
    <col min="7699" max="7699" width="6.42578125" style="522" customWidth="1"/>
    <col min="7700" max="7700" width="12.28515625" style="522" customWidth="1"/>
    <col min="7701" max="7701" width="0" style="522" hidden="1" customWidth="1"/>
    <col min="7702" max="7702" width="3.7109375" style="522" customWidth="1"/>
    <col min="7703" max="7703" width="11.140625" style="522" bestFit="1" customWidth="1"/>
    <col min="7704" max="7705" width="10.5703125" style="522"/>
    <col min="7706" max="7706" width="11.140625" style="522" customWidth="1"/>
    <col min="7707" max="7936" width="10.5703125" style="522"/>
    <col min="7937" max="7944" width="0" style="522" hidden="1" customWidth="1"/>
    <col min="7945" max="7945" width="3.7109375" style="522" customWidth="1"/>
    <col min="7946" max="7946" width="3.85546875" style="522" customWidth="1"/>
    <col min="7947" max="7947" width="3.7109375" style="522" customWidth="1"/>
    <col min="7948" max="7948" width="12.7109375" style="522" customWidth="1"/>
    <col min="7949" max="7949" width="52.7109375" style="522" customWidth="1"/>
    <col min="7950" max="7953" width="0" style="522" hidden="1" customWidth="1"/>
    <col min="7954" max="7954" width="12.28515625" style="522" customWidth="1"/>
    <col min="7955" max="7955" width="6.42578125" style="522" customWidth="1"/>
    <col min="7956" max="7956" width="12.28515625" style="522" customWidth="1"/>
    <col min="7957" max="7957" width="0" style="522" hidden="1" customWidth="1"/>
    <col min="7958" max="7958" width="3.7109375" style="522" customWidth="1"/>
    <col min="7959" max="7959" width="11.140625" style="522" bestFit="1" customWidth="1"/>
    <col min="7960" max="7961" width="10.5703125" style="522"/>
    <col min="7962" max="7962" width="11.140625" style="522" customWidth="1"/>
    <col min="7963" max="8192" width="10.5703125" style="522"/>
    <col min="8193" max="8200" width="0" style="522" hidden="1" customWidth="1"/>
    <col min="8201" max="8201" width="3.7109375" style="522" customWidth="1"/>
    <col min="8202" max="8202" width="3.85546875" style="522" customWidth="1"/>
    <col min="8203" max="8203" width="3.7109375" style="522" customWidth="1"/>
    <col min="8204" max="8204" width="12.7109375" style="522" customWidth="1"/>
    <col min="8205" max="8205" width="52.7109375" style="522" customWidth="1"/>
    <col min="8206" max="8209" width="0" style="522" hidden="1" customWidth="1"/>
    <col min="8210" max="8210" width="12.28515625" style="522" customWidth="1"/>
    <col min="8211" max="8211" width="6.42578125" style="522" customWidth="1"/>
    <col min="8212" max="8212" width="12.28515625" style="522" customWidth="1"/>
    <col min="8213" max="8213" width="0" style="522" hidden="1" customWidth="1"/>
    <col min="8214" max="8214" width="3.7109375" style="522" customWidth="1"/>
    <col min="8215" max="8215" width="11.140625" style="522" bestFit="1" customWidth="1"/>
    <col min="8216" max="8217" width="10.5703125" style="522"/>
    <col min="8218" max="8218" width="11.140625" style="522" customWidth="1"/>
    <col min="8219" max="8448" width="10.5703125" style="522"/>
    <col min="8449" max="8456" width="0" style="522" hidden="1" customWidth="1"/>
    <col min="8457" max="8457" width="3.7109375" style="522" customWidth="1"/>
    <col min="8458" max="8458" width="3.85546875" style="522" customWidth="1"/>
    <col min="8459" max="8459" width="3.7109375" style="522" customWidth="1"/>
    <col min="8460" max="8460" width="12.7109375" style="522" customWidth="1"/>
    <col min="8461" max="8461" width="52.7109375" style="522" customWidth="1"/>
    <col min="8462" max="8465" width="0" style="522" hidden="1" customWidth="1"/>
    <col min="8466" max="8466" width="12.28515625" style="522" customWidth="1"/>
    <col min="8467" max="8467" width="6.42578125" style="522" customWidth="1"/>
    <col min="8468" max="8468" width="12.28515625" style="522" customWidth="1"/>
    <col min="8469" max="8469" width="0" style="522" hidden="1" customWidth="1"/>
    <col min="8470" max="8470" width="3.7109375" style="522" customWidth="1"/>
    <col min="8471" max="8471" width="11.140625" style="522" bestFit="1" customWidth="1"/>
    <col min="8472" max="8473" width="10.5703125" style="522"/>
    <col min="8474" max="8474" width="11.140625" style="522" customWidth="1"/>
    <col min="8475" max="8704" width="10.5703125" style="522"/>
    <col min="8705" max="8712" width="0" style="522" hidden="1" customWidth="1"/>
    <col min="8713" max="8713" width="3.7109375" style="522" customWidth="1"/>
    <col min="8714" max="8714" width="3.85546875" style="522" customWidth="1"/>
    <col min="8715" max="8715" width="3.7109375" style="522" customWidth="1"/>
    <col min="8716" max="8716" width="12.7109375" style="522" customWidth="1"/>
    <col min="8717" max="8717" width="52.7109375" style="522" customWidth="1"/>
    <col min="8718" max="8721" width="0" style="522" hidden="1" customWidth="1"/>
    <col min="8722" max="8722" width="12.28515625" style="522" customWidth="1"/>
    <col min="8723" max="8723" width="6.42578125" style="522" customWidth="1"/>
    <col min="8724" max="8724" width="12.28515625" style="522" customWidth="1"/>
    <col min="8725" max="8725" width="0" style="522" hidden="1" customWidth="1"/>
    <col min="8726" max="8726" width="3.7109375" style="522" customWidth="1"/>
    <col min="8727" max="8727" width="11.140625" style="522" bestFit="1" customWidth="1"/>
    <col min="8728" max="8729" width="10.5703125" style="522"/>
    <col min="8730" max="8730" width="11.140625" style="522" customWidth="1"/>
    <col min="8731" max="8960" width="10.5703125" style="522"/>
    <col min="8961" max="8968" width="0" style="522" hidden="1" customWidth="1"/>
    <col min="8969" max="8969" width="3.7109375" style="522" customWidth="1"/>
    <col min="8970" max="8970" width="3.85546875" style="522" customWidth="1"/>
    <col min="8971" max="8971" width="3.7109375" style="522" customWidth="1"/>
    <col min="8972" max="8972" width="12.7109375" style="522" customWidth="1"/>
    <col min="8973" max="8973" width="52.7109375" style="522" customWidth="1"/>
    <col min="8974" max="8977" width="0" style="522" hidden="1" customWidth="1"/>
    <col min="8978" max="8978" width="12.28515625" style="522" customWidth="1"/>
    <col min="8979" max="8979" width="6.42578125" style="522" customWidth="1"/>
    <col min="8980" max="8980" width="12.28515625" style="522" customWidth="1"/>
    <col min="8981" max="8981" width="0" style="522" hidden="1" customWidth="1"/>
    <col min="8982" max="8982" width="3.7109375" style="522" customWidth="1"/>
    <col min="8983" max="8983" width="11.140625" style="522" bestFit="1" customWidth="1"/>
    <col min="8984" max="8985" width="10.5703125" style="522"/>
    <col min="8986" max="8986" width="11.140625" style="522" customWidth="1"/>
    <col min="8987" max="9216" width="10.5703125" style="522"/>
    <col min="9217" max="9224" width="0" style="522" hidden="1" customWidth="1"/>
    <col min="9225" max="9225" width="3.7109375" style="522" customWidth="1"/>
    <col min="9226" max="9226" width="3.85546875" style="522" customWidth="1"/>
    <col min="9227" max="9227" width="3.7109375" style="522" customWidth="1"/>
    <col min="9228" max="9228" width="12.7109375" style="522" customWidth="1"/>
    <col min="9229" max="9229" width="52.7109375" style="522" customWidth="1"/>
    <col min="9230" max="9233" width="0" style="522" hidden="1" customWidth="1"/>
    <col min="9234" max="9234" width="12.28515625" style="522" customWidth="1"/>
    <col min="9235" max="9235" width="6.42578125" style="522" customWidth="1"/>
    <col min="9236" max="9236" width="12.28515625" style="522" customWidth="1"/>
    <col min="9237" max="9237" width="0" style="522" hidden="1" customWidth="1"/>
    <col min="9238" max="9238" width="3.7109375" style="522" customWidth="1"/>
    <col min="9239" max="9239" width="11.140625" style="522" bestFit="1" customWidth="1"/>
    <col min="9240" max="9241" width="10.5703125" style="522"/>
    <col min="9242" max="9242" width="11.140625" style="522" customWidth="1"/>
    <col min="9243" max="9472" width="10.5703125" style="522"/>
    <col min="9473" max="9480" width="0" style="522" hidden="1" customWidth="1"/>
    <col min="9481" max="9481" width="3.7109375" style="522" customWidth="1"/>
    <col min="9482" max="9482" width="3.85546875" style="522" customWidth="1"/>
    <col min="9483" max="9483" width="3.7109375" style="522" customWidth="1"/>
    <col min="9484" max="9484" width="12.7109375" style="522" customWidth="1"/>
    <col min="9485" max="9485" width="52.7109375" style="522" customWidth="1"/>
    <col min="9486" max="9489" width="0" style="522" hidden="1" customWidth="1"/>
    <col min="9490" max="9490" width="12.28515625" style="522" customWidth="1"/>
    <col min="9491" max="9491" width="6.42578125" style="522" customWidth="1"/>
    <col min="9492" max="9492" width="12.28515625" style="522" customWidth="1"/>
    <col min="9493" max="9493" width="0" style="522" hidden="1" customWidth="1"/>
    <col min="9494" max="9494" width="3.7109375" style="522" customWidth="1"/>
    <col min="9495" max="9495" width="11.140625" style="522" bestFit="1" customWidth="1"/>
    <col min="9496" max="9497" width="10.5703125" style="522"/>
    <col min="9498" max="9498" width="11.140625" style="522" customWidth="1"/>
    <col min="9499" max="9728" width="10.5703125" style="522"/>
    <col min="9729" max="9736" width="0" style="522" hidden="1" customWidth="1"/>
    <col min="9737" max="9737" width="3.7109375" style="522" customWidth="1"/>
    <col min="9738" max="9738" width="3.85546875" style="522" customWidth="1"/>
    <col min="9739" max="9739" width="3.7109375" style="522" customWidth="1"/>
    <col min="9740" max="9740" width="12.7109375" style="522" customWidth="1"/>
    <col min="9741" max="9741" width="52.7109375" style="522" customWidth="1"/>
    <col min="9742" max="9745" width="0" style="522" hidden="1" customWidth="1"/>
    <col min="9746" max="9746" width="12.28515625" style="522" customWidth="1"/>
    <col min="9747" max="9747" width="6.42578125" style="522" customWidth="1"/>
    <col min="9748" max="9748" width="12.28515625" style="522" customWidth="1"/>
    <col min="9749" max="9749" width="0" style="522" hidden="1" customWidth="1"/>
    <col min="9750" max="9750" width="3.7109375" style="522" customWidth="1"/>
    <col min="9751" max="9751" width="11.140625" style="522" bestFit="1" customWidth="1"/>
    <col min="9752" max="9753" width="10.5703125" style="522"/>
    <col min="9754" max="9754" width="11.140625" style="522" customWidth="1"/>
    <col min="9755" max="9984" width="10.5703125" style="522"/>
    <col min="9985" max="9992" width="0" style="522" hidden="1" customWidth="1"/>
    <col min="9993" max="9993" width="3.7109375" style="522" customWidth="1"/>
    <col min="9994" max="9994" width="3.85546875" style="522" customWidth="1"/>
    <col min="9995" max="9995" width="3.7109375" style="522" customWidth="1"/>
    <col min="9996" max="9996" width="12.7109375" style="522" customWidth="1"/>
    <col min="9997" max="9997" width="52.7109375" style="522" customWidth="1"/>
    <col min="9998" max="10001" width="0" style="522" hidden="1" customWidth="1"/>
    <col min="10002" max="10002" width="12.28515625" style="522" customWidth="1"/>
    <col min="10003" max="10003" width="6.42578125" style="522" customWidth="1"/>
    <col min="10004" max="10004" width="12.28515625" style="522" customWidth="1"/>
    <col min="10005" max="10005" width="0" style="522" hidden="1" customWidth="1"/>
    <col min="10006" max="10006" width="3.7109375" style="522" customWidth="1"/>
    <col min="10007" max="10007" width="11.140625" style="522" bestFit="1" customWidth="1"/>
    <col min="10008" max="10009" width="10.5703125" style="522"/>
    <col min="10010" max="10010" width="11.140625" style="522" customWidth="1"/>
    <col min="10011" max="10240" width="10.5703125" style="522"/>
    <col min="10241" max="10248" width="0" style="522" hidden="1" customWidth="1"/>
    <col min="10249" max="10249" width="3.7109375" style="522" customWidth="1"/>
    <col min="10250" max="10250" width="3.85546875" style="522" customWidth="1"/>
    <col min="10251" max="10251" width="3.7109375" style="522" customWidth="1"/>
    <col min="10252" max="10252" width="12.7109375" style="522" customWidth="1"/>
    <col min="10253" max="10253" width="52.7109375" style="522" customWidth="1"/>
    <col min="10254" max="10257" width="0" style="522" hidden="1" customWidth="1"/>
    <col min="10258" max="10258" width="12.28515625" style="522" customWidth="1"/>
    <col min="10259" max="10259" width="6.42578125" style="522" customWidth="1"/>
    <col min="10260" max="10260" width="12.28515625" style="522" customWidth="1"/>
    <col min="10261" max="10261" width="0" style="522" hidden="1" customWidth="1"/>
    <col min="10262" max="10262" width="3.7109375" style="522" customWidth="1"/>
    <col min="10263" max="10263" width="11.140625" style="522" bestFit="1" customWidth="1"/>
    <col min="10264" max="10265" width="10.5703125" style="522"/>
    <col min="10266" max="10266" width="11.140625" style="522" customWidth="1"/>
    <col min="10267" max="10496" width="10.5703125" style="522"/>
    <col min="10497" max="10504" width="0" style="522" hidden="1" customWidth="1"/>
    <col min="10505" max="10505" width="3.7109375" style="522" customWidth="1"/>
    <col min="10506" max="10506" width="3.85546875" style="522" customWidth="1"/>
    <col min="10507" max="10507" width="3.7109375" style="522" customWidth="1"/>
    <col min="10508" max="10508" width="12.7109375" style="522" customWidth="1"/>
    <col min="10509" max="10509" width="52.7109375" style="522" customWidth="1"/>
    <col min="10510" max="10513" width="0" style="522" hidden="1" customWidth="1"/>
    <col min="10514" max="10514" width="12.28515625" style="522" customWidth="1"/>
    <col min="10515" max="10515" width="6.42578125" style="522" customWidth="1"/>
    <col min="10516" max="10516" width="12.28515625" style="522" customWidth="1"/>
    <col min="10517" max="10517" width="0" style="522" hidden="1" customWidth="1"/>
    <col min="10518" max="10518" width="3.7109375" style="522" customWidth="1"/>
    <col min="10519" max="10519" width="11.140625" style="522" bestFit="1" customWidth="1"/>
    <col min="10520" max="10521" width="10.5703125" style="522"/>
    <col min="10522" max="10522" width="11.140625" style="522" customWidth="1"/>
    <col min="10523" max="10752" width="10.5703125" style="522"/>
    <col min="10753" max="10760" width="0" style="522" hidden="1" customWidth="1"/>
    <col min="10761" max="10761" width="3.7109375" style="522" customWidth="1"/>
    <col min="10762" max="10762" width="3.85546875" style="522" customWidth="1"/>
    <col min="10763" max="10763" width="3.7109375" style="522" customWidth="1"/>
    <col min="10764" max="10764" width="12.7109375" style="522" customWidth="1"/>
    <col min="10765" max="10765" width="52.7109375" style="522" customWidth="1"/>
    <col min="10766" max="10769" width="0" style="522" hidden="1" customWidth="1"/>
    <col min="10770" max="10770" width="12.28515625" style="522" customWidth="1"/>
    <col min="10771" max="10771" width="6.42578125" style="522" customWidth="1"/>
    <col min="10772" max="10772" width="12.28515625" style="522" customWidth="1"/>
    <col min="10773" max="10773" width="0" style="522" hidden="1" customWidth="1"/>
    <col min="10774" max="10774" width="3.7109375" style="522" customWidth="1"/>
    <col min="10775" max="10775" width="11.140625" style="522" bestFit="1" customWidth="1"/>
    <col min="10776" max="10777" width="10.5703125" style="522"/>
    <col min="10778" max="10778" width="11.140625" style="522" customWidth="1"/>
    <col min="10779" max="11008" width="10.5703125" style="522"/>
    <col min="11009" max="11016" width="0" style="522" hidden="1" customWidth="1"/>
    <col min="11017" max="11017" width="3.7109375" style="522" customWidth="1"/>
    <col min="11018" max="11018" width="3.85546875" style="522" customWidth="1"/>
    <col min="11019" max="11019" width="3.7109375" style="522" customWidth="1"/>
    <col min="11020" max="11020" width="12.7109375" style="522" customWidth="1"/>
    <col min="11021" max="11021" width="52.7109375" style="522" customWidth="1"/>
    <col min="11022" max="11025" width="0" style="522" hidden="1" customWidth="1"/>
    <col min="11026" max="11026" width="12.28515625" style="522" customWidth="1"/>
    <col min="11027" max="11027" width="6.42578125" style="522" customWidth="1"/>
    <col min="11028" max="11028" width="12.28515625" style="522" customWidth="1"/>
    <col min="11029" max="11029" width="0" style="522" hidden="1" customWidth="1"/>
    <col min="11030" max="11030" width="3.7109375" style="522" customWidth="1"/>
    <col min="11031" max="11031" width="11.140625" style="522" bestFit="1" customWidth="1"/>
    <col min="11032" max="11033" width="10.5703125" style="522"/>
    <col min="11034" max="11034" width="11.140625" style="522" customWidth="1"/>
    <col min="11035" max="11264" width="10.5703125" style="522"/>
    <col min="11265" max="11272" width="0" style="522" hidden="1" customWidth="1"/>
    <col min="11273" max="11273" width="3.7109375" style="522" customWidth="1"/>
    <col min="11274" max="11274" width="3.85546875" style="522" customWidth="1"/>
    <col min="11275" max="11275" width="3.7109375" style="522" customWidth="1"/>
    <col min="11276" max="11276" width="12.7109375" style="522" customWidth="1"/>
    <col min="11277" max="11277" width="52.7109375" style="522" customWidth="1"/>
    <col min="11278" max="11281" width="0" style="522" hidden="1" customWidth="1"/>
    <col min="11282" max="11282" width="12.28515625" style="522" customWidth="1"/>
    <col min="11283" max="11283" width="6.42578125" style="522" customWidth="1"/>
    <col min="11284" max="11284" width="12.28515625" style="522" customWidth="1"/>
    <col min="11285" max="11285" width="0" style="522" hidden="1" customWidth="1"/>
    <col min="11286" max="11286" width="3.7109375" style="522" customWidth="1"/>
    <col min="11287" max="11287" width="11.140625" style="522" bestFit="1" customWidth="1"/>
    <col min="11288" max="11289" width="10.5703125" style="522"/>
    <col min="11290" max="11290" width="11.140625" style="522" customWidth="1"/>
    <col min="11291" max="11520" width="10.5703125" style="522"/>
    <col min="11521" max="11528" width="0" style="522" hidden="1" customWidth="1"/>
    <col min="11529" max="11529" width="3.7109375" style="522" customWidth="1"/>
    <col min="11530" max="11530" width="3.85546875" style="522" customWidth="1"/>
    <col min="11531" max="11531" width="3.7109375" style="522" customWidth="1"/>
    <col min="11532" max="11532" width="12.7109375" style="522" customWidth="1"/>
    <col min="11533" max="11533" width="52.7109375" style="522" customWidth="1"/>
    <col min="11534" max="11537" width="0" style="522" hidden="1" customWidth="1"/>
    <col min="11538" max="11538" width="12.28515625" style="522" customWidth="1"/>
    <col min="11539" max="11539" width="6.42578125" style="522" customWidth="1"/>
    <col min="11540" max="11540" width="12.28515625" style="522" customWidth="1"/>
    <col min="11541" max="11541" width="0" style="522" hidden="1" customWidth="1"/>
    <col min="11542" max="11542" width="3.7109375" style="522" customWidth="1"/>
    <col min="11543" max="11543" width="11.140625" style="522" bestFit="1" customWidth="1"/>
    <col min="11544" max="11545" width="10.5703125" style="522"/>
    <col min="11546" max="11546" width="11.140625" style="522" customWidth="1"/>
    <col min="11547" max="11776" width="10.5703125" style="522"/>
    <col min="11777" max="11784" width="0" style="522" hidden="1" customWidth="1"/>
    <col min="11785" max="11785" width="3.7109375" style="522" customWidth="1"/>
    <col min="11786" max="11786" width="3.85546875" style="522" customWidth="1"/>
    <col min="11787" max="11787" width="3.7109375" style="522" customWidth="1"/>
    <col min="11788" max="11788" width="12.7109375" style="522" customWidth="1"/>
    <col min="11789" max="11789" width="52.7109375" style="522" customWidth="1"/>
    <col min="11790" max="11793" width="0" style="522" hidden="1" customWidth="1"/>
    <col min="11794" max="11794" width="12.28515625" style="522" customWidth="1"/>
    <col min="11795" max="11795" width="6.42578125" style="522" customWidth="1"/>
    <col min="11796" max="11796" width="12.28515625" style="522" customWidth="1"/>
    <col min="11797" max="11797" width="0" style="522" hidden="1" customWidth="1"/>
    <col min="11798" max="11798" width="3.7109375" style="522" customWidth="1"/>
    <col min="11799" max="11799" width="11.140625" style="522" bestFit="1" customWidth="1"/>
    <col min="11800" max="11801" width="10.5703125" style="522"/>
    <col min="11802" max="11802" width="11.140625" style="522" customWidth="1"/>
    <col min="11803" max="12032" width="10.5703125" style="522"/>
    <col min="12033" max="12040" width="0" style="522" hidden="1" customWidth="1"/>
    <col min="12041" max="12041" width="3.7109375" style="522" customWidth="1"/>
    <col min="12042" max="12042" width="3.85546875" style="522" customWidth="1"/>
    <col min="12043" max="12043" width="3.7109375" style="522" customWidth="1"/>
    <col min="12044" max="12044" width="12.7109375" style="522" customWidth="1"/>
    <col min="12045" max="12045" width="52.7109375" style="522" customWidth="1"/>
    <col min="12046" max="12049" width="0" style="522" hidden="1" customWidth="1"/>
    <col min="12050" max="12050" width="12.28515625" style="522" customWidth="1"/>
    <col min="12051" max="12051" width="6.42578125" style="522" customWidth="1"/>
    <col min="12052" max="12052" width="12.28515625" style="522" customWidth="1"/>
    <col min="12053" max="12053" width="0" style="522" hidden="1" customWidth="1"/>
    <col min="12054" max="12054" width="3.7109375" style="522" customWidth="1"/>
    <col min="12055" max="12055" width="11.140625" style="522" bestFit="1" customWidth="1"/>
    <col min="12056" max="12057" width="10.5703125" style="522"/>
    <col min="12058" max="12058" width="11.140625" style="522" customWidth="1"/>
    <col min="12059" max="12288" width="10.5703125" style="522"/>
    <col min="12289" max="12296" width="0" style="522" hidden="1" customWidth="1"/>
    <col min="12297" max="12297" width="3.7109375" style="522" customWidth="1"/>
    <col min="12298" max="12298" width="3.85546875" style="522" customWidth="1"/>
    <col min="12299" max="12299" width="3.7109375" style="522" customWidth="1"/>
    <col min="12300" max="12300" width="12.7109375" style="522" customWidth="1"/>
    <col min="12301" max="12301" width="52.7109375" style="522" customWidth="1"/>
    <col min="12302" max="12305" width="0" style="522" hidden="1" customWidth="1"/>
    <col min="12306" max="12306" width="12.28515625" style="522" customWidth="1"/>
    <col min="12307" max="12307" width="6.42578125" style="522" customWidth="1"/>
    <col min="12308" max="12308" width="12.28515625" style="522" customWidth="1"/>
    <col min="12309" max="12309" width="0" style="522" hidden="1" customWidth="1"/>
    <col min="12310" max="12310" width="3.7109375" style="522" customWidth="1"/>
    <col min="12311" max="12311" width="11.140625" style="522" bestFit="1" customWidth="1"/>
    <col min="12312" max="12313" width="10.5703125" style="522"/>
    <col min="12314" max="12314" width="11.140625" style="522" customWidth="1"/>
    <col min="12315" max="12544" width="10.5703125" style="522"/>
    <col min="12545" max="12552" width="0" style="522" hidden="1" customWidth="1"/>
    <col min="12553" max="12553" width="3.7109375" style="522" customWidth="1"/>
    <col min="12554" max="12554" width="3.85546875" style="522" customWidth="1"/>
    <col min="12555" max="12555" width="3.7109375" style="522" customWidth="1"/>
    <col min="12556" max="12556" width="12.7109375" style="522" customWidth="1"/>
    <col min="12557" max="12557" width="52.7109375" style="522" customWidth="1"/>
    <col min="12558" max="12561" width="0" style="522" hidden="1" customWidth="1"/>
    <col min="12562" max="12562" width="12.28515625" style="522" customWidth="1"/>
    <col min="12563" max="12563" width="6.42578125" style="522" customWidth="1"/>
    <col min="12564" max="12564" width="12.28515625" style="522" customWidth="1"/>
    <col min="12565" max="12565" width="0" style="522" hidden="1" customWidth="1"/>
    <col min="12566" max="12566" width="3.7109375" style="522" customWidth="1"/>
    <col min="12567" max="12567" width="11.140625" style="522" bestFit="1" customWidth="1"/>
    <col min="12568" max="12569" width="10.5703125" style="522"/>
    <col min="12570" max="12570" width="11.140625" style="522" customWidth="1"/>
    <col min="12571" max="12800" width="10.5703125" style="522"/>
    <col min="12801" max="12808" width="0" style="522" hidden="1" customWidth="1"/>
    <col min="12809" max="12809" width="3.7109375" style="522" customWidth="1"/>
    <col min="12810" max="12810" width="3.85546875" style="522" customWidth="1"/>
    <col min="12811" max="12811" width="3.7109375" style="522" customWidth="1"/>
    <col min="12812" max="12812" width="12.7109375" style="522" customWidth="1"/>
    <col min="12813" max="12813" width="52.7109375" style="522" customWidth="1"/>
    <col min="12814" max="12817" width="0" style="522" hidden="1" customWidth="1"/>
    <col min="12818" max="12818" width="12.28515625" style="522" customWidth="1"/>
    <col min="12819" max="12819" width="6.42578125" style="522" customWidth="1"/>
    <col min="12820" max="12820" width="12.28515625" style="522" customWidth="1"/>
    <col min="12821" max="12821" width="0" style="522" hidden="1" customWidth="1"/>
    <col min="12822" max="12822" width="3.7109375" style="522" customWidth="1"/>
    <col min="12823" max="12823" width="11.140625" style="522" bestFit="1" customWidth="1"/>
    <col min="12824" max="12825" width="10.5703125" style="522"/>
    <col min="12826" max="12826" width="11.140625" style="522" customWidth="1"/>
    <col min="12827" max="13056" width="10.5703125" style="522"/>
    <col min="13057" max="13064" width="0" style="522" hidden="1" customWidth="1"/>
    <col min="13065" max="13065" width="3.7109375" style="522" customWidth="1"/>
    <col min="13066" max="13066" width="3.85546875" style="522" customWidth="1"/>
    <col min="13067" max="13067" width="3.7109375" style="522" customWidth="1"/>
    <col min="13068" max="13068" width="12.7109375" style="522" customWidth="1"/>
    <col min="13069" max="13069" width="52.7109375" style="522" customWidth="1"/>
    <col min="13070" max="13073" width="0" style="522" hidden="1" customWidth="1"/>
    <col min="13074" max="13074" width="12.28515625" style="522" customWidth="1"/>
    <col min="13075" max="13075" width="6.42578125" style="522" customWidth="1"/>
    <col min="13076" max="13076" width="12.28515625" style="522" customWidth="1"/>
    <col min="13077" max="13077" width="0" style="522" hidden="1" customWidth="1"/>
    <col min="13078" max="13078" width="3.7109375" style="522" customWidth="1"/>
    <col min="13079" max="13079" width="11.140625" style="522" bestFit="1" customWidth="1"/>
    <col min="13080" max="13081" width="10.5703125" style="522"/>
    <col min="13082" max="13082" width="11.140625" style="522" customWidth="1"/>
    <col min="13083" max="13312" width="10.5703125" style="522"/>
    <col min="13313" max="13320" width="0" style="522" hidden="1" customWidth="1"/>
    <col min="13321" max="13321" width="3.7109375" style="522" customWidth="1"/>
    <col min="13322" max="13322" width="3.85546875" style="522" customWidth="1"/>
    <col min="13323" max="13323" width="3.7109375" style="522" customWidth="1"/>
    <col min="13324" max="13324" width="12.7109375" style="522" customWidth="1"/>
    <col min="13325" max="13325" width="52.7109375" style="522" customWidth="1"/>
    <col min="13326" max="13329" width="0" style="522" hidden="1" customWidth="1"/>
    <col min="13330" max="13330" width="12.28515625" style="522" customWidth="1"/>
    <col min="13331" max="13331" width="6.42578125" style="522" customWidth="1"/>
    <col min="13332" max="13332" width="12.28515625" style="522" customWidth="1"/>
    <col min="13333" max="13333" width="0" style="522" hidden="1" customWidth="1"/>
    <col min="13334" max="13334" width="3.7109375" style="522" customWidth="1"/>
    <col min="13335" max="13335" width="11.140625" style="522" bestFit="1" customWidth="1"/>
    <col min="13336" max="13337" width="10.5703125" style="522"/>
    <col min="13338" max="13338" width="11.140625" style="522" customWidth="1"/>
    <col min="13339" max="13568" width="10.5703125" style="522"/>
    <col min="13569" max="13576" width="0" style="522" hidden="1" customWidth="1"/>
    <col min="13577" max="13577" width="3.7109375" style="522" customWidth="1"/>
    <col min="13578" max="13578" width="3.85546875" style="522" customWidth="1"/>
    <col min="13579" max="13579" width="3.7109375" style="522" customWidth="1"/>
    <col min="13580" max="13580" width="12.7109375" style="522" customWidth="1"/>
    <col min="13581" max="13581" width="52.7109375" style="522" customWidth="1"/>
    <col min="13582" max="13585" width="0" style="522" hidden="1" customWidth="1"/>
    <col min="13586" max="13586" width="12.28515625" style="522" customWidth="1"/>
    <col min="13587" max="13587" width="6.42578125" style="522" customWidth="1"/>
    <col min="13588" max="13588" width="12.28515625" style="522" customWidth="1"/>
    <col min="13589" max="13589" width="0" style="522" hidden="1" customWidth="1"/>
    <col min="13590" max="13590" width="3.7109375" style="522" customWidth="1"/>
    <col min="13591" max="13591" width="11.140625" style="522" bestFit="1" customWidth="1"/>
    <col min="13592" max="13593" width="10.5703125" style="522"/>
    <col min="13594" max="13594" width="11.140625" style="522" customWidth="1"/>
    <col min="13595" max="13824" width="10.5703125" style="522"/>
    <col min="13825" max="13832" width="0" style="522" hidden="1" customWidth="1"/>
    <col min="13833" max="13833" width="3.7109375" style="522" customWidth="1"/>
    <col min="13834" max="13834" width="3.85546875" style="522" customWidth="1"/>
    <col min="13835" max="13835" width="3.7109375" style="522" customWidth="1"/>
    <col min="13836" max="13836" width="12.7109375" style="522" customWidth="1"/>
    <col min="13837" max="13837" width="52.7109375" style="522" customWidth="1"/>
    <col min="13838" max="13841" width="0" style="522" hidden="1" customWidth="1"/>
    <col min="13842" max="13842" width="12.28515625" style="522" customWidth="1"/>
    <col min="13843" max="13843" width="6.42578125" style="522" customWidth="1"/>
    <col min="13844" max="13844" width="12.28515625" style="522" customWidth="1"/>
    <col min="13845" max="13845" width="0" style="522" hidden="1" customWidth="1"/>
    <col min="13846" max="13846" width="3.7109375" style="522" customWidth="1"/>
    <col min="13847" max="13847" width="11.140625" style="522" bestFit="1" customWidth="1"/>
    <col min="13848" max="13849" width="10.5703125" style="522"/>
    <col min="13850" max="13850" width="11.140625" style="522" customWidth="1"/>
    <col min="13851" max="14080" width="10.5703125" style="522"/>
    <col min="14081" max="14088" width="0" style="522" hidden="1" customWidth="1"/>
    <col min="14089" max="14089" width="3.7109375" style="522" customWidth="1"/>
    <col min="14090" max="14090" width="3.85546875" style="522" customWidth="1"/>
    <col min="14091" max="14091" width="3.7109375" style="522" customWidth="1"/>
    <col min="14092" max="14092" width="12.7109375" style="522" customWidth="1"/>
    <col min="14093" max="14093" width="52.7109375" style="522" customWidth="1"/>
    <col min="14094" max="14097" width="0" style="522" hidden="1" customWidth="1"/>
    <col min="14098" max="14098" width="12.28515625" style="522" customWidth="1"/>
    <col min="14099" max="14099" width="6.42578125" style="522" customWidth="1"/>
    <col min="14100" max="14100" width="12.28515625" style="522" customWidth="1"/>
    <col min="14101" max="14101" width="0" style="522" hidden="1" customWidth="1"/>
    <col min="14102" max="14102" width="3.7109375" style="522" customWidth="1"/>
    <col min="14103" max="14103" width="11.140625" style="522" bestFit="1" customWidth="1"/>
    <col min="14104" max="14105" width="10.5703125" style="522"/>
    <col min="14106" max="14106" width="11.140625" style="522" customWidth="1"/>
    <col min="14107" max="14336" width="10.5703125" style="522"/>
    <col min="14337" max="14344" width="0" style="522" hidden="1" customWidth="1"/>
    <col min="14345" max="14345" width="3.7109375" style="522" customWidth="1"/>
    <col min="14346" max="14346" width="3.85546875" style="522" customWidth="1"/>
    <col min="14347" max="14347" width="3.7109375" style="522" customWidth="1"/>
    <col min="14348" max="14348" width="12.7109375" style="522" customWidth="1"/>
    <col min="14349" max="14349" width="52.7109375" style="522" customWidth="1"/>
    <col min="14350" max="14353" width="0" style="522" hidden="1" customWidth="1"/>
    <col min="14354" max="14354" width="12.28515625" style="522" customWidth="1"/>
    <col min="14355" max="14355" width="6.42578125" style="522" customWidth="1"/>
    <col min="14356" max="14356" width="12.28515625" style="522" customWidth="1"/>
    <col min="14357" max="14357" width="0" style="522" hidden="1" customWidth="1"/>
    <col min="14358" max="14358" width="3.7109375" style="522" customWidth="1"/>
    <col min="14359" max="14359" width="11.140625" style="522" bestFit="1" customWidth="1"/>
    <col min="14360" max="14361" width="10.5703125" style="522"/>
    <col min="14362" max="14362" width="11.140625" style="522" customWidth="1"/>
    <col min="14363" max="14592" width="10.5703125" style="522"/>
    <col min="14593" max="14600" width="0" style="522" hidden="1" customWidth="1"/>
    <col min="14601" max="14601" width="3.7109375" style="522" customWidth="1"/>
    <col min="14602" max="14602" width="3.85546875" style="522" customWidth="1"/>
    <col min="14603" max="14603" width="3.7109375" style="522" customWidth="1"/>
    <col min="14604" max="14604" width="12.7109375" style="522" customWidth="1"/>
    <col min="14605" max="14605" width="52.7109375" style="522" customWidth="1"/>
    <col min="14606" max="14609" width="0" style="522" hidden="1" customWidth="1"/>
    <col min="14610" max="14610" width="12.28515625" style="522" customWidth="1"/>
    <col min="14611" max="14611" width="6.42578125" style="522" customWidth="1"/>
    <col min="14612" max="14612" width="12.28515625" style="522" customWidth="1"/>
    <col min="14613" max="14613" width="0" style="522" hidden="1" customWidth="1"/>
    <col min="14614" max="14614" width="3.7109375" style="522" customWidth="1"/>
    <col min="14615" max="14615" width="11.140625" style="522" bestFit="1" customWidth="1"/>
    <col min="14616" max="14617" width="10.5703125" style="522"/>
    <col min="14618" max="14618" width="11.140625" style="522" customWidth="1"/>
    <col min="14619" max="14848" width="10.5703125" style="522"/>
    <col min="14849" max="14856" width="0" style="522" hidden="1" customWidth="1"/>
    <col min="14857" max="14857" width="3.7109375" style="522" customWidth="1"/>
    <col min="14858" max="14858" width="3.85546875" style="522" customWidth="1"/>
    <col min="14859" max="14859" width="3.7109375" style="522" customWidth="1"/>
    <col min="14860" max="14860" width="12.7109375" style="522" customWidth="1"/>
    <col min="14861" max="14861" width="52.7109375" style="522" customWidth="1"/>
    <col min="14862" max="14865" width="0" style="522" hidden="1" customWidth="1"/>
    <col min="14866" max="14866" width="12.28515625" style="522" customWidth="1"/>
    <col min="14867" max="14867" width="6.42578125" style="522" customWidth="1"/>
    <col min="14868" max="14868" width="12.28515625" style="522" customWidth="1"/>
    <col min="14869" max="14869" width="0" style="522" hidden="1" customWidth="1"/>
    <col min="14870" max="14870" width="3.7109375" style="522" customWidth="1"/>
    <col min="14871" max="14871" width="11.140625" style="522" bestFit="1" customWidth="1"/>
    <col min="14872" max="14873" width="10.5703125" style="522"/>
    <col min="14874" max="14874" width="11.140625" style="522" customWidth="1"/>
    <col min="14875" max="15104" width="10.5703125" style="522"/>
    <col min="15105" max="15112" width="0" style="522" hidden="1" customWidth="1"/>
    <col min="15113" max="15113" width="3.7109375" style="522" customWidth="1"/>
    <col min="15114" max="15114" width="3.85546875" style="522" customWidth="1"/>
    <col min="15115" max="15115" width="3.7109375" style="522" customWidth="1"/>
    <col min="15116" max="15116" width="12.7109375" style="522" customWidth="1"/>
    <col min="15117" max="15117" width="52.7109375" style="522" customWidth="1"/>
    <col min="15118" max="15121" width="0" style="522" hidden="1" customWidth="1"/>
    <col min="15122" max="15122" width="12.28515625" style="522" customWidth="1"/>
    <col min="15123" max="15123" width="6.42578125" style="522" customWidth="1"/>
    <col min="15124" max="15124" width="12.28515625" style="522" customWidth="1"/>
    <col min="15125" max="15125" width="0" style="522" hidden="1" customWidth="1"/>
    <col min="15126" max="15126" width="3.7109375" style="522" customWidth="1"/>
    <col min="15127" max="15127" width="11.140625" style="522" bestFit="1" customWidth="1"/>
    <col min="15128" max="15129" width="10.5703125" style="522"/>
    <col min="15130" max="15130" width="11.140625" style="522" customWidth="1"/>
    <col min="15131" max="15360" width="10.5703125" style="522"/>
    <col min="15361" max="15368" width="0" style="522" hidden="1" customWidth="1"/>
    <col min="15369" max="15369" width="3.7109375" style="522" customWidth="1"/>
    <col min="15370" max="15370" width="3.85546875" style="522" customWidth="1"/>
    <col min="15371" max="15371" width="3.7109375" style="522" customWidth="1"/>
    <col min="15372" max="15372" width="12.7109375" style="522" customWidth="1"/>
    <col min="15373" max="15373" width="52.7109375" style="522" customWidth="1"/>
    <col min="15374" max="15377" width="0" style="522" hidden="1" customWidth="1"/>
    <col min="15378" max="15378" width="12.28515625" style="522" customWidth="1"/>
    <col min="15379" max="15379" width="6.42578125" style="522" customWidth="1"/>
    <col min="15380" max="15380" width="12.28515625" style="522" customWidth="1"/>
    <col min="15381" max="15381" width="0" style="522" hidden="1" customWidth="1"/>
    <col min="15382" max="15382" width="3.7109375" style="522" customWidth="1"/>
    <col min="15383" max="15383" width="11.140625" style="522" bestFit="1" customWidth="1"/>
    <col min="15384" max="15385" width="10.5703125" style="522"/>
    <col min="15386" max="15386" width="11.140625" style="522" customWidth="1"/>
    <col min="15387" max="15616" width="10.5703125" style="522"/>
    <col min="15617" max="15624" width="0" style="522" hidden="1" customWidth="1"/>
    <col min="15625" max="15625" width="3.7109375" style="522" customWidth="1"/>
    <col min="15626" max="15626" width="3.85546875" style="522" customWidth="1"/>
    <col min="15627" max="15627" width="3.7109375" style="522" customWidth="1"/>
    <col min="15628" max="15628" width="12.7109375" style="522" customWidth="1"/>
    <col min="15629" max="15629" width="52.7109375" style="522" customWidth="1"/>
    <col min="15630" max="15633" width="0" style="522" hidden="1" customWidth="1"/>
    <col min="15634" max="15634" width="12.28515625" style="522" customWidth="1"/>
    <col min="15635" max="15635" width="6.42578125" style="522" customWidth="1"/>
    <col min="15636" max="15636" width="12.28515625" style="522" customWidth="1"/>
    <col min="15637" max="15637" width="0" style="522" hidden="1" customWidth="1"/>
    <col min="15638" max="15638" width="3.7109375" style="522" customWidth="1"/>
    <col min="15639" max="15639" width="11.140625" style="522" bestFit="1" customWidth="1"/>
    <col min="15640" max="15641" width="10.5703125" style="522"/>
    <col min="15642" max="15642" width="11.140625" style="522" customWidth="1"/>
    <col min="15643" max="15872" width="10.5703125" style="522"/>
    <col min="15873" max="15880" width="0" style="522" hidden="1" customWidth="1"/>
    <col min="15881" max="15881" width="3.7109375" style="522" customWidth="1"/>
    <col min="15882" max="15882" width="3.85546875" style="522" customWidth="1"/>
    <col min="15883" max="15883" width="3.7109375" style="522" customWidth="1"/>
    <col min="15884" max="15884" width="12.7109375" style="522" customWidth="1"/>
    <col min="15885" max="15885" width="52.7109375" style="522" customWidth="1"/>
    <col min="15886" max="15889" width="0" style="522" hidden="1" customWidth="1"/>
    <col min="15890" max="15890" width="12.28515625" style="522" customWidth="1"/>
    <col min="15891" max="15891" width="6.42578125" style="522" customWidth="1"/>
    <col min="15892" max="15892" width="12.28515625" style="522" customWidth="1"/>
    <col min="15893" max="15893" width="0" style="522" hidden="1" customWidth="1"/>
    <col min="15894" max="15894" width="3.7109375" style="522" customWidth="1"/>
    <col min="15895" max="15895" width="11.140625" style="522" bestFit="1" customWidth="1"/>
    <col min="15896" max="15897" width="10.5703125" style="522"/>
    <col min="15898" max="15898" width="11.140625" style="522" customWidth="1"/>
    <col min="15899" max="16128" width="10.5703125" style="522"/>
    <col min="16129" max="16136" width="0" style="522" hidden="1" customWidth="1"/>
    <col min="16137" max="16137" width="3.7109375" style="522" customWidth="1"/>
    <col min="16138" max="16138" width="3.85546875" style="522" customWidth="1"/>
    <col min="16139" max="16139" width="3.7109375" style="522" customWidth="1"/>
    <col min="16140" max="16140" width="12.7109375" style="522" customWidth="1"/>
    <col min="16141" max="16141" width="52.7109375" style="522" customWidth="1"/>
    <col min="16142" max="16145" width="0" style="522" hidden="1" customWidth="1"/>
    <col min="16146" max="16146" width="12.28515625" style="522" customWidth="1"/>
    <col min="16147" max="16147" width="6.42578125" style="522" customWidth="1"/>
    <col min="16148" max="16148" width="12.28515625" style="522" customWidth="1"/>
    <col min="16149" max="16149" width="0" style="522" hidden="1" customWidth="1"/>
    <col min="16150" max="16150" width="3.7109375" style="522" customWidth="1"/>
    <col min="16151" max="16151" width="11.140625" style="522" bestFit="1" customWidth="1"/>
    <col min="16152" max="16153" width="10.5703125" style="522"/>
    <col min="16154" max="16154" width="11.140625" style="522" customWidth="1"/>
    <col min="16155" max="16384" width="10.5703125" style="522"/>
  </cols>
  <sheetData>
    <row r="1" spans="1:34" hidden="1">
      <c r="Q1" s="582"/>
      <c r="R1" s="582"/>
    </row>
    <row r="2" spans="1:34" hidden="1">
      <c r="U2" s="582"/>
    </row>
    <row r="3" spans="1:34" hidden="1"/>
    <row r="4" spans="1:34" ht="3" customHeight="1">
      <c r="J4" s="528"/>
      <c r="K4" s="528"/>
      <c r="L4" s="523"/>
      <c r="M4" s="523"/>
      <c r="N4" s="523"/>
      <c r="O4" s="531"/>
      <c r="P4" s="531"/>
      <c r="Q4" s="531"/>
      <c r="R4" s="531"/>
      <c r="S4" s="531"/>
      <c r="T4" s="531"/>
      <c r="U4" s="531"/>
    </row>
    <row r="5" spans="1:34" ht="22.5" customHeight="1">
      <c r="J5" s="528"/>
      <c r="K5" s="528"/>
      <c r="L5" s="1252" t="s">
        <v>629</v>
      </c>
      <c r="M5" s="1252"/>
      <c r="N5" s="1252"/>
      <c r="O5" s="1252"/>
      <c r="P5" s="1252"/>
      <c r="Q5" s="1252"/>
      <c r="R5" s="1252"/>
      <c r="S5" s="1252"/>
      <c r="T5" s="1252"/>
      <c r="U5" s="663"/>
    </row>
    <row r="6" spans="1:34" ht="3" customHeight="1">
      <c r="J6" s="528"/>
      <c r="K6" s="528"/>
      <c r="L6" s="523"/>
      <c r="M6" s="523"/>
      <c r="N6" s="523"/>
      <c r="O6" s="527"/>
      <c r="P6" s="527"/>
      <c r="Q6" s="527"/>
      <c r="R6" s="527"/>
      <c r="S6" s="527"/>
      <c r="T6" s="527"/>
      <c r="U6" s="527"/>
      <c r="V6" s="531"/>
    </row>
    <row r="7" spans="1:34" s="798" customFormat="1" ht="22.5">
      <c r="A7" s="807"/>
      <c r="B7" s="807"/>
      <c r="C7" s="807"/>
      <c r="D7" s="807"/>
      <c r="E7" s="807"/>
      <c r="F7" s="807"/>
      <c r="G7" s="806"/>
      <c r="H7" s="806"/>
      <c r="I7" s="686"/>
      <c r="J7" s="685"/>
      <c r="K7" s="685"/>
      <c r="L7" s="753"/>
      <c r="M7" s="616" t="s">
        <v>741</v>
      </c>
      <c r="N7" s="753"/>
      <c r="O7" s="1266" t="s">
        <v>84</v>
      </c>
      <c r="P7" s="1266"/>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589"/>
      <c r="B9" s="589"/>
      <c r="C9" s="589"/>
      <c r="D9" s="589"/>
      <c r="E9" s="589"/>
      <c r="F9" s="589"/>
      <c r="G9" s="589"/>
      <c r="H9" s="589"/>
      <c r="L9" s="498"/>
      <c r="M9" s="616" t="s">
        <v>501</v>
      </c>
      <c r="N9" s="665"/>
      <c r="O9" s="1229" t="str">
        <f>IF(NameOrPr_ch="",IF(NameOrPr="","",NameOrPr),NameOrPr_ch)</f>
        <v>Департамент жилищно-коммунального хозяйства, энергетики и регулирования тарифов Ярославской области</v>
      </c>
      <c r="P9" s="1229"/>
      <c r="Q9" s="1229"/>
      <c r="R9" s="1229"/>
      <c r="S9" s="1229"/>
      <c r="T9" s="1229"/>
      <c r="U9" s="581"/>
      <c r="V9" s="581"/>
      <c r="W9" s="518"/>
      <c r="X9" s="589"/>
      <c r="Y9" s="589"/>
      <c r="Z9" s="589"/>
      <c r="AA9" s="589"/>
      <c r="AB9" s="589"/>
      <c r="AC9" s="589"/>
      <c r="AD9" s="589"/>
      <c r="AE9" s="589"/>
      <c r="AF9" s="589"/>
      <c r="AG9" s="589"/>
      <c r="AH9" s="589"/>
    </row>
    <row r="10" spans="1:34" s="569" customFormat="1" ht="18.75">
      <c r="A10" s="589"/>
      <c r="B10" s="589"/>
      <c r="C10" s="589"/>
      <c r="D10" s="589"/>
      <c r="E10" s="589"/>
      <c r="F10" s="589"/>
      <c r="G10" s="589"/>
      <c r="H10" s="589"/>
      <c r="L10" s="498"/>
      <c r="M10" s="616" t="s">
        <v>594</v>
      </c>
      <c r="N10" s="665"/>
      <c r="O10" s="1229" t="str">
        <f>IF(datePr_ch="",IF(datePr="","",datePr),datePr_ch)</f>
        <v>20.12.2021</v>
      </c>
      <c r="P10" s="1229"/>
      <c r="Q10" s="1229"/>
      <c r="R10" s="1229"/>
      <c r="S10" s="1229"/>
      <c r="T10" s="1229"/>
      <c r="U10" s="581"/>
      <c r="V10" s="581"/>
      <c r="W10" s="518"/>
      <c r="X10" s="589"/>
      <c r="Y10" s="589"/>
      <c r="Z10" s="589"/>
      <c r="AA10" s="589"/>
      <c r="AB10" s="589"/>
      <c r="AC10" s="589"/>
      <c r="AD10" s="589"/>
      <c r="AE10" s="589"/>
      <c r="AF10" s="589"/>
      <c r="AG10" s="589"/>
      <c r="AH10" s="589"/>
    </row>
    <row r="11" spans="1:34" s="569" customFormat="1" ht="18.75">
      <c r="A11" s="589"/>
      <c r="B11" s="589"/>
      <c r="C11" s="589"/>
      <c r="D11" s="589"/>
      <c r="E11" s="589"/>
      <c r="F11" s="589"/>
      <c r="G11" s="589"/>
      <c r="H11" s="589"/>
      <c r="L11" s="551"/>
      <c r="M11" s="616" t="s">
        <v>593</v>
      </c>
      <c r="N11" s="665"/>
      <c r="O11" s="1229" t="str">
        <f>IF(numberPr_ch="",IF(numberPr="","",numberPr),numberPr_ch)</f>
        <v>272-ви, 304-ви, 375-ви, 376-ви, 378-ви</v>
      </c>
      <c r="P11" s="1229"/>
      <c r="Q11" s="1229"/>
      <c r="R11" s="1229"/>
      <c r="S11" s="1229"/>
      <c r="T11" s="1229"/>
      <c r="U11" s="581"/>
      <c r="V11" s="581"/>
      <c r="W11" s="518"/>
      <c r="X11" s="589"/>
      <c r="Y11" s="589"/>
      <c r="Z11" s="589"/>
      <c r="AA11" s="589"/>
      <c r="AB11" s="589"/>
      <c r="AC11" s="589"/>
      <c r="AD11" s="589"/>
      <c r="AE11" s="589"/>
      <c r="AF11" s="589"/>
      <c r="AG11" s="589"/>
      <c r="AH11" s="589"/>
    </row>
    <row r="12" spans="1:34" s="569" customFormat="1" ht="18.75">
      <c r="A12" s="589"/>
      <c r="B12" s="589"/>
      <c r="C12" s="589"/>
      <c r="D12" s="589"/>
      <c r="E12" s="589"/>
      <c r="F12" s="589"/>
      <c r="G12" s="589"/>
      <c r="H12" s="589"/>
      <c r="L12" s="551"/>
      <c r="M12" s="616" t="s">
        <v>500</v>
      </c>
      <c r="N12" s="665"/>
      <c r="O12" s="1229" t="str">
        <f>IF(IstPub_ch="",IF(IstPub="","",IstPub),IstPub_ch)</f>
        <v>печатное издание "Документ Регион"</v>
      </c>
      <c r="P12" s="1229"/>
      <c r="Q12" s="1229"/>
      <c r="R12" s="1229"/>
      <c r="S12" s="1229"/>
      <c r="T12" s="1229"/>
      <c r="U12" s="581"/>
      <c r="V12" s="581"/>
      <c r="W12" s="518"/>
      <c r="X12" s="589"/>
      <c r="Y12" s="589"/>
      <c r="Z12" s="589"/>
      <c r="AA12" s="589"/>
      <c r="AB12" s="589"/>
      <c r="AC12" s="589"/>
      <c r="AD12" s="589"/>
      <c r="AE12" s="589"/>
      <c r="AF12" s="589"/>
      <c r="AG12" s="589"/>
      <c r="AH12" s="589"/>
    </row>
    <row r="13" spans="1:34" s="569" customFormat="1" ht="11.25" hidden="1">
      <c r="A13" s="589"/>
      <c r="B13" s="589"/>
      <c r="C13" s="589"/>
      <c r="D13" s="589"/>
      <c r="E13" s="589"/>
      <c r="F13" s="589"/>
      <c r="G13" s="589"/>
      <c r="H13" s="589"/>
      <c r="L13" s="1253"/>
      <c r="M13" s="1253"/>
      <c r="N13" s="565"/>
      <c r="O13" s="581"/>
      <c r="P13" s="581"/>
      <c r="Q13" s="581"/>
      <c r="R13" s="581"/>
      <c r="S13" s="581"/>
      <c r="T13" s="581"/>
      <c r="U13" s="587" t="s">
        <v>372</v>
      </c>
      <c r="X13" s="589"/>
      <c r="Y13" s="589"/>
      <c r="Z13" s="589"/>
      <c r="AA13" s="589"/>
      <c r="AB13" s="589"/>
      <c r="AC13" s="589"/>
      <c r="AD13" s="589"/>
      <c r="AE13" s="589"/>
      <c r="AF13" s="589"/>
      <c r="AG13" s="589"/>
      <c r="AH13" s="589"/>
    </row>
    <row r="14" spans="1:34">
      <c r="J14" s="528"/>
      <c r="K14" s="528"/>
      <c r="L14" s="523"/>
      <c r="M14" s="523"/>
      <c r="N14" s="501"/>
      <c r="O14" s="1230"/>
      <c r="P14" s="1230"/>
      <c r="Q14" s="1230"/>
      <c r="R14" s="1230"/>
      <c r="S14" s="1230"/>
      <c r="T14" s="1230"/>
      <c r="U14" s="1230"/>
    </row>
    <row r="15" spans="1:34">
      <c r="J15" s="528"/>
      <c r="K15" s="528"/>
      <c r="L15" s="1165" t="s">
        <v>453</v>
      </c>
      <c r="M15" s="1165"/>
      <c r="N15" s="1165"/>
      <c r="O15" s="1165"/>
      <c r="P15" s="1165"/>
      <c r="Q15" s="1165"/>
      <c r="R15" s="1165"/>
      <c r="S15" s="1165"/>
      <c r="T15" s="1165"/>
      <c r="U15" s="1165"/>
      <c r="V15" s="1165"/>
      <c r="W15" s="1165" t="s">
        <v>454</v>
      </c>
    </row>
    <row r="16" spans="1:34" ht="14.25" customHeight="1">
      <c r="J16" s="528"/>
      <c r="K16" s="528"/>
      <c r="L16" s="1236" t="s">
        <v>91</v>
      </c>
      <c r="M16" s="1236" t="s">
        <v>637</v>
      </c>
      <c r="N16" s="660"/>
      <c r="O16" s="1237" t="s">
        <v>639</v>
      </c>
      <c r="P16" s="1238"/>
      <c r="Q16" s="1238"/>
      <c r="R16" s="1238"/>
      <c r="S16" s="1238"/>
      <c r="T16" s="1239"/>
      <c r="U16" s="1247" t="s">
        <v>340</v>
      </c>
      <c r="V16" s="1233" t="s">
        <v>274</v>
      </c>
      <c r="W16" s="1165"/>
    </row>
    <row r="17" spans="1:36" ht="14.25" customHeight="1">
      <c r="J17" s="528"/>
      <c r="K17" s="528"/>
      <c r="L17" s="1236"/>
      <c r="M17" s="1236"/>
      <c r="N17" s="661"/>
      <c r="O17" s="1242" t="s">
        <v>603</v>
      </c>
      <c r="P17" s="1240" t="s">
        <v>270</v>
      </c>
      <c r="Q17" s="1241"/>
      <c r="R17" s="1244" t="s">
        <v>652</v>
      </c>
      <c r="S17" s="1245"/>
      <c r="T17" s="1246"/>
      <c r="U17" s="1248"/>
      <c r="V17" s="1234"/>
      <c r="W17" s="1165"/>
    </row>
    <row r="18" spans="1:36" ht="33.75" customHeight="1">
      <c r="J18" s="528"/>
      <c r="K18" s="528"/>
      <c r="L18" s="1236"/>
      <c r="M18" s="1236"/>
      <c r="N18" s="662"/>
      <c r="O18" s="1243"/>
      <c r="P18" s="534" t="s">
        <v>604</v>
      </c>
      <c r="Q18" s="534" t="s">
        <v>6</v>
      </c>
      <c r="R18" s="535" t="s">
        <v>273</v>
      </c>
      <c r="S18" s="1231" t="s">
        <v>272</v>
      </c>
      <c r="T18" s="1232"/>
      <c r="U18" s="1249"/>
      <c r="V18" s="1235"/>
      <c r="W18" s="1165"/>
    </row>
    <row r="19" spans="1:36">
      <c r="J19" s="528"/>
      <c r="K19" s="568">
        <v>1</v>
      </c>
      <c r="L19" s="646" t="s">
        <v>92</v>
      </c>
      <c r="M19" s="646" t="s">
        <v>48</v>
      </c>
      <c r="N19" s="648" t="str">
        <f ca="1">OFFSET(N19,0,-1)</f>
        <v>2</v>
      </c>
      <c r="O19" s="647">
        <f ca="1">OFFSET(O19,0,-1)+1</f>
        <v>3</v>
      </c>
      <c r="P19" s="647">
        <f ca="1">OFFSET(P19,0,-1)+1</f>
        <v>4</v>
      </c>
      <c r="Q19" s="647">
        <f ca="1">OFFSET(Q19,0,-1)+1</f>
        <v>5</v>
      </c>
      <c r="R19" s="647">
        <f ca="1">OFFSET(R19,0,-1)+1</f>
        <v>6</v>
      </c>
      <c r="S19" s="1254">
        <f ca="1">OFFSET(S19,0,-1)+1</f>
        <v>7</v>
      </c>
      <c r="T19" s="1254"/>
      <c r="U19" s="647">
        <f ca="1">OFFSET(U19,0,-2)+1</f>
        <v>8</v>
      </c>
      <c r="V19" s="648">
        <f ca="1">OFFSET(V19,0,-1)</f>
        <v>8</v>
      </c>
      <c r="W19" s="647">
        <f ca="1">OFFSET(W19,0,-1)+1</f>
        <v>9</v>
      </c>
    </row>
    <row r="20" spans="1:36" ht="22.5">
      <c r="A20" s="1255">
        <v>1</v>
      </c>
      <c r="B20" s="882"/>
      <c r="C20" s="882"/>
      <c r="D20" s="882"/>
      <c r="E20" s="883"/>
      <c r="F20" s="884"/>
      <c r="G20" s="884"/>
      <c r="H20" s="884"/>
      <c r="I20" s="885"/>
      <c r="J20" s="880"/>
      <c r="K20" s="887"/>
      <c r="L20" s="592">
        <f>mergeValue(A20)</f>
        <v>1</v>
      </c>
      <c r="M20" s="640" t="s">
        <v>20</v>
      </c>
      <c r="N20" s="645"/>
      <c r="O20" s="1256"/>
      <c r="P20" s="1256"/>
      <c r="Q20" s="1256"/>
      <c r="R20" s="1256"/>
      <c r="S20" s="1256"/>
      <c r="T20" s="1256"/>
      <c r="U20" s="1256"/>
      <c r="V20" s="1256"/>
      <c r="W20" s="629" t="s">
        <v>475</v>
      </c>
      <c r="Y20" s="588"/>
      <c r="Z20" s="588" t="str">
        <f t="shared" ref="Z20:Z33" si="0">IF(M20="","",M20 )</f>
        <v>Наименование тарифа</v>
      </c>
      <c r="AA20" s="588"/>
      <c r="AB20" s="588"/>
      <c r="AC20" s="588"/>
      <c r="AI20" s="584"/>
      <c r="AJ20" s="584"/>
    </row>
    <row r="21" spans="1:36" ht="22.5">
      <c r="A21" s="1255"/>
      <c r="B21" s="1255">
        <v>1</v>
      </c>
      <c r="C21" s="882"/>
      <c r="D21" s="882"/>
      <c r="E21" s="884"/>
      <c r="F21" s="884"/>
      <c r="G21" s="884"/>
      <c r="H21" s="884"/>
      <c r="I21" s="879"/>
      <c r="J21" s="878"/>
      <c r="K21" s="881"/>
      <c r="L21" s="592" t="str">
        <f>mergeValue(A21) &amp;"."&amp; mergeValue(B21)</f>
        <v>1.1</v>
      </c>
      <c r="M21" s="545" t="s">
        <v>16</v>
      </c>
      <c r="N21" s="645"/>
      <c r="O21" s="1256"/>
      <c r="P21" s="1256"/>
      <c r="Q21" s="1256"/>
      <c r="R21" s="1256"/>
      <c r="S21" s="1256"/>
      <c r="T21" s="1256"/>
      <c r="U21" s="1256"/>
      <c r="V21" s="1256"/>
      <c r="W21" s="629" t="s">
        <v>476</v>
      </c>
      <c r="Y21" s="588"/>
      <c r="Z21" s="588" t="str">
        <f t="shared" si="0"/>
        <v>Территория действия тарифа</v>
      </c>
      <c r="AA21" s="588"/>
      <c r="AB21" s="588"/>
      <c r="AC21" s="588"/>
      <c r="AI21" s="584"/>
      <c r="AJ21" s="584"/>
    </row>
    <row r="22" spans="1:36" ht="22.5">
      <c r="A22" s="1255"/>
      <c r="B22" s="1255"/>
      <c r="C22" s="1255">
        <v>1</v>
      </c>
      <c r="D22" s="882"/>
      <c r="E22" s="884"/>
      <c r="F22" s="884"/>
      <c r="G22" s="884"/>
      <c r="H22" s="884"/>
      <c r="I22" s="886"/>
      <c r="J22" s="878"/>
      <c r="K22" s="881"/>
      <c r="L22" s="592" t="str">
        <f>mergeValue(A22) &amp;"."&amp; mergeValue(B22)&amp;"."&amp; mergeValue(C22)</f>
        <v>1.1.1</v>
      </c>
      <c r="M22" s="546" t="s">
        <v>7</v>
      </c>
      <c r="N22" s="645"/>
      <c r="O22" s="1256"/>
      <c r="P22" s="1256"/>
      <c r="Q22" s="1256"/>
      <c r="R22" s="1256"/>
      <c r="S22" s="1256"/>
      <c r="T22" s="1256"/>
      <c r="U22" s="1256"/>
      <c r="V22" s="1256"/>
      <c r="W22" s="629" t="s">
        <v>631</v>
      </c>
      <c r="Y22" s="588"/>
      <c r="Z22" s="588" t="str">
        <f t="shared" si="0"/>
        <v xml:space="preserve">Наименование системы теплоснабжения </v>
      </c>
      <c r="AA22" s="588"/>
      <c r="AB22" s="588"/>
      <c r="AC22" s="588"/>
      <c r="AI22" s="584"/>
      <c r="AJ22" s="584"/>
    </row>
    <row r="23" spans="1:36" ht="22.5">
      <c r="A23" s="1255"/>
      <c r="B23" s="1255"/>
      <c r="C23" s="1255"/>
      <c r="D23" s="1255">
        <v>1</v>
      </c>
      <c r="E23" s="884"/>
      <c r="F23" s="884"/>
      <c r="G23" s="884"/>
      <c r="H23" s="884"/>
      <c r="I23" s="886"/>
      <c r="J23" s="878"/>
      <c r="K23" s="881"/>
      <c r="L23" s="592" t="str">
        <f>mergeValue(A23) &amp;"."&amp; mergeValue(B23)&amp;"."&amp; mergeValue(C23)&amp;"."&amp; mergeValue(D23)</f>
        <v>1.1.1.1</v>
      </c>
      <c r="M23" s="547" t="s">
        <v>22</v>
      </c>
      <c r="N23" s="645"/>
      <c r="O23" s="1256"/>
      <c r="P23" s="1256"/>
      <c r="Q23" s="1256"/>
      <c r="R23" s="1256"/>
      <c r="S23" s="1256"/>
      <c r="T23" s="1256"/>
      <c r="U23" s="1256"/>
      <c r="V23" s="1256"/>
      <c r="W23" s="629" t="s">
        <v>632</v>
      </c>
      <c r="Y23" s="588"/>
      <c r="Z23" s="588" t="str">
        <f t="shared" si="0"/>
        <v xml:space="preserve">Источник тепловой энергии  </v>
      </c>
      <c r="AA23" s="588"/>
      <c r="AB23" s="588"/>
      <c r="AC23" s="588"/>
      <c r="AI23" s="584"/>
      <c r="AJ23" s="584"/>
    </row>
    <row r="24" spans="1:36" ht="101.25">
      <c r="A24" s="1255"/>
      <c r="B24" s="1255"/>
      <c r="C24" s="1255"/>
      <c r="D24" s="1255"/>
      <c r="E24" s="1255">
        <v>1</v>
      </c>
      <c r="F24" s="884"/>
      <c r="G24" s="884"/>
      <c r="H24" s="882">
        <v>1</v>
      </c>
      <c r="I24" s="1255">
        <v>1</v>
      </c>
      <c r="J24" s="884"/>
      <c r="K24" s="889"/>
      <c r="L24" s="592" t="str">
        <f>mergeValue(A24) &amp;"."&amp; mergeValue(B24)&amp;"."&amp; mergeValue(C24)&amp;"."&amp; mergeValue(D24)&amp;"."&amp; mergeValue(E24)</f>
        <v>1.1.1.1.1</v>
      </c>
      <c r="M24" s="553" t="s">
        <v>9</v>
      </c>
      <c r="N24" s="645"/>
      <c r="O24" s="1257"/>
      <c r="P24" s="1257"/>
      <c r="Q24" s="1257"/>
      <c r="R24" s="1257"/>
      <c r="S24" s="1257"/>
      <c r="T24" s="1257"/>
      <c r="U24" s="1257"/>
      <c r="V24" s="1257"/>
      <c r="W24" s="629" t="s">
        <v>636</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55"/>
      <c r="B25" s="1255"/>
      <c r="C25" s="1255"/>
      <c r="D25" s="1255"/>
      <c r="E25" s="1255"/>
      <c r="F25" s="1255">
        <v>1</v>
      </c>
      <c r="G25" s="882"/>
      <c r="H25" s="882"/>
      <c r="I25" s="1255"/>
      <c r="J25" s="1255">
        <v>1</v>
      </c>
      <c r="K25" s="890"/>
      <c r="L25" s="592" t="str">
        <f>mergeValue(A25) &amp;"."&amp; mergeValue(B25)&amp;"."&amp; mergeValue(C25)&amp;"."&amp; mergeValue(D25)&amp;"."&amp; mergeValue(E25)&amp;"."&amp; mergeValue(F25)</f>
        <v>1.1.1.1.1.1</v>
      </c>
      <c r="M25" s="554" t="s">
        <v>10</v>
      </c>
      <c r="N25" s="645"/>
      <c r="O25" s="1258"/>
      <c r="P25" s="1259"/>
      <c r="Q25" s="1259"/>
      <c r="R25" s="1259"/>
      <c r="S25" s="1259"/>
      <c r="T25" s="1259"/>
      <c r="U25" s="1259"/>
      <c r="V25" s="1260"/>
      <c r="W25" s="629" t="s">
        <v>634</v>
      </c>
      <c r="Y25" s="588"/>
      <c r="Z25" s="588" t="str">
        <f t="shared" si="0"/>
        <v>Группа потребителей</v>
      </c>
      <c r="AA25" s="588"/>
      <c r="AB25" s="588"/>
      <c r="AC25" s="588"/>
      <c r="AI25" s="584"/>
      <c r="AJ25" s="584"/>
    </row>
    <row r="26" spans="1:36" ht="189" customHeight="1">
      <c r="A26" s="1255"/>
      <c r="B26" s="1255"/>
      <c r="C26" s="1255"/>
      <c r="D26" s="1255"/>
      <c r="E26" s="1255"/>
      <c r="F26" s="1255"/>
      <c r="G26" s="882">
        <v>1</v>
      </c>
      <c r="H26" s="882"/>
      <c r="I26" s="1255"/>
      <c r="J26" s="1255"/>
      <c r="K26" s="890">
        <v>1</v>
      </c>
      <c r="L26" s="592" t="str">
        <f>mergeValue(A26) &amp;"."&amp; mergeValue(B26)&amp;"."&amp; mergeValue(C26)&amp;"."&amp; mergeValue(D26)&amp;"."&amp; mergeValue(E26)&amp;"."&amp; mergeValue(F26)&amp;"."&amp; mergeValue(G26)</f>
        <v>1.1.1.1.1.1.1</v>
      </c>
      <c r="M26" s="1063"/>
      <c r="N26" s="645"/>
      <c r="O26" s="561"/>
      <c r="P26" s="561"/>
      <c r="Q26" s="1088"/>
      <c r="R26" s="1250"/>
      <c r="S26" s="1251" t="s">
        <v>83</v>
      </c>
      <c r="T26" s="1250"/>
      <c r="U26" s="1251" t="s">
        <v>84</v>
      </c>
      <c r="V26" s="561"/>
      <c r="W26" s="1226" t="s">
        <v>653</v>
      </c>
      <c r="X26" s="584" t="str">
        <f>strCheckDate(O27:V27)</f>
        <v/>
      </c>
      <c r="Y26" s="588"/>
      <c r="Z26" s="588" t="str">
        <f t="shared" si="0"/>
        <v/>
      </c>
      <c r="AA26" s="588"/>
      <c r="AB26" s="588"/>
      <c r="AC26" s="588"/>
      <c r="AI26" s="584"/>
      <c r="AJ26" s="584"/>
    </row>
    <row r="27" spans="1:36" ht="11.25" hidden="1">
      <c r="A27" s="1255"/>
      <c r="B27" s="1255"/>
      <c r="C27" s="1255"/>
      <c r="D27" s="1255"/>
      <c r="E27" s="1255"/>
      <c r="F27" s="1255"/>
      <c r="G27" s="882"/>
      <c r="H27" s="882"/>
      <c r="I27" s="1255"/>
      <c r="J27" s="1255"/>
      <c r="K27" s="890"/>
      <c r="L27" s="599"/>
      <c r="M27" s="645"/>
      <c r="N27" s="645"/>
      <c r="O27" s="561"/>
      <c r="P27" s="561"/>
      <c r="Q27" s="583" t="str">
        <f>R26 &amp; "-" &amp; T26</f>
        <v>-</v>
      </c>
      <c r="R27" s="1250"/>
      <c r="S27" s="1251"/>
      <c r="T27" s="1250"/>
      <c r="U27" s="1251"/>
      <c r="V27" s="561"/>
      <c r="W27" s="1227"/>
      <c r="Y27" s="588"/>
      <c r="Z27" s="588" t="str">
        <f t="shared" si="0"/>
        <v/>
      </c>
      <c r="AA27" s="588"/>
      <c r="AB27" s="588"/>
      <c r="AC27" s="588"/>
      <c r="AI27" s="584"/>
      <c r="AJ27" s="584"/>
    </row>
    <row r="28" spans="1:36" ht="15" customHeight="1">
      <c r="A28" s="1255"/>
      <c r="B28" s="1255"/>
      <c r="C28" s="1255"/>
      <c r="D28" s="1255"/>
      <c r="E28" s="1255"/>
      <c r="F28" s="1255"/>
      <c r="G28" s="884"/>
      <c r="H28" s="882"/>
      <c r="I28" s="1255"/>
      <c r="J28" s="1255"/>
      <c r="K28" s="889"/>
      <c r="L28" s="537"/>
      <c r="M28" s="556" t="s">
        <v>25</v>
      </c>
      <c r="N28" s="563"/>
      <c r="O28" s="563"/>
      <c r="P28" s="563"/>
      <c r="Q28" s="563"/>
      <c r="R28" s="563"/>
      <c r="S28" s="563"/>
      <c r="T28" s="563"/>
      <c r="U28" s="563"/>
      <c r="V28" s="559"/>
      <c r="W28" s="1228"/>
      <c r="Y28" s="588"/>
      <c r="Z28" s="588" t="str">
        <f t="shared" si="0"/>
        <v>Добавить вид теплоносителя (параметры теплоносителя)</v>
      </c>
      <c r="AA28" s="588"/>
      <c r="AB28" s="588"/>
      <c r="AC28" s="588"/>
      <c r="AI28" s="584"/>
      <c r="AJ28" s="584"/>
    </row>
    <row r="29" spans="1:36" ht="15" customHeight="1">
      <c r="A29" s="1255"/>
      <c r="B29" s="1255"/>
      <c r="C29" s="1255"/>
      <c r="D29" s="1255"/>
      <c r="E29" s="1255"/>
      <c r="F29" s="884"/>
      <c r="G29" s="884"/>
      <c r="H29" s="882"/>
      <c r="I29" s="1255"/>
      <c r="J29" s="884"/>
      <c r="K29" s="889"/>
      <c r="L29" s="537"/>
      <c r="M29" s="555" t="s">
        <v>11</v>
      </c>
      <c r="N29" s="563"/>
      <c r="O29" s="563"/>
      <c r="P29" s="563"/>
      <c r="Q29" s="563"/>
      <c r="R29" s="563"/>
      <c r="S29" s="563"/>
      <c r="T29" s="563"/>
      <c r="U29" s="562"/>
      <c r="V29" s="563"/>
      <c r="W29" s="664"/>
      <c r="Y29" s="588"/>
      <c r="Z29" s="588" t="str">
        <f t="shared" si="0"/>
        <v>Добавить группу потребителей</v>
      </c>
      <c r="AA29" s="588"/>
      <c r="AB29" s="588"/>
      <c r="AC29" s="588"/>
      <c r="AI29" s="584"/>
      <c r="AJ29" s="584"/>
    </row>
    <row r="30" spans="1:36" ht="15" customHeight="1">
      <c r="A30" s="1255"/>
      <c r="B30" s="1255"/>
      <c r="C30" s="1255"/>
      <c r="D30" s="1255"/>
      <c r="E30" s="888"/>
      <c r="F30" s="884"/>
      <c r="G30" s="884"/>
      <c r="H30" s="884"/>
      <c r="I30" s="880"/>
      <c r="J30" s="877"/>
      <c r="K30" s="887"/>
      <c r="L30" s="537"/>
      <c r="M30" s="550" t="s">
        <v>12</v>
      </c>
      <c r="N30" s="563"/>
      <c r="O30" s="563"/>
      <c r="P30" s="563"/>
      <c r="Q30" s="563"/>
      <c r="R30" s="563"/>
      <c r="S30" s="563"/>
      <c r="T30" s="563"/>
      <c r="U30" s="562"/>
      <c r="V30" s="563"/>
      <c r="W30" s="664"/>
      <c r="Y30" s="588"/>
      <c r="Z30" s="588" t="str">
        <f t="shared" si="0"/>
        <v>Добавить схему подключения</v>
      </c>
      <c r="AA30" s="588"/>
      <c r="AB30" s="588"/>
      <c r="AC30" s="588"/>
      <c r="AI30" s="584"/>
      <c r="AJ30" s="584"/>
    </row>
    <row r="31" spans="1:36" ht="15" customHeight="1">
      <c r="A31" s="1255"/>
      <c r="B31" s="1255"/>
      <c r="C31" s="1255"/>
      <c r="D31" s="888"/>
      <c r="E31" s="888"/>
      <c r="F31" s="884"/>
      <c r="G31" s="884"/>
      <c r="H31" s="884"/>
      <c r="I31" s="880"/>
      <c r="J31" s="877"/>
      <c r="K31" s="887"/>
      <c r="L31" s="537"/>
      <c r="M31" s="549" t="s">
        <v>17</v>
      </c>
      <c r="N31" s="563"/>
      <c r="O31" s="563"/>
      <c r="P31" s="563"/>
      <c r="Q31" s="563"/>
      <c r="R31" s="563"/>
      <c r="S31" s="563"/>
      <c r="T31" s="563"/>
      <c r="U31" s="562"/>
      <c r="V31" s="563"/>
      <c r="W31" s="664"/>
      <c r="Y31" s="588"/>
      <c r="Z31" s="588" t="str">
        <f t="shared" si="0"/>
        <v>Добавить источник тепловой энергии</v>
      </c>
      <c r="AA31" s="588"/>
      <c r="AB31" s="588"/>
      <c r="AC31" s="588"/>
      <c r="AI31" s="584"/>
      <c r="AJ31" s="584"/>
    </row>
    <row r="32" spans="1:36" ht="15" customHeight="1">
      <c r="A32" s="1255"/>
      <c r="B32" s="1255"/>
      <c r="C32" s="888"/>
      <c r="D32" s="888"/>
      <c r="E32" s="888"/>
      <c r="F32" s="888"/>
      <c r="G32" s="893"/>
      <c r="H32" s="880"/>
      <c r="I32" s="891"/>
      <c r="J32" s="877"/>
      <c r="K32" s="892"/>
      <c r="L32" s="537"/>
      <c r="M32" s="548" t="s">
        <v>18</v>
      </c>
      <c r="N32" s="563"/>
      <c r="O32" s="563"/>
      <c r="P32" s="563"/>
      <c r="Q32" s="563"/>
      <c r="R32" s="563"/>
      <c r="S32" s="563"/>
      <c r="T32" s="563"/>
      <c r="U32" s="562"/>
      <c r="V32" s="563"/>
      <c r="W32" s="664"/>
      <c r="Y32" s="588"/>
      <c r="Z32" s="588" t="str">
        <f t="shared" si="0"/>
        <v>Добавить наименование системы теплоснабжения</v>
      </c>
      <c r="AA32" s="588"/>
      <c r="AB32" s="588"/>
      <c r="AC32" s="588"/>
      <c r="AI32" s="584"/>
      <c r="AJ32" s="584"/>
    </row>
    <row r="33" spans="1:36" ht="15" customHeight="1">
      <c r="A33" s="1255"/>
      <c r="B33" s="888"/>
      <c r="C33" s="888"/>
      <c r="D33" s="888"/>
      <c r="E33" s="888"/>
      <c r="F33" s="888"/>
      <c r="G33" s="893"/>
      <c r="H33" s="880"/>
      <c r="I33" s="880"/>
      <c r="J33" s="877"/>
      <c r="K33" s="887"/>
      <c r="L33" s="537"/>
      <c r="M33" s="557" t="s">
        <v>19</v>
      </c>
      <c r="N33" s="563"/>
      <c r="O33" s="563"/>
      <c r="P33" s="563"/>
      <c r="Q33" s="563"/>
      <c r="R33" s="563"/>
      <c r="S33" s="563"/>
      <c r="T33" s="563"/>
      <c r="U33" s="562"/>
      <c r="V33" s="563"/>
      <c r="W33" s="664"/>
      <c r="Y33" s="588"/>
      <c r="Z33" s="588" t="str">
        <f t="shared" si="0"/>
        <v>Добавить территорию действия тарифа</v>
      </c>
      <c r="AA33" s="588"/>
      <c r="AB33" s="588"/>
      <c r="AC33" s="588"/>
      <c r="AI33" s="584"/>
      <c r="AJ33" s="584"/>
    </row>
    <row r="34" spans="1:36" s="521" customFormat="1" ht="15" customHeight="1">
      <c r="A34" s="876"/>
      <c r="B34" s="876"/>
      <c r="C34" s="876"/>
      <c r="D34" s="876"/>
      <c r="E34" s="876"/>
      <c r="F34" s="876"/>
      <c r="G34" s="876"/>
      <c r="H34" s="876"/>
      <c r="I34" s="876"/>
      <c r="J34" s="876"/>
      <c r="K34" s="876"/>
      <c r="L34" s="492"/>
      <c r="M34" s="564" t="s">
        <v>308</v>
      </c>
      <c r="N34" s="563"/>
      <c r="O34" s="563"/>
      <c r="P34" s="563"/>
      <c r="Q34" s="563"/>
      <c r="R34" s="563"/>
      <c r="S34" s="563"/>
      <c r="T34" s="563"/>
      <c r="U34" s="562"/>
      <c r="V34" s="563"/>
      <c r="W34" s="664"/>
      <c r="X34" s="586"/>
      <c r="Y34" s="586"/>
      <c r="Z34" s="586"/>
      <c r="AA34" s="586"/>
      <c r="AB34" s="586"/>
      <c r="AC34" s="586"/>
      <c r="AD34" s="586"/>
      <c r="AE34" s="586"/>
      <c r="AF34" s="586"/>
      <c r="AG34" s="586"/>
      <c r="AH34" s="586"/>
    </row>
    <row r="35" spans="1:36" ht="11.25">
      <c r="A35" s="522"/>
      <c r="B35" s="522"/>
      <c r="C35" s="522"/>
      <c r="D35" s="522"/>
      <c r="E35" s="522"/>
      <c r="F35" s="522"/>
      <c r="G35" s="522"/>
      <c r="H35" s="522"/>
      <c r="I35" s="522"/>
      <c r="J35" s="522"/>
      <c r="K35" s="522"/>
      <c r="X35" s="522"/>
      <c r="Y35" s="522"/>
      <c r="Z35" s="522"/>
      <c r="AA35" s="522"/>
      <c r="AB35" s="522"/>
      <c r="AC35" s="522"/>
      <c r="AD35" s="522"/>
      <c r="AE35" s="522"/>
      <c r="AF35" s="522"/>
      <c r="AG35" s="522"/>
      <c r="AH35" s="522"/>
    </row>
    <row r="36" spans="1:36" ht="105.75" customHeight="1">
      <c r="L36" s="1">
        <v>1</v>
      </c>
      <c r="M36" s="1219" t="s">
        <v>630</v>
      </c>
      <c r="N36" s="1219"/>
      <c r="O36" s="1219"/>
      <c r="P36" s="1219"/>
      <c r="Q36" s="1219"/>
      <c r="R36" s="1219"/>
      <c r="S36" s="1219"/>
      <c r="T36" s="1219"/>
      <c r="U36" s="1219"/>
      <c r="V36" s="1219"/>
      <c r="W36" s="121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49</v>
      </c>
    </row>
    <row r="2" spans="1:20" ht="22.5">
      <c r="F2" s="1220" t="s">
        <v>490</v>
      </c>
      <c r="G2" s="1221"/>
      <c r="H2" s="1222"/>
      <c r="I2" s="805"/>
    </row>
    <row r="3" spans="1:20" ht="3" customHeight="1"/>
    <row r="4" spans="1:20" s="569" customFormat="1" ht="11.25">
      <c r="A4" s="770"/>
      <c r="B4" s="770"/>
      <c r="C4" s="770"/>
      <c r="D4" s="770"/>
      <c r="F4" s="1165" t="s">
        <v>453</v>
      </c>
      <c r="G4" s="1165"/>
      <c r="H4" s="1165"/>
      <c r="I4" s="1223" t="s">
        <v>454</v>
      </c>
      <c r="J4" s="770"/>
      <c r="K4" s="770"/>
      <c r="L4" s="770"/>
      <c r="M4" s="770"/>
      <c r="N4" s="770"/>
      <c r="O4" s="770"/>
      <c r="P4" s="770"/>
      <c r="Q4" s="770"/>
      <c r="R4" s="770"/>
      <c r="S4" s="770"/>
      <c r="T4" s="770"/>
    </row>
    <row r="5" spans="1:20" s="569" customFormat="1" ht="11.25" customHeight="1">
      <c r="A5" s="770"/>
      <c r="B5" s="770"/>
      <c r="C5" s="770"/>
      <c r="D5" s="770"/>
      <c r="F5" s="775" t="s">
        <v>91</v>
      </c>
      <c r="G5" s="809" t="s">
        <v>456</v>
      </c>
      <c r="H5" s="800" t="s">
        <v>441</v>
      </c>
      <c r="I5" s="1223"/>
      <c r="J5" s="770"/>
      <c r="K5" s="770"/>
      <c r="L5" s="770"/>
      <c r="M5" s="770"/>
      <c r="N5" s="770"/>
      <c r="O5" s="770"/>
      <c r="P5" s="770"/>
      <c r="Q5" s="770"/>
      <c r="R5" s="770"/>
      <c r="S5" s="770"/>
      <c r="T5" s="770"/>
    </row>
    <row r="6" spans="1:20" s="569" customFormat="1" ht="12" customHeight="1">
      <c r="A6" s="770"/>
      <c r="B6" s="770"/>
      <c r="C6" s="770"/>
      <c r="D6" s="770"/>
      <c r="F6" s="810" t="s">
        <v>92</v>
      </c>
      <c r="G6" s="811">
        <v>2</v>
      </c>
      <c r="H6" s="812">
        <v>3</v>
      </c>
      <c r="I6" s="607">
        <v>4</v>
      </c>
      <c r="J6" s="770">
        <v>4</v>
      </c>
      <c r="K6" s="770"/>
      <c r="L6" s="770"/>
      <c r="M6" s="770"/>
      <c r="N6" s="770"/>
      <c r="O6" s="770"/>
      <c r="P6" s="770"/>
      <c r="Q6" s="770"/>
      <c r="R6" s="770"/>
      <c r="S6" s="770"/>
      <c r="T6" s="770"/>
    </row>
    <row r="7" spans="1:20" s="569" customFormat="1" ht="18.75">
      <c r="A7" s="770"/>
      <c r="B7" s="770"/>
      <c r="C7" s="770"/>
      <c r="D7" s="770"/>
      <c r="F7" s="813">
        <v>1</v>
      </c>
      <c r="G7" s="814" t="s">
        <v>491</v>
      </c>
      <c r="H7" s="804" t="str">
        <f>IF(dateCh="","",dateCh)</f>
        <v>20.12.2021</v>
      </c>
      <c r="I7" s="815" t="s">
        <v>492</v>
      </c>
      <c r="J7" s="614"/>
      <c r="K7" s="770"/>
      <c r="L7" s="770"/>
      <c r="M7" s="770"/>
      <c r="N7" s="770"/>
      <c r="O7" s="770"/>
      <c r="P7" s="770"/>
      <c r="Q7" s="770"/>
      <c r="R7" s="770"/>
      <c r="S7" s="770"/>
      <c r="T7" s="770"/>
    </row>
    <row r="8" spans="1:20" s="569" customFormat="1" ht="45">
      <c r="A8" s="1224">
        <v>1</v>
      </c>
      <c r="B8" s="770"/>
      <c r="C8" s="770"/>
      <c r="D8" s="770"/>
      <c r="F8" s="813" t="str">
        <f>"2." &amp;mergeValue(A8)</f>
        <v>2.1</v>
      </c>
      <c r="G8" s="814" t="s">
        <v>493</v>
      </c>
      <c r="H8" s="804"/>
      <c r="I8" s="815" t="s">
        <v>588</v>
      </c>
      <c r="J8" s="614"/>
      <c r="K8" s="770"/>
      <c r="L8" s="770"/>
      <c r="M8" s="770"/>
      <c r="N8" s="770"/>
      <c r="O8" s="770"/>
      <c r="P8" s="770"/>
      <c r="Q8" s="770"/>
      <c r="R8" s="770"/>
      <c r="S8" s="770"/>
      <c r="T8" s="770"/>
    </row>
    <row r="9" spans="1:20" s="569" customFormat="1" ht="22.5">
      <c r="A9" s="1224"/>
      <c r="B9" s="770"/>
      <c r="C9" s="770"/>
      <c r="D9" s="770"/>
      <c r="F9" s="813" t="str">
        <f>"3." &amp;mergeValue(A9)</f>
        <v>3.1</v>
      </c>
      <c r="G9" s="814" t="s">
        <v>494</v>
      </c>
      <c r="H9" s="804"/>
      <c r="I9" s="815" t="s">
        <v>586</v>
      </c>
      <c r="J9" s="614"/>
      <c r="K9" s="770"/>
      <c r="L9" s="770"/>
      <c r="M9" s="770"/>
      <c r="N9" s="770"/>
      <c r="O9" s="770"/>
      <c r="P9" s="770"/>
      <c r="Q9" s="770"/>
      <c r="R9" s="770"/>
      <c r="S9" s="770"/>
      <c r="T9" s="770"/>
    </row>
    <row r="10" spans="1:20" s="569" customFormat="1" ht="22.5">
      <c r="A10" s="1224"/>
      <c r="B10" s="770"/>
      <c r="C10" s="770"/>
      <c r="D10" s="770"/>
      <c r="F10" s="813" t="str">
        <f>"4."&amp;mergeValue(A10)</f>
        <v>4.1</v>
      </c>
      <c r="G10" s="814" t="s">
        <v>495</v>
      </c>
      <c r="H10" s="800" t="s">
        <v>457</v>
      </c>
      <c r="I10" s="815"/>
      <c r="J10" s="614"/>
      <c r="K10" s="770"/>
      <c r="L10" s="770"/>
      <c r="M10" s="770"/>
      <c r="N10" s="770"/>
      <c r="O10" s="770"/>
      <c r="P10" s="770"/>
      <c r="Q10" s="770"/>
      <c r="R10" s="770"/>
      <c r="S10" s="770"/>
      <c r="T10" s="770"/>
    </row>
    <row r="11" spans="1:20" s="569" customFormat="1" ht="18.75">
      <c r="A11" s="1224"/>
      <c r="B11" s="1224">
        <v>1</v>
      </c>
      <c r="C11" s="776"/>
      <c r="D11" s="776"/>
      <c r="F11" s="813" t="str">
        <f>"4."&amp;mergeValue(A11) &amp;"."&amp;mergeValue(B11)</f>
        <v>4.1.1</v>
      </c>
      <c r="G11" s="829" t="s">
        <v>590</v>
      </c>
      <c r="H11" s="804" t="str">
        <f>IF(region_name="","",region_name)</f>
        <v>Ярославская область</v>
      </c>
      <c r="I11" s="815" t="s">
        <v>498</v>
      </c>
      <c r="J11" s="614"/>
      <c r="K11" s="770"/>
      <c r="L11" s="770"/>
      <c r="M11" s="770"/>
      <c r="N11" s="770"/>
      <c r="O11" s="770"/>
      <c r="P11" s="770"/>
      <c r="Q11" s="770"/>
      <c r="R11" s="770"/>
      <c r="S11" s="770"/>
      <c r="T11" s="770"/>
    </row>
    <row r="12" spans="1:20" s="569" customFormat="1" ht="22.5">
      <c r="A12" s="1224"/>
      <c r="B12" s="1224"/>
      <c r="C12" s="1224">
        <v>1</v>
      </c>
      <c r="D12" s="776"/>
      <c r="F12" s="813" t="str">
        <f>"4."&amp;mergeValue(A12) &amp;"."&amp;mergeValue(B12)&amp;"."&amp;mergeValue(C12)</f>
        <v>4.1.1.1</v>
      </c>
      <c r="G12" s="816" t="s">
        <v>496</v>
      </c>
      <c r="H12" s="804"/>
      <c r="I12" s="815" t="s">
        <v>499</v>
      </c>
      <c r="J12" s="614"/>
      <c r="K12" s="770"/>
      <c r="L12" s="770"/>
      <c r="M12" s="770"/>
      <c r="N12" s="770"/>
      <c r="O12" s="770"/>
      <c r="P12" s="770"/>
      <c r="Q12" s="770"/>
      <c r="R12" s="770"/>
      <c r="S12" s="770"/>
      <c r="T12" s="770"/>
    </row>
    <row r="13" spans="1:20" s="569" customFormat="1" ht="39" customHeight="1">
      <c r="A13" s="1224"/>
      <c r="B13" s="1224"/>
      <c r="C13" s="1224"/>
      <c r="D13" s="776">
        <v>1</v>
      </c>
      <c r="F13" s="813" t="str">
        <f>"4."&amp;mergeValue(A13) &amp;"."&amp;mergeValue(B13)&amp;"."&amp;mergeValue(C13)&amp;"."&amp;mergeValue(D13)</f>
        <v>4.1.1.1.1</v>
      </c>
      <c r="G13" s="817" t="s">
        <v>497</v>
      </c>
      <c r="H13" s="804"/>
      <c r="I13" s="1225" t="s">
        <v>589</v>
      </c>
      <c r="J13" s="614"/>
      <c r="K13" s="770"/>
      <c r="L13" s="770"/>
      <c r="M13" s="770"/>
      <c r="N13" s="770"/>
      <c r="O13" s="770"/>
      <c r="P13" s="770"/>
      <c r="Q13" s="770"/>
      <c r="R13" s="770"/>
      <c r="S13" s="770"/>
      <c r="T13" s="770"/>
    </row>
    <row r="14" spans="1:20" s="569" customFormat="1" ht="18.75">
      <c r="A14" s="1224"/>
      <c r="B14" s="1224"/>
      <c r="C14" s="1224"/>
      <c r="D14" s="776"/>
      <c r="F14" s="818"/>
      <c r="G14" s="758" t="s">
        <v>4</v>
      </c>
      <c r="H14" s="623"/>
      <c r="I14" s="1225"/>
      <c r="J14" s="614"/>
      <c r="K14" s="770"/>
      <c r="L14" s="770"/>
      <c r="M14" s="770"/>
      <c r="N14" s="770"/>
      <c r="O14" s="770"/>
      <c r="P14" s="770"/>
      <c r="Q14" s="770"/>
      <c r="R14" s="770"/>
      <c r="S14" s="770"/>
      <c r="T14" s="770"/>
    </row>
    <row r="15" spans="1:20" s="569" customFormat="1" ht="18.75">
      <c r="A15" s="1224"/>
      <c r="B15" s="1224"/>
      <c r="C15" s="776"/>
      <c r="D15" s="776"/>
      <c r="F15" s="633"/>
      <c r="G15" s="576" t="s">
        <v>402</v>
      </c>
      <c r="H15" s="634"/>
      <c r="I15" s="635"/>
      <c r="J15" s="614"/>
      <c r="K15" s="770"/>
      <c r="L15" s="770"/>
      <c r="M15" s="770"/>
      <c r="N15" s="770"/>
      <c r="O15" s="770"/>
      <c r="P15" s="770"/>
      <c r="Q15" s="770"/>
      <c r="R15" s="770"/>
      <c r="S15" s="770"/>
      <c r="T15" s="770"/>
    </row>
    <row r="16" spans="1:20" s="569" customFormat="1" ht="18.75">
      <c r="A16" s="1224"/>
      <c r="B16" s="770"/>
      <c r="C16" s="770"/>
      <c r="D16" s="770"/>
      <c r="F16" s="818"/>
      <c r="G16" s="732" t="s">
        <v>505</v>
      </c>
      <c r="H16" s="819"/>
      <c r="I16" s="820"/>
      <c r="J16" s="614"/>
      <c r="K16" s="770"/>
      <c r="L16" s="770"/>
      <c r="M16" s="770"/>
      <c r="N16" s="770"/>
      <c r="O16" s="770"/>
      <c r="P16" s="770"/>
      <c r="Q16" s="770"/>
      <c r="R16" s="770"/>
      <c r="S16" s="770"/>
      <c r="T16" s="770"/>
    </row>
    <row r="17" spans="1:20" s="569" customFormat="1" ht="18.75">
      <c r="A17" s="770"/>
      <c r="B17" s="770"/>
      <c r="C17" s="770"/>
      <c r="D17" s="770"/>
      <c r="F17" s="818"/>
      <c r="G17" s="735" t="s">
        <v>504</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219" t="s">
        <v>591</v>
      </c>
      <c r="H19" s="1219"/>
      <c r="I19" s="822"/>
      <c r="J19" s="772"/>
      <c r="K19" s="772"/>
      <c r="L19" s="772"/>
      <c r="M19" s="772"/>
      <c r="N19" s="772"/>
      <c r="O19" s="772"/>
      <c r="P19" s="772"/>
      <c r="Q19" s="772"/>
      <c r="R19" s="772"/>
      <c r="S19" s="772"/>
      <c r="T19" s="772"/>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52" t="s">
        <v>629</v>
      </c>
      <c r="M5" s="1252"/>
      <c r="N5" s="1252"/>
      <c r="O5" s="1252"/>
      <c r="P5" s="1252"/>
      <c r="Q5" s="1252"/>
      <c r="R5" s="1252"/>
      <c r="S5" s="1252"/>
      <c r="T5" s="1252"/>
      <c r="U5" s="663"/>
    </row>
    <row r="6" spans="1:34" ht="3" customHeight="1">
      <c r="J6" s="685"/>
      <c r="K6" s="685"/>
      <c r="L6" s="753"/>
      <c r="M6" s="753"/>
      <c r="N6" s="753"/>
      <c r="O6" s="754"/>
      <c r="P6" s="754"/>
      <c r="Q6" s="754"/>
      <c r="R6" s="754"/>
      <c r="S6" s="754"/>
      <c r="T6" s="754"/>
      <c r="U6" s="754"/>
      <c r="V6" s="803"/>
    </row>
    <row r="7" spans="1:34" ht="33.75">
      <c r="J7" s="685"/>
      <c r="K7" s="685"/>
      <c r="L7" s="753"/>
      <c r="M7" s="616" t="s">
        <v>742</v>
      </c>
      <c r="N7" s="753"/>
      <c r="O7" s="1267"/>
      <c r="P7" s="1268"/>
      <c r="Q7" s="1268"/>
      <c r="R7" s="1268"/>
      <c r="S7" s="1268"/>
      <c r="T7" s="1269"/>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770"/>
      <c r="B9" s="770"/>
      <c r="C9" s="770"/>
      <c r="D9" s="770"/>
      <c r="E9" s="770"/>
      <c r="F9" s="770"/>
      <c r="G9" s="770"/>
      <c r="H9" s="770"/>
      <c r="L9" s="498"/>
      <c r="M9" s="616" t="s">
        <v>501</v>
      </c>
      <c r="N9" s="665"/>
      <c r="O9" s="1229" t="str">
        <f>IF(NameOrPr_ch="",IF(NameOrPr="","",NameOrPr),NameOrPr_ch)</f>
        <v>Департамент жилищно-коммунального хозяйства, энергетики и регулирования тарифов Ярославской области</v>
      </c>
      <c r="P9" s="1229"/>
      <c r="Q9" s="1229"/>
      <c r="R9" s="1229"/>
      <c r="S9" s="1229"/>
      <c r="T9" s="1229"/>
      <c r="U9" s="766"/>
      <c r="V9" s="766"/>
      <c r="W9" s="518"/>
      <c r="X9" s="770"/>
      <c r="Y9" s="770"/>
      <c r="Z9" s="770"/>
      <c r="AA9" s="770"/>
      <c r="AB9" s="770"/>
      <c r="AC9" s="770"/>
      <c r="AD9" s="770"/>
      <c r="AE9" s="770"/>
      <c r="AF9" s="770"/>
      <c r="AG9" s="770"/>
      <c r="AH9" s="770"/>
    </row>
    <row r="10" spans="1:34" s="569" customFormat="1" ht="18.75">
      <c r="A10" s="770"/>
      <c r="B10" s="770"/>
      <c r="C10" s="770"/>
      <c r="D10" s="770"/>
      <c r="E10" s="770"/>
      <c r="F10" s="770"/>
      <c r="G10" s="770"/>
      <c r="H10" s="770"/>
      <c r="L10" s="498"/>
      <c r="M10" s="616" t="s">
        <v>594</v>
      </c>
      <c r="N10" s="665"/>
      <c r="O10" s="1229" t="str">
        <f>IF(datePr_ch="",IF(datePr="","",datePr),datePr_ch)</f>
        <v>20.12.2021</v>
      </c>
      <c r="P10" s="1229"/>
      <c r="Q10" s="1229"/>
      <c r="R10" s="1229"/>
      <c r="S10" s="1229"/>
      <c r="T10" s="1229"/>
      <c r="U10" s="766"/>
      <c r="V10" s="766"/>
      <c r="W10" s="518"/>
      <c r="X10" s="770"/>
      <c r="Y10" s="770"/>
      <c r="Z10" s="770"/>
      <c r="AA10" s="770"/>
      <c r="AB10" s="770"/>
      <c r="AC10" s="770"/>
      <c r="AD10" s="770"/>
      <c r="AE10" s="770"/>
      <c r="AF10" s="770"/>
      <c r="AG10" s="770"/>
      <c r="AH10" s="770"/>
    </row>
    <row r="11" spans="1:34" s="569" customFormat="1" ht="18.75">
      <c r="A11" s="770"/>
      <c r="B11" s="770"/>
      <c r="C11" s="770"/>
      <c r="D11" s="770"/>
      <c r="E11" s="770"/>
      <c r="F11" s="770"/>
      <c r="G11" s="770"/>
      <c r="H11" s="770"/>
      <c r="L11" s="760"/>
      <c r="M11" s="616" t="s">
        <v>593</v>
      </c>
      <c r="N11" s="665"/>
      <c r="O11" s="1229" t="str">
        <f>IF(numberPr_ch="",IF(numberPr="","",numberPr),numberPr_ch)</f>
        <v>272-ви, 304-ви, 375-ви, 376-ви, 378-ви</v>
      </c>
      <c r="P11" s="1229"/>
      <c r="Q11" s="1229"/>
      <c r="R11" s="1229"/>
      <c r="S11" s="1229"/>
      <c r="T11" s="1229"/>
      <c r="U11" s="766"/>
      <c r="V11" s="766"/>
      <c r="W11" s="518"/>
      <c r="X11" s="770"/>
      <c r="Y11" s="770"/>
      <c r="Z11" s="770"/>
      <c r="AA11" s="770"/>
      <c r="AB11" s="770"/>
      <c r="AC11" s="770"/>
      <c r="AD11" s="770"/>
      <c r="AE11" s="770"/>
      <c r="AF11" s="770"/>
      <c r="AG11" s="770"/>
      <c r="AH11" s="770"/>
    </row>
    <row r="12" spans="1:34" s="569" customFormat="1" ht="18.75">
      <c r="A12" s="770"/>
      <c r="B12" s="770"/>
      <c r="C12" s="770"/>
      <c r="D12" s="770"/>
      <c r="E12" s="770"/>
      <c r="F12" s="770"/>
      <c r="G12" s="770"/>
      <c r="H12" s="770"/>
      <c r="L12" s="760"/>
      <c r="M12" s="616" t="s">
        <v>500</v>
      </c>
      <c r="N12" s="665"/>
      <c r="O12" s="1229" t="str">
        <f>IF(IstPub_ch="",IF(IstPub="","",IstPub),IstPub_ch)</f>
        <v>печатное издание "Документ Регион"</v>
      </c>
      <c r="P12" s="1229"/>
      <c r="Q12" s="1229"/>
      <c r="R12" s="1229"/>
      <c r="S12" s="1229"/>
      <c r="T12" s="1229"/>
      <c r="U12" s="766"/>
      <c r="V12" s="766"/>
      <c r="W12" s="518"/>
      <c r="X12" s="770"/>
      <c r="Y12" s="770"/>
      <c r="Z12" s="770"/>
      <c r="AA12" s="770"/>
      <c r="AB12" s="770"/>
      <c r="AC12" s="770"/>
      <c r="AD12" s="770"/>
      <c r="AE12" s="770"/>
      <c r="AF12" s="770"/>
      <c r="AG12" s="770"/>
      <c r="AH12" s="770"/>
    </row>
    <row r="13" spans="1:34" s="569" customFormat="1" ht="11.25">
      <c r="A13" s="770"/>
      <c r="B13" s="770"/>
      <c r="C13" s="770"/>
      <c r="D13" s="770"/>
      <c r="E13" s="770"/>
      <c r="F13" s="770"/>
      <c r="G13" s="770"/>
      <c r="H13" s="770"/>
      <c r="L13" s="1253"/>
      <c r="M13" s="1253"/>
      <c r="N13" s="778"/>
      <c r="O13" s="766"/>
      <c r="P13" s="766"/>
      <c r="Q13" s="766"/>
      <c r="R13" s="766"/>
      <c r="S13" s="766"/>
      <c r="T13" s="766"/>
      <c r="U13" s="769" t="s">
        <v>372</v>
      </c>
      <c r="X13" s="770"/>
      <c r="Y13" s="770"/>
      <c r="Z13" s="770"/>
      <c r="AA13" s="770"/>
      <c r="AB13" s="770"/>
      <c r="AC13" s="770"/>
      <c r="AD13" s="770"/>
      <c r="AE13" s="770"/>
      <c r="AF13" s="770"/>
      <c r="AG13" s="770"/>
      <c r="AH13" s="770"/>
    </row>
    <row r="14" spans="1:34">
      <c r="J14" s="685"/>
      <c r="K14" s="685"/>
      <c r="L14" s="753"/>
      <c r="M14" s="753"/>
      <c r="N14" s="501"/>
      <c r="O14" s="1230"/>
      <c r="P14" s="1230"/>
      <c r="Q14" s="1230"/>
      <c r="R14" s="1230"/>
      <c r="S14" s="1230"/>
      <c r="T14" s="1230"/>
      <c r="U14" s="1230"/>
    </row>
    <row r="15" spans="1:34">
      <c r="J15" s="685"/>
      <c r="K15" s="685"/>
      <c r="L15" s="1165" t="s">
        <v>453</v>
      </c>
      <c r="M15" s="1165"/>
      <c r="N15" s="1165"/>
      <c r="O15" s="1165"/>
      <c r="P15" s="1165"/>
      <c r="Q15" s="1165"/>
      <c r="R15" s="1165"/>
      <c r="S15" s="1165"/>
      <c r="T15" s="1165"/>
      <c r="U15" s="1165"/>
      <c r="V15" s="1165"/>
      <c r="W15" s="1165" t="s">
        <v>454</v>
      </c>
    </row>
    <row r="16" spans="1:34" ht="14.25" customHeight="1">
      <c r="J16" s="685"/>
      <c r="K16" s="685"/>
      <c r="L16" s="1236" t="s">
        <v>91</v>
      </c>
      <c r="M16" s="1236" t="s">
        <v>637</v>
      </c>
      <c r="N16" s="660"/>
      <c r="O16" s="1237" t="s">
        <v>639</v>
      </c>
      <c r="P16" s="1238"/>
      <c r="Q16" s="1238"/>
      <c r="R16" s="1238"/>
      <c r="S16" s="1238"/>
      <c r="T16" s="1239"/>
      <c r="U16" s="1247" t="s">
        <v>340</v>
      </c>
      <c r="V16" s="1233" t="s">
        <v>274</v>
      </c>
      <c r="W16" s="1165"/>
    </row>
    <row r="17" spans="1:36" ht="14.25" customHeight="1">
      <c r="J17" s="685"/>
      <c r="K17" s="685"/>
      <c r="L17" s="1236"/>
      <c r="M17" s="1236"/>
      <c r="N17" s="661"/>
      <c r="O17" s="1242" t="s">
        <v>603</v>
      </c>
      <c r="P17" s="1240" t="s">
        <v>270</v>
      </c>
      <c r="Q17" s="1241"/>
      <c r="R17" s="1244" t="s">
        <v>652</v>
      </c>
      <c r="S17" s="1245"/>
      <c r="T17" s="1246"/>
      <c r="U17" s="1248"/>
      <c r="V17" s="1234"/>
      <c r="W17" s="1165"/>
    </row>
    <row r="18" spans="1:36" ht="33.75" customHeight="1">
      <c r="J18" s="685"/>
      <c r="K18" s="685"/>
      <c r="L18" s="1236"/>
      <c r="M18" s="1236"/>
      <c r="N18" s="662"/>
      <c r="O18" s="1243"/>
      <c r="P18" s="755" t="s">
        <v>604</v>
      </c>
      <c r="Q18" s="755" t="s">
        <v>6</v>
      </c>
      <c r="R18" s="779" t="s">
        <v>273</v>
      </c>
      <c r="S18" s="1231" t="s">
        <v>272</v>
      </c>
      <c r="T18" s="1232"/>
      <c r="U18" s="1249"/>
      <c r="V18" s="1235"/>
      <c r="W18" s="1165"/>
    </row>
    <row r="19" spans="1:36">
      <c r="J19" s="685"/>
      <c r="K19" s="568">
        <v>1</v>
      </c>
      <c r="L19" s="646" t="s">
        <v>92</v>
      </c>
      <c r="M19" s="646" t="s">
        <v>48</v>
      </c>
      <c r="N19" s="648" t="str">
        <f ca="1">OFFSET(N19,0,-1)</f>
        <v>2</v>
      </c>
      <c r="O19" s="777">
        <f ca="1">OFFSET(O19,0,-1)+1</f>
        <v>3</v>
      </c>
      <c r="P19" s="777">
        <f ca="1">OFFSET(P19,0,-1)+1</f>
        <v>4</v>
      </c>
      <c r="Q19" s="777">
        <f ca="1">OFFSET(Q19,0,-1)+1</f>
        <v>5</v>
      </c>
      <c r="R19" s="777">
        <f ca="1">OFFSET(R19,0,-1)+1</f>
        <v>6</v>
      </c>
      <c r="S19" s="1254">
        <f ca="1">OFFSET(S19,0,-1)+1</f>
        <v>7</v>
      </c>
      <c r="T19" s="1254"/>
      <c r="U19" s="777">
        <f ca="1">OFFSET(U19,0,-2)+1</f>
        <v>8</v>
      </c>
      <c r="V19" s="648">
        <f ca="1">OFFSET(V19,0,-1)</f>
        <v>8</v>
      </c>
      <c r="W19" s="777">
        <f ca="1">OFFSET(W19,0,-1)+1</f>
        <v>9</v>
      </c>
    </row>
    <row r="20" spans="1:36" ht="22.5">
      <c r="A20" s="1255">
        <v>1</v>
      </c>
      <c r="B20" s="882"/>
      <c r="C20" s="882"/>
      <c r="D20" s="882"/>
      <c r="E20" s="883"/>
      <c r="F20" s="884"/>
      <c r="G20" s="884"/>
      <c r="H20" s="884"/>
      <c r="I20" s="885"/>
      <c r="J20" s="880"/>
      <c r="K20" s="887"/>
      <c r="L20" s="780">
        <f>mergeValue(A20)</f>
        <v>1</v>
      </c>
      <c r="M20" s="640" t="s">
        <v>20</v>
      </c>
      <c r="N20" s="645"/>
      <c r="O20" s="1256"/>
      <c r="P20" s="1256"/>
      <c r="Q20" s="1256"/>
      <c r="R20" s="1256"/>
      <c r="S20" s="1256"/>
      <c r="T20" s="1256"/>
      <c r="U20" s="1256"/>
      <c r="V20" s="1256"/>
      <c r="W20" s="629" t="s">
        <v>475</v>
      </c>
      <c r="Y20" s="828"/>
      <c r="Z20" s="828" t="str">
        <f t="shared" ref="Z20:Z33" si="0">IF(M20="","",M20 )</f>
        <v>Наименование тарифа</v>
      </c>
      <c r="AA20" s="828"/>
      <c r="AB20" s="828"/>
      <c r="AC20" s="828"/>
      <c r="AI20" s="807"/>
      <c r="AJ20" s="807"/>
    </row>
    <row r="21" spans="1:36" ht="22.5">
      <c r="A21" s="1255"/>
      <c r="B21" s="1255">
        <v>1</v>
      </c>
      <c r="C21" s="882"/>
      <c r="D21" s="882"/>
      <c r="E21" s="884"/>
      <c r="F21" s="884"/>
      <c r="G21" s="884"/>
      <c r="H21" s="884"/>
      <c r="I21" s="879"/>
      <c r="J21" s="878"/>
      <c r="K21" s="881"/>
      <c r="L21" s="780" t="str">
        <f>mergeValue(A21) &amp;"."&amp; mergeValue(B21)</f>
        <v>1.1</v>
      </c>
      <c r="M21" s="691" t="s">
        <v>16</v>
      </c>
      <c r="N21" s="645"/>
      <c r="O21" s="1256"/>
      <c r="P21" s="1256"/>
      <c r="Q21" s="1256"/>
      <c r="R21" s="1256"/>
      <c r="S21" s="1256"/>
      <c r="T21" s="1256"/>
      <c r="U21" s="1256"/>
      <c r="V21" s="1256"/>
      <c r="W21" s="629" t="s">
        <v>476</v>
      </c>
      <c r="Y21" s="828"/>
      <c r="Z21" s="828" t="str">
        <f t="shared" si="0"/>
        <v>Территория действия тарифа</v>
      </c>
      <c r="AA21" s="828"/>
      <c r="AB21" s="828"/>
      <c r="AC21" s="828"/>
      <c r="AI21" s="807"/>
      <c r="AJ21" s="807"/>
    </row>
    <row r="22" spans="1:36" ht="22.5">
      <c r="A22" s="1255"/>
      <c r="B22" s="1255"/>
      <c r="C22" s="1255">
        <v>1</v>
      </c>
      <c r="D22" s="882"/>
      <c r="E22" s="884"/>
      <c r="F22" s="884"/>
      <c r="G22" s="884"/>
      <c r="H22" s="884"/>
      <c r="I22" s="886"/>
      <c r="J22" s="878"/>
      <c r="K22" s="881"/>
      <c r="L22" s="780" t="str">
        <f>mergeValue(A22) &amp;"."&amp; mergeValue(B22)&amp;"."&amp; mergeValue(C22)</f>
        <v>1.1.1</v>
      </c>
      <c r="M22" s="692" t="s">
        <v>7</v>
      </c>
      <c r="N22" s="645"/>
      <c r="O22" s="1256"/>
      <c r="P22" s="1256"/>
      <c r="Q22" s="1256"/>
      <c r="R22" s="1256"/>
      <c r="S22" s="1256"/>
      <c r="T22" s="1256"/>
      <c r="U22" s="1256"/>
      <c r="V22" s="1256"/>
      <c r="W22" s="629" t="s">
        <v>631</v>
      </c>
      <c r="Y22" s="828"/>
      <c r="Z22" s="828" t="str">
        <f t="shared" si="0"/>
        <v xml:space="preserve">Наименование системы теплоснабжения </v>
      </c>
      <c r="AA22" s="828"/>
      <c r="AB22" s="828"/>
      <c r="AC22" s="828"/>
      <c r="AI22" s="807"/>
      <c r="AJ22" s="807"/>
    </row>
    <row r="23" spans="1:36" ht="22.5">
      <c r="A23" s="1255"/>
      <c r="B23" s="1255"/>
      <c r="C23" s="1255"/>
      <c r="D23" s="1255">
        <v>1</v>
      </c>
      <c r="E23" s="884"/>
      <c r="F23" s="884"/>
      <c r="G23" s="884"/>
      <c r="H23" s="884"/>
      <c r="I23" s="886"/>
      <c r="J23" s="878"/>
      <c r="K23" s="881"/>
      <c r="L23" s="780" t="str">
        <f>mergeValue(A23) &amp;"."&amp; mergeValue(B23)&amp;"."&amp; mergeValue(C23)&amp;"."&amp; mergeValue(D23)</f>
        <v>1.1.1.1</v>
      </c>
      <c r="M23" s="693" t="s">
        <v>22</v>
      </c>
      <c r="N23" s="645"/>
      <c r="O23" s="1256"/>
      <c r="P23" s="1256"/>
      <c r="Q23" s="1256"/>
      <c r="R23" s="1256"/>
      <c r="S23" s="1256"/>
      <c r="T23" s="1256"/>
      <c r="U23" s="1256"/>
      <c r="V23" s="1256"/>
      <c r="W23" s="629" t="s">
        <v>632</v>
      </c>
      <c r="Y23" s="828"/>
      <c r="Z23" s="828" t="str">
        <f t="shared" si="0"/>
        <v xml:space="preserve">Источник тепловой энергии  </v>
      </c>
      <c r="AA23" s="828"/>
      <c r="AB23" s="828"/>
      <c r="AC23" s="828"/>
      <c r="AI23" s="807"/>
      <c r="AJ23" s="807"/>
    </row>
    <row r="24" spans="1:36" ht="101.25">
      <c r="A24" s="1255"/>
      <c r="B24" s="1255"/>
      <c r="C24" s="1255"/>
      <c r="D24" s="1255"/>
      <c r="E24" s="1255">
        <v>1</v>
      </c>
      <c r="F24" s="884"/>
      <c r="G24" s="884"/>
      <c r="H24" s="882">
        <v>1</v>
      </c>
      <c r="I24" s="1255">
        <v>1</v>
      </c>
      <c r="J24" s="884"/>
      <c r="K24" s="889"/>
      <c r="L24" s="780" t="str">
        <f>mergeValue(A24) &amp;"."&amp; mergeValue(B24)&amp;"."&amp; mergeValue(C24)&amp;"."&amp; mergeValue(D24)&amp;"."&amp; mergeValue(E24)</f>
        <v>1.1.1.1.1</v>
      </c>
      <c r="M24" s="553" t="s">
        <v>9</v>
      </c>
      <c r="N24" s="645"/>
      <c r="O24" s="1257"/>
      <c r="P24" s="1257"/>
      <c r="Q24" s="1257"/>
      <c r="R24" s="1257"/>
      <c r="S24" s="1257"/>
      <c r="T24" s="1257"/>
      <c r="U24" s="1257"/>
      <c r="V24" s="1257"/>
      <c r="W24" s="629" t="s">
        <v>636</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55"/>
      <c r="B25" s="1255"/>
      <c r="C25" s="1255"/>
      <c r="D25" s="1255"/>
      <c r="E25" s="1255"/>
      <c r="F25" s="1255">
        <v>1</v>
      </c>
      <c r="G25" s="882"/>
      <c r="H25" s="882"/>
      <c r="I25" s="1255"/>
      <c r="J25" s="1255">
        <v>1</v>
      </c>
      <c r="K25" s="890"/>
      <c r="L25" s="780" t="str">
        <f>mergeValue(A25) &amp;"."&amp; mergeValue(B25)&amp;"."&amp; mergeValue(C25)&amp;"."&amp; mergeValue(D25)&amp;"."&amp; mergeValue(E25)&amp;"."&amp; mergeValue(F25)</f>
        <v>1.1.1.1.1.1</v>
      </c>
      <c r="M25" s="554" t="s">
        <v>10</v>
      </c>
      <c r="N25" s="645"/>
      <c r="O25" s="1257"/>
      <c r="P25" s="1257"/>
      <c r="Q25" s="1257"/>
      <c r="R25" s="1257"/>
      <c r="S25" s="1257"/>
      <c r="T25" s="1257"/>
      <c r="U25" s="1257"/>
      <c r="V25" s="1257"/>
      <c r="W25" s="629" t="s">
        <v>634</v>
      </c>
      <c r="Y25" s="828"/>
      <c r="Z25" s="828" t="str">
        <f t="shared" si="0"/>
        <v>Группа потребителей</v>
      </c>
      <c r="AA25" s="828"/>
      <c r="AB25" s="828"/>
      <c r="AC25" s="828"/>
      <c r="AI25" s="807"/>
      <c r="AJ25" s="807"/>
    </row>
    <row r="26" spans="1:36" ht="189" customHeight="1">
      <c r="A26" s="1255"/>
      <c r="B26" s="1255"/>
      <c r="C26" s="1255"/>
      <c r="D26" s="1255"/>
      <c r="E26" s="1255"/>
      <c r="F26" s="1255"/>
      <c r="G26" s="882">
        <v>1</v>
      </c>
      <c r="H26" s="882"/>
      <c r="I26" s="1255"/>
      <c r="J26" s="1255"/>
      <c r="K26" s="890">
        <v>1</v>
      </c>
      <c r="L26" s="780" t="str">
        <f>mergeValue(A26) &amp;"."&amp; mergeValue(B26)&amp;"."&amp; mergeValue(C26)&amp;"."&amp; mergeValue(D26)&amp;"."&amp; mergeValue(E26)&amp;"."&amp; mergeValue(F26)&amp;"."&amp; mergeValue(G26)</f>
        <v>1.1.1.1.1.1.1</v>
      </c>
      <c r="M26" s="1063"/>
      <c r="N26" s="645"/>
      <c r="O26" s="762"/>
      <c r="P26" s="762"/>
      <c r="Q26" s="1088"/>
      <c r="R26" s="1250"/>
      <c r="S26" s="1251" t="s">
        <v>83</v>
      </c>
      <c r="T26" s="1250"/>
      <c r="U26" s="1251" t="s">
        <v>84</v>
      </c>
      <c r="V26" s="762"/>
      <c r="W26" s="1226" t="s">
        <v>653</v>
      </c>
      <c r="X26" s="807" t="str">
        <f>strCheckDate(O27:V27)</f>
        <v/>
      </c>
      <c r="Y26" s="828"/>
      <c r="Z26" s="828" t="str">
        <f t="shared" si="0"/>
        <v/>
      </c>
      <c r="AA26" s="828"/>
      <c r="AB26" s="828"/>
      <c r="AC26" s="828"/>
      <c r="AI26" s="807"/>
      <c r="AJ26" s="807"/>
    </row>
    <row r="27" spans="1:36" ht="11.25" hidden="1">
      <c r="A27" s="1255"/>
      <c r="B27" s="1255"/>
      <c r="C27" s="1255"/>
      <c r="D27" s="1255"/>
      <c r="E27" s="1255"/>
      <c r="F27" s="1255"/>
      <c r="G27" s="882"/>
      <c r="H27" s="882"/>
      <c r="I27" s="1255"/>
      <c r="J27" s="1255"/>
      <c r="K27" s="890"/>
      <c r="L27" s="799"/>
      <c r="M27" s="645"/>
      <c r="N27" s="645"/>
      <c r="O27" s="762"/>
      <c r="P27" s="762"/>
      <c r="Q27" s="768" t="str">
        <f>R26 &amp; "-" &amp; T26</f>
        <v>-</v>
      </c>
      <c r="R27" s="1250"/>
      <c r="S27" s="1251"/>
      <c r="T27" s="1250"/>
      <c r="U27" s="1251"/>
      <c r="V27" s="762"/>
      <c r="W27" s="1227"/>
      <c r="Y27" s="828"/>
      <c r="Z27" s="828" t="str">
        <f t="shared" si="0"/>
        <v/>
      </c>
      <c r="AA27" s="828"/>
      <c r="AB27" s="828"/>
      <c r="AC27" s="828"/>
      <c r="AI27" s="807"/>
      <c r="AJ27" s="807"/>
    </row>
    <row r="28" spans="1:36" ht="15" customHeight="1">
      <c r="A28" s="1255"/>
      <c r="B28" s="1255"/>
      <c r="C28" s="1255"/>
      <c r="D28" s="1255"/>
      <c r="E28" s="1255"/>
      <c r="F28" s="1255"/>
      <c r="G28" s="884"/>
      <c r="H28" s="882"/>
      <c r="I28" s="1255"/>
      <c r="J28" s="1255"/>
      <c r="K28" s="889"/>
      <c r="L28" s="687"/>
      <c r="M28" s="556" t="s">
        <v>25</v>
      </c>
      <c r="N28" s="764"/>
      <c r="O28" s="764"/>
      <c r="P28" s="764"/>
      <c r="Q28" s="764"/>
      <c r="R28" s="764"/>
      <c r="S28" s="764"/>
      <c r="T28" s="764"/>
      <c r="U28" s="764"/>
      <c r="V28" s="761"/>
      <c r="W28" s="1228"/>
      <c r="Y28" s="828"/>
      <c r="Z28" s="828" t="str">
        <f t="shared" si="0"/>
        <v>Добавить вид теплоносителя (параметры теплоносителя)</v>
      </c>
      <c r="AA28" s="828"/>
      <c r="AB28" s="828"/>
      <c r="AC28" s="828"/>
      <c r="AI28" s="807"/>
      <c r="AJ28" s="807"/>
    </row>
    <row r="29" spans="1:36" ht="15" customHeight="1">
      <c r="A29" s="1255"/>
      <c r="B29" s="1255"/>
      <c r="C29" s="1255"/>
      <c r="D29" s="1255"/>
      <c r="E29" s="1255"/>
      <c r="F29" s="884"/>
      <c r="G29" s="884"/>
      <c r="H29" s="882"/>
      <c r="I29" s="1255"/>
      <c r="J29" s="884"/>
      <c r="K29" s="889"/>
      <c r="L29" s="687"/>
      <c r="M29" s="555"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55"/>
      <c r="B30" s="1255"/>
      <c r="C30" s="1255"/>
      <c r="D30" s="1255"/>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55"/>
      <c r="B31" s="1255"/>
      <c r="C31" s="1255"/>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55"/>
      <c r="B32" s="1255"/>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55"/>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2"/>
      <c r="M34" s="735" t="s">
        <v>308</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219" t="s">
        <v>630</v>
      </c>
      <c r="N36" s="1219"/>
      <c r="O36" s="1219"/>
      <c r="P36" s="1219"/>
      <c r="Q36" s="1219"/>
      <c r="R36" s="1219"/>
      <c r="S36" s="1219"/>
      <c r="T36" s="1219"/>
      <c r="U36" s="1219"/>
      <c r="V36" s="1219"/>
      <c r="W36" s="1219"/>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183</v>
      </c>
    </row>
    <row r="2" spans="1:20" ht="22.5">
      <c r="F2" s="1220" t="s">
        <v>490</v>
      </c>
      <c r="G2" s="1221"/>
      <c r="H2" s="1222"/>
      <c r="I2" s="639"/>
    </row>
    <row r="3" spans="1:20" ht="3" customHeight="1"/>
    <row r="4" spans="1:20" s="569" customFormat="1" ht="11.25">
      <c r="A4" s="589"/>
      <c r="B4" s="589"/>
      <c r="C4" s="589"/>
      <c r="D4" s="589"/>
      <c r="F4" s="1165" t="s">
        <v>453</v>
      </c>
      <c r="G4" s="1165"/>
      <c r="H4" s="1165"/>
      <c r="I4" s="1223"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3"/>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20.12.2021</v>
      </c>
      <c r="I7" s="580" t="s">
        <v>492</v>
      </c>
      <c r="J7" s="614"/>
      <c r="K7" s="589"/>
      <c r="L7" s="589"/>
      <c r="M7" s="589"/>
      <c r="N7" s="589"/>
      <c r="O7" s="589"/>
      <c r="P7" s="589"/>
      <c r="Q7" s="589"/>
      <c r="R7" s="589"/>
      <c r="S7" s="589"/>
      <c r="T7" s="589"/>
    </row>
    <row r="8" spans="1:20" s="569" customFormat="1" ht="45">
      <c r="A8" s="1224">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24"/>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24"/>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24"/>
      <c r="B12" s="1224"/>
      <c r="C12" s="1224">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4"/>
      <c r="B13" s="1224"/>
      <c r="C13" s="1224"/>
      <c r="D13" s="622">
        <v>1</v>
      </c>
      <c r="F13" s="615" t="str">
        <f>"4."&amp;mergeValue(A13) &amp;"."&amp;mergeValue(B13)&amp;"."&amp;mergeValue(C13)&amp;"."&amp;mergeValue(D13)</f>
        <v>4.1.1.1.1</v>
      </c>
      <c r="G13" s="632" t="s">
        <v>497</v>
      </c>
      <c r="H13" s="603"/>
      <c r="I13" s="1225" t="s">
        <v>589</v>
      </c>
      <c r="J13" s="614"/>
      <c r="K13" s="589"/>
      <c r="L13" s="589"/>
      <c r="M13" s="589"/>
      <c r="N13" s="589"/>
      <c r="O13" s="589"/>
      <c r="P13" s="589"/>
      <c r="Q13" s="589"/>
      <c r="R13" s="589"/>
      <c r="S13" s="589"/>
      <c r="T13" s="589"/>
    </row>
    <row r="14" spans="1:20" s="569" customFormat="1" ht="18.75">
      <c r="A14" s="1224"/>
      <c r="B14" s="1224"/>
      <c r="C14" s="1224"/>
      <c r="D14" s="622"/>
      <c r="F14" s="618"/>
      <c r="G14" s="549" t="s">
        <v>4</v>
      </c>
      <c r="H14" s="623"/>
      <c r="I14" s="1225"/>
      <c r="J14" s="614"/>
      <c r="K14" s="589"/>
      <c r="L14" s="589"/>
      <c r="M14" s="589"/>
      <c r="N14" s="589"/>
      <c r="O14" s="589"/>
      <c r="P14" s="589"/>
      <c r="Q14" s="589"/>
      <c r="R14" s="589"/>
      <c r="S14" s="589"/>
      <c r="T14" s="589"/>
    </row>
    <row r="15" spans="1:20" s="569" customFormat="1" ht="18.75">
      <c r="A15" s="1224"/>
      <c r="B15" s="1224"/>
      <c r="C15" s="622"/>
      <c r="D15" s="622"/>
      <c r="F15" s="633"/>
      <c r="G15" s="576" t="s">
        <v>402</v>
      </c>
      <c r="H15" s="634"/>
      <c r="I15" s="635"/>
      <c r="J15" s="614"/>
      <c r="K15" s="589"/>
      <c r="L15" s="589"/>
      <c r="M15" s="589"/>
      <c r="N15" s="589"/>
      <c r="O15" s="589"/>
      <c r="P15" s="589"/>
      <c r="Q15" s="589"/>
      <c r="R15" s="589"/>
      <c r="S15" s="589"/>
      <c r="T15" s="589"/>
    </row>
    <row r="16" spans="1:20" s="569" customFormat="1" ht="18.75">
      <c r="A16" s="1224"/>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19" t="s">
        <v>591</v>
      </c>
      <c r="H19" s="1219"/>
      <c r="I19" s="593"/>
      <c r="J19" s="613"/>
      <c r="K19" s="613"/>
      <c r="L19" s="613"/>
      <c r="M19" s="613"/>
      <c r="N19" s="613"/>
      <c r="O19" s="613"/>
      <c r="P19" s="613"/>
      <c r="Q19" s="613"/>
      <c r="R19" s="613"/>
      <c r="S19" s="613"/>
      <c r="T19" s="613"/>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9"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499"/>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52" t="s">
        <v>629</v>
      </c>
      <c r="M5" s="1252"/>
      <c r="N5" s="1252"/>
      <c r="O5" s="1252"/>
      <c r="P5" s="1252"/>
      <c r="Q5" s="1252"/>
      <c r="R5" s="1252"/>
      <c r="S5" s="1252"/>
      <c r="T5" s="1252"/>
      <c r="U5" s="496"/>
    </row>
    <row r="6" spans="1:33" ht="3" customHeight="1">
      <c r="J6" s="481"/>
      <c r="K6" s="481"/>
      <c r="L6" s="477"/>
      <c r="M6" s="477"/>
      <c r="N6" s="477"/>
      <c r="O6" s="480"/>
      <c r="P6" s="480"/>
      <c r="Q6" s="480"/>
      <c r="R6" s="480"/>
      <c r="S6" s="480"/>
      <c r="T6" s="480"/>
      <c r="U6" s="477"/>
    </row>
    <row r="7" spans="1:33" s="491" customFormat="1" ht="22.5">
      <c r="A7" s="510"/>
      <c r="B7" s="510"/>
      <c r="C7" s="510"/>
      <c r="D7" s="510"/>
      <c r="E7" s="510"/>
      <c r="F7" s="510"/>
      <c r="G7" s="510"/>
      <c r="H7" s="510"/>
      <c r="L7" s="498"/>
      <c r="M7" s="616" t="s">
        <v>501</v>
      </c>
      <c r="N7" s="665"/>
      <c r="O7" s="1229" t="str">
        <f>IF(NameOrPr_ch="",IF(NameOrPr="","",NameOrPr),NameOrPr_ch)</f>
        <v>Департамент жилищно-коммунального хозяйства, энергетики и регулирования тарифов Ярославской области</v>
      </c>
      <c r="P7" s="1229"/>
      <c r="Q7" s="1229"/>
      <c r="R7" s="1229"/>
      <c r="S7" s="1229"/>
      <c r="T7" s="1229"/>
      <c r="U7" s="581"/>
      <c r="V7" s="581"/>
      <c r="W7" s="518"/>
      <c r="X7" s="504"/>
      <c r="Y7" s="504"/>
      <c r="Z7" s="504"/>
      <c r="AA7" s="504"/>
      <c r="AB7" s="504"/>
      <c r="AC7" s="504"/>
      <c r="AD7" s="504"/>
      <c r="AE7" s="504"/>
      <c r="AF7" s="504"/>
      <c r="AG7" s="504"/>
    </row>
    <row r="8" spans="1:33" s="491" customFormat="1" ht="18.75">
      <c r="A8" s="510"/>
      <c r="B8" s="510"/>
      <c r="C8" s="510"/>
      <c r="D8" s="510"/>
      <c r="E8" s="510"/>
      <c r="F8" s="510"/>
      <c r="G8" s="510"/>
      <c r="H8" s="510"/>
      <c r="L8" s="498"/>
      <c r="M8" s="616" t="s">
        <v>594</v>
      </c>
      <c r="N8" s="665"/>
      <c r="O8" s="1229" t="str">
        <f>IF(datePr_ch="",IF(datePr="","",datePr),datePr_ch)</f>
        <v>20.12.2021</v>
      </c>
      <c r="P8" s="1229"/>
      <c r="Q8" s="1229"/>
      <c r="R8" s="1229"/>
      <c r="S8" s="1229"/>
      <c r="T8" s="1229"/>
      <c r="U8" s="581"/>
      <c r="V8" s="581"/>
      <c r="W8" s="518"/>
      <c r="X8" s="504"/>
      <c r="Y8" s="504"/>
      <c r="Z8" s="504"/>
      <c r="AA8" s="504"/>
      <c r="AB8" s="504"/>
      <c r="AC8" s="504"/>
      <c r="AD8" s="504"/>
      <c r="AE8" s="504"/>
      <c r="AF8" s="504"/>
      <c r="AG8" s="504"/>
    </row>
    <row r="9" spans="1:33" s="491" customFormat="1" ht="18.75">
      <c r="A9" s="510"/>
      <c r="B9" s="510"/>
      <c r="C9" s="510"/>
      <c r="D9" s="510"/>
      <c r="E9" s="510"/>
      <c r="F9" s="510"/>
      <c r="G9" s="510"/>
      <c r="H9" s="510"/>
      <c r="L9" s="152"/>
      <c r="M9" s="616" t="s">
        <v>593</v>
      </c>
      <c r="N9" s="665"/>
      <c r="O9" s="1229" t="str">
        <f>IF(numberPr_ch="",IF(numberPr="","",numberPr),numberPr_ch)</f>
        <v>272-ви, 304-ви, 375-ви, 376-ви, 378-ви</v>
      </c>
      <c r="P9" s="1229"/>
      <c r="Q9" s="1229"/>
      <c r="R9" s="1229"/>
      <c r="S9" s="1229"/>
      <c r="T9" s="1229"/>
      <c r="U9" s="581"/>
      <c r="V9" s="581"/>
      <c r="W9" s="518"/>
      <c r="X9" s="504"/>
      <c r="Y9" s="504"/>
      <c r="Z9" s="504"/>
      <c r="AA9" s="504"/>
      <c r="AB9" s="504"/>
      <c r="AC9" s="504"/>
      <c r="AD9" s="504"/>
      <c r="AE9" s="504"/>
      <c r="AF9" s="504"/>
      <c r="AG9" s="504"/>
    </row>
    <row r="10" spans="1:33" s="491" customFormat="1" ht="18.75">
      <c r="A10" s="510"/>
      <c r="B10" s="510"/>
      <c r="C10" s="510"/>
      <c r="D10" s="510"/>
      <c r="E10" s="510"/>
      <c r="F10" s="510"/>
      <c r="G10" s="510"/>
      <c r="H10" s="510"/>
      <c r="L10" s="152"/>
      <c r="M10" s="616" t="s">
        <v>500</v>
      </c>
      <c r="N10" s="665"/>
      <c r="O10" s="1229" t="str">
        <f>IF(IstPub_ch="",IF(IstPub="","",IstPub),IstPub_ch)</f>
        <v>печатное издание "Документ Регион"</v>
      </c>
      <c r="P10" s="1229"/>
      <c r="Q10" s="1229"/>
      <c r="R10" s="1229"/>
      <c r="S10" s="1229"/>
      <c r="T10" s="1229"/>
      <c r="U10" s="581"/>
      <c r="V10" s="581"/>
      <c r="W10" s="518"/>
      <c r="X10" s="504"/>
      <c r="Y10" s="504"/>
      <c r="Z10" s="504"/>
      <c r="AA10" s="504"/>
      <c r="AB10" s="504"/>
      <c r="AC10" s="504"/>
      <c r="AD10" s="504"/>
      <c r="AE10" s="504"/>
      <c r="AF10" s="504"/>
      <c r="AG10" s="504"/>
    </row>
    <row r="11" spans="1:33" s="491" customFormat="1" ht="11.25" hidden="1">
      <c r="A11" s="510"/>
      <c r="B11" s="510"/>
      <c r="C11" s="510"/>
      <c r="D11" s="510"/>
      <c r="E11" s="510"/>
      <c r="F11" s="510"/>
      <c r="G11" s="510"/>
      <c r="H11" s="510"/>
      <c r="L11" s="152"/>
      <c r="M11" s="152"/>
      <c r="N11" s="488"/>
      <c r="O11" s="497"/>
      <c r="P11" s="497"/>
      <c r="Q11" s="497"/>
      <c r="R11" s="497"/>
      <c r="S11" s="497"/>
      <c r="T11" s="497"/>
      <c r="U11" s="502" t="s">
        <v>372</v>
      </c>
      <c r="X11" s="504"/>
      <c r="Y11" s="504"/>
      <c r="Z11" s="504"/>
      <c r="AA11" s="504"/>
      <c r="AB11" s="504"/>
      <c r="AC11" s="504"/>
      <c r="AD11" s="504"/>
      <c r="AE11" s="504"/>
      <c r="AF11" s="504"/>
      <c r="AG11" s="504"/>
    </row>
    <row r="12" spans="1:33" ht="15" customHeight="1">
      <c r="H12" s="509" t="s">
        <v>92</v>
      </c>
      <c r="J12" s="481"/>
      <c r="K12" s="481"/>
      <c r="L12" s="477"/>
      <c r="M12" s="477"/>
      <c r="N12" s="477"/>
      <c r="O12" s="1273"/>
      <c r="P12" s="1273"/>
      <c r="Q12" s="1273"/>
      <c r="R12" s="1273"/>
      <c r="S12" s="1273"/>
      <c r="T12" s="1273"/>
      <c r="U12" s="1273"/>
    </row>
    <row r="13" spans="1:33">
      <c r="J13" s="481"/>
      <c r="K13" s="481"/>
      <c r="L13" s="1165" t="s">
        <v>453</v>
      </c>
      <c r="M13" s="1165"/>
      <c r="N13" s="1165"/>
      <c r="O13" s="1165"/>
      <c r="P13" s="1165"/>
      <c r="Q13" s="1165"/>
      <c r="R13" s="1165"/>
      <c r="S13" s="1165"/>
      <c r="T13" s="1165"/>
      <c r="U13" s="1165"/>
      <c r="V13" s="1165"/>
      <c r="W13" s="1165" t="s">
        <v>454</v>
      </c>
    </row>
    <row r="14" spans="1:33" ht="14.25" customHeight="1">
      <c r="J14" s="481"/>
      <c r="K14" s="481"/>
      <c r="L14" s="1236" t="s">
        <v>91</v>
      </c>
      <c r="M14" s="1236" t="s">
        <v>637</v>
      </c>
      <c r="N14" s="474"/>
      <c r="O14" s="1237" t="s">
        <v>639</v>
      </c>
      <c r="P14" s="1238"/>
      <c r="Q14" s="1238"/>
      <c r="R14" s="1238"/>
      <c r="S14" s="1238"/>
      <c r="T14" s="1239"/>
      <c r="U14" s="1247" t="s">
        <v>340</v>
      </c>
      <c r="V14" s="1272" t="s">
        <v>274</v>
      </c>
      <c r="W14" s="1165"/>
    </row>
    <row r="15" spans="1:33" ht="14.25" customHeight="1">
      <c r="J15" s="481"/>
      <c r="K15" s="481"/>
      <c r="L15" s="1236"/>
      <c r="M15" s="1236"/>
      <c r="N15" s="473"/>
      <c r="O15" s="1242" t="s">
        <v>638</v>
      </c>
      <c r="P15" s="654"/>
      <c r="Q15" s="654"/>
      <c r="R15" s="1245" t="s">
        <v>652</v>
      </c>
      <c r="S15" s="1245"/>
      <c r="T15" s="1246"/>
      <c r="U15" s="1248"/>
      <c r="V15" s="1272"/>
      <c r="W15" s="1165"/>
    </row>
    <row r="16" spans="1:33" ht="30.75" customHeight="1">
      <c r="J16" s="481"/>
      <c r="K16" s="481"/>
      <c r="L16" s="1236"/>
      <c r="M16" s="1236"/>
      <c r="N16" s="472"/>
      <c r="O16" s="1243"/>
      <c r="P16" s="652"/>
      <c r="Q16" s="653"/>
      <c r="R16" s="535" t="s">
        <v>273</v>
      </c>
      <c r="S16" s="1231" t="s">
        <v>272</v>
      </c>
      <c r="T16" s="1232"/>
      <c r="U16" s="1249"/>
      <c r="V16" s="1272"/>
      <c r="W16" s="1165"/>
    </row>
    <row r="17" spans="1:33">
      <c r="J17" s="481"/>
      <c r="K17" s="489">
        <v>1</v>
      </c>
      <c r="L17" s="636" t="s">
        <v>92</v>
      </c>
      <c r="M17" s="636" t="s">
        <v>48</v>
      </c>
      <c r="N17" s="508" t="s">
        <v>48</v>
      </c>
      <c r="O17" s="637">
        <f ca="1">OFFSET(O17,0,-1)+1</f>
        <v>3</v>
      </c>
      <c r="P17" s="638">
        <f ca="1">OFFSET(P17,0,-1)</f>
        <v>3</v>
      </c>
      <c r="Q17" s="638">
        <f ca="1">OFFSET(Q17,0,-1)</f>
        <v>3</v>
      </c>
      <c r="R17" s="637">
        <f ca="1">OFFSET(R17,0,-1)+1</f>
        <v>4</v>
      </c>
      <c r="S17" s="1270">
        <f ca="1">OFFSET(S17,0,-1)+1</f>
        <v>5</v>
      </c>
      <c r="T17" s="1270"/>
      <c r="U17" s="637">
        <f ca="1">OFFSET(U17,0,-2)+1</f>
        <v>6</v>
      </c>
      <c r="V17" s="638">
        <f ca="1">OFFSET(V17,0,-1)</f>
        <v>6</v>
      </c>
      <c r="W17" s="637">
        <f ca="1">OFFSET(W17,0,-1)+1</f>
        <v>7</v>
      </c>
    </row>
    <row r="18" spans="1:33" ht="22.5">
      <c r="A18" s="1255">
        <v>1</v>
      </c>
      <c r="B18" s="900"/>
      <c r="C18" s="900"/>
      <c r="D18" s="900"/>
      <c r="E18" s="901"/>
      <c r="F18" s="902"/>
      <c r="G18" s="902"/>
      <c r="H18" s="902"/>
      <c r="I18" s="903"/>
      <c r="J18" s="898"/>
      <c r="K18" s="905"/>
      <c r="L18" s="592">
        <f>mergeValue(A18)</f>
        <v>1</v>
      </c>
      <c r="M18" s="640" t="s">
        <v>20</v>
      </c>
      <c r="N18" s="579"/>
      <c r="O18" s="1271"/>
      <c r="P18" s="1271"/>
      <c r="Q18" s="1271"/>
      <c r="R18" s="1271"/>
      <c r="S18" s="1271"/>
      <c r="T18" s="1271"/>
      <c r="U18" s="1271"/>
      <c r="V18" s="1271"/>
      <c r="W18" s="629" t="s">
        <v>475</v>
      </c>
    </row>
    <row r="19" spans="1:33" ht="22.5">
      <c r="A19" s="1255"/>
      <c r="B19" s="1255">
        <v>1</v>
      </c>
      <c r="C19" s="900"/>
      <c r="D19" s="900"/>
      <c r="E19" s="902"/>
      <c r="F19" s="902"/>
      <c r="G19" s="902"/>
      <c r="H19" s="902"/>
      <c r="I19" s="897"/>
      <c r="J19" s="896"/>
      <c r="K19" s="899"/>
      <c r="L19" s="592" t="str">
        <f>mergeValue(A19) &amp;"."&amp; mergeValue(B19)</f>
        <v>1.1</v>
      </c>
      <c r="M19" s="545" t="s">
        <v>16</v>
      </c>
      <c r="N19" s="579"/>
      <c r="O19" s="1271"/>
      <c r="P19" s="1271"/>
      <c r="Q19" s="1271"/>
      <c r="R19" s="1271"/>
      <c r="S19" s="1271"/>
      <c r="T19" s="1271"/>
      <c r="U19" s="1271"/>
      <c r="V19" s="1271"/>
      <c r="W19" s="629" t="s">
        <v>476</v>
      </c>
    </row>
    <row r="20" spans="1:33" ht="22.5">
      <c r="A20" s="1255"/>
      <c r="B20" s="1255"/>
      <c r="C20" s="1255">
        <v>1</v>
      </c>
      <c r="D20" s="900"/>
      <c r="E20" s="902"/>
      <c r="F20" s="902"/>
      <c r="G20" s="902"/>
      <c r="H20" s="902"/>
      <c r="I20" s="904"/>
      <c r="J20" s="896"/>
      <c r="K20" s="899"/>
      <c r="L20" s="592" t="str">
        <f>mergeValue(A20) &amp;"."&amp; mergeValue(B20)&amp;"."&amp; mergeValue(C20)</f>
        <v>1.1.1</v>
      </c>
      <c r="M20" s="546" t="s">
        <v>7</v>
      </c>
      <c r="N20" s="579"/>
      <c r="O20" s="1271"/>
      <c r="P20" s="1271"/>
      <c r="Q20" s="1271"/>
      <c r="R20" s="1271"/>
      <c r="S20" s="1271"/>
      <c r="T20" s="1271"/>
      <c r="U20" s="1271"/>
      <c r="V20" s="1271"/>
      <c r="W20" s="629" t="s">
        <v>631</v>
      </c>
    </row>
    <row r="21" spans="1:33" ht="22.5">
      <c r="A21" s="1255"/>
      <c r="B21" s="1255"/>
      <c r="C21" s="1255"/>
      <c r="D21" s="1255">
        <v>1</v>
      </c>
      <c r="E21" s="902"/>
      <c r="F21" s="902"/>
      <c r="G21" s="902"/>
      <c r="H21" s="902"/>
      <c r="I21" s="904"/>
      <c r="J21" s="896"/>
      <c r="K21" s="899"/>
      <c r="L21" s="592" t="str">
        <f>mergeValue(A21) &amp;"."&amp; mergeValue(B21)&amp;"."&amp; mergeValue(C21)&amp;"."&amp; mergeValue(D21)</f>
        <v>1.1.1.1</v>
      </c>
      <c r="M21" s="547" t="s">
        <v>22</v>
      </c>
      <c r="N21" s="579"/>
      <c r="O21" s="1271"/>
      <c r="P21" s="1271"/>
      <c r="Q21" s="1271"/>
      <c r="R21" s="1271"/>
      <c r="S21" s="1271"/>
      <c r="T21" s="1271"/>
      <c r="U21" s="1271"/>
      <c r="V21" s="1271"/>
      <c r="W21" s="629" t="s">
        <v>632</v>
      </c>
    </row>
    <row r="22" spans="1:33" ht="101.25">
      <c r="A22" s="1255"/>
      <c r="B22" s="1255"/>
      <c r="C22" s="1255"/>
      <c r="D22" s="1255"/>
      <c r="E22" s="1255">
        <v>1</v>
      </c>
      <c r="F22" s="902"/>
      <c r="G22" s="902"/>
      <c r="H22" s="900">
        <v>1</v>
      </c>
      <c r="I22" s="1255">
        <v>1</v>
      </c>
      <c r="J22" s="902"/>
      <c r="K22" s="907"/>
      <c r="L22" s="592" t="str">
        <f>mergeValue(A22) &amp;"."&amp; mergeValue(B22)&amp;"."&amp; mergeValue(C22)&amp;"."&amp; mergeValue(D22)&amp;"."&amp; mergeValue(E22)</f>
        <v>1.1.1.1.1</v>
      </c>
      <c r="M22" s="553" t="s">
        <v>9</v>
      </c>
      <c r="N22" s="580"/>
      <c r="O22" s="1257"/>
      <c r="P22" s="1257"/>
      <c r="Q22" s="1257"/>
      <c r="R22" s="1257"/>
      <c r="S22" s="1257"/>
      <c r="T22" s="1257"/>
      <c r="U22" s="1257"/>
      <c r="V22" s="1257"/>
      <c r="W22" s="629" t="s">
        <v>636</v>
      </c>
    </row>
    <row r="23" spans="1:33" ht="90">
      <c r="A23" s="1255"/>
      <c r="B23" s="1255"/>
      <c r="C23" s="1255"/>
      <c r="D23" s="1255"/>
      <c r="E23" s="1255"/>
      <c r="F23" s="1255">
        <v>1</v>
      </c>
      <c r="G23" s="900"/>
      <c r="H23" s="900"/>
      <c r="I23" s="1255"/>
      <c r="J23" s="1255">
        <v>1</v>
      </c>
      <c r="K23" s="908"/>
      <c r="L23" s="592" t="str">
        <f>mergeValue(A23) &amp;"."&amp; mergeValue(B23)&amp;"."&amp; mergeValue(C23)&amp;"."&amp; mergeValue(D23)&amp;"."&amp; mergeValue(E23)&amp;"."&amp; mergeValue(F23)</f>
        <v>1.1.1.1.1.1</v>
      </c>
      <c r="M23" s="554" t="s">
        <v>10</v>
      </c>
      <c r="N23" s="580"/>
      <c r="O23" s="1258"/>
      <c r="P23" s="1259"/>
      <c r="Q23" s="1259"/>
      <c r="R23" s="1259"/>
      <c r="S23" s="1259"/>
      <c r="T23" s="1259"/>
      <c r="U23" s="1259"/>
      <c r="V23" s="1260"/>
      <c r="W23" s="629" t="s">
        <v>634</v>
      </c>
      <c r="Y23" s="503" t="str">
        <f>strCheckUnique(Z23:Z26)</f>
        <v/>
      </c>
      <c r="AA23" s="503" t="str">
        <f>IF(O23="","",O23 &amp; ":_")</f>
        <v/>
      </c>
    </row>
    <row r="24" spans="1:33" ht="189" customHeight="1">
      <c r="A24" s="1255"/>
      <c r="B24" s="1255"/>
      <c r="C24" s="1255"/>
      <c r="D24" s="1255"/>
      <c r="E24" s="1255"/>
      <c r="F24" s="1255"/>
      <c r="G24" s="900">
        <v>1</v>
      </c>
      <c r="H24" s="900"/>
      <c r="I24" s="1255"/>
      <c r="J24" s="1255"/>
      <c r="K24" s="908">
        <v>1</v>
      </c>
      <c r="L24" s="592" t="str">
        <f>mergeValue(A24) &amp;"."&amp; mergeValue(B24)&amp;"."&amp; mergeValue(C24)&amp;"."&amp; mergeValue(D24)&amp;"."&amp; mergeValue(E24)&amp;"."&amp; mergeValue(F24)&amp;"."&amp; mergeValue(G24)</f>
        <v>1.1.1.1.1.1.1</v>
      </c>
      <c r="M24" s="1063"/>
      <c r="N24" s="585"/>
      <c r="O24" s="1072"/>
      <c r="P24" s="561"/>
      <c r="Q24" s="561"/>
      <c r="R24" s="1262"/>
      <c r="S24" s="1251" t="s">
        <v>83</v>
      </c>
      <c r="T24" s="1262"/>
      <c r="U24" s="1251" t="s">
        <v>84</v>
      </c>
      <c r="V24" s="577"/>
      <c r="W24" s="1226" t="s">
        <v>654</v>
      </c>
      <c r="X24" s="499" t="str">
        <f>strCheckDate(O25:V25)</f>
        <v/>
      </c>
      <c r="Y24" s="503"/>
      <c r="Z24" s="503" t="str">
        <f>IF(M24="","",M24 )</f>
        <v/>
      </c>
      <c r="AA24" s="503"/>
      <c r="AB24" s="503"/>
      <c r="AC24" s="503"/>
    </row>
    <row r="25" spans="1:33" ht="11.25" hidden="1">
      <c r="A25" s="1255"/>
      <c r="B25" s="1255"/>
      <c r="C25" s="1255"/>
      <c r="D25" s="1255"/>
      <c r="E25" s="1255"/>
      <c r="F25" s="1255"/>
      <c r="G25" s="900"/>
      <c r="H25" s="900"/>
      <c r="I25" s="1255"/>
      <c r="J25" s="1255"/>
      <c r="K25" s="908"/>
      <c r="L25" s="599"/>
      <c r="M25" s="645"/>
      <c r="N25" s="585"/>
      <c r="O25" s="583"/>
      <c r="P25" s="561"/>
      <c r="Q25" s="583" t="str">
        <f>R24 &amp; "-" &amp; T24</f>
        <v>-</v>
      </c>
      <c r="R25" s="1250"/>
      <c r="S25" s="1251"/>
      <c r="T25" s="1250"/>
      <c r="U25" s="1251"/>
      <c r="V25" s="577"/>
      <c r="W25" s="1227"/>
    </row>
    <row r="26" spans="1:33" s="475" customFormat="1" ht="15" customHeight="1">
      <c r="A26" s="1255"/>
      <c r="B26" s="1255"/>
      <c r="C26" s="1255"/>
      <c r="D26" s="1255"/>
      <c r="E26" s="1255"/>
      <c r="F26" s="1255"/>
      <c r="G26" s="902"/>
      <c r="H26" s="900"/>
      <c r="I26" s="1255"/>
      <c r="J26" s="1255"/>
      <c r="K26" s="907"/>
      <c r="L26" s="537"/>
      <c r="M26" s="556" t="s">
        <v>25</v>
      </c>
      <c r="N26" s="550"/>
      <c r="O26" s="544"/>
      <c r="P26" s="544"/>
      <c r="Q26" s="544"/>
      <c r="R26" s="572"/>
      <c r="S26" s="563"/>
      <c r="T26" s="562"/>
      <c r="U26" s="550"/>
      <c r="V26" s="559"/>
      <c r="W26" s="1228"/>
      <c r="X26" s="500"/>
      <c r="Y26" s="500"/>
      <c r="Z26" s="500"/>
      <c r="AA26" s="500"/>
      <c r="AB26" s="500"/>
      <c r="AC26" s="500"/>
      <c r="AD26" s="500"/>
      <c r="AE26" s="500"/>
      <c r="AF26" s="500"/>
      <c r="AG26" s="500"/>
    </row>
    <row r="27" spans="1:33" s="475" customFormat="1" ht="15" customHeight="1">
      <c r="A27" s="1255"/>
      <c r="B27" s="1255"/>
      <c r="C27" s="1255"/>
      <c r="D27" s="1255"/>
      <c r="E27" s="1255"/>
      <c r="F27" s="902"/>
      <c r="G27" s="902"/>
      <c r="H27" s="900"/>
      <c r="I27" s="1255"/>
      <c r="J27" s="902"/>
      <c r="K27" s="907"/>
      <c r="L27" s="537"/>
      <c r="M27" s="555" t="s">
        <v>11</v>
      </c>
      <c r="N27" s="549"/>
      <c r="O27" s="544"/>
      <c r="P27" s="544"/>
      <c r="Q27" s="544"/>
      <c r="R27" s="572"/>
      <c r="S27" s="563"/>
      <c r="T27" s="562"/>
      <c r="U27" s="549"/>
      <c r="V27" s="563"/>
      <c r="W27" s="559"/>
      <c r="X27" s="500"/>
      <c r="Y27" s="500"/>
      <c r="Z27" s="500"/>
      <c r="AA27" s="500"/>
      <c r="AB27" s="500"/>
      <c r="AC27" s="500"/>
      <c r="AD27" s="500"/>
      <c r="AE27" s="500"/>
      <c r="AF27" s="500"/>
      <c r="AG27" s="500"/>
    </row>
    <row r="28" spans="1:33" s="475" customFormat="1" ht="15" customHeight="1">
      <c r="A28" s="1255"/>
      <c r="B28" s="1255"/>
      <c r="C28" s="1255"/>
      <c r="D28" s="1255"/>
      <c r="E28" s="906"/>
      <c r="F28" s="902"/>
      <c r="G28" s="902"/>
      <c r="H28" s="902"/>
      <c r="I28" s="898"/>
      <c r="J28" s="895"/>
      <c r="K28" s="905"/>
      <c r="L28" s="537"/>
      <c r="M28" s="550" t="s">
        <v>12</v>
      </c>
      <c r="N28" s="548"/>
      <c r="O28" s="544"/>
      <c r="P28" s="544"/>
      <c r="Q28" s="544"/>
      <c r="R28" s="572"/>
      <c r="S28" s="563"/>
      <c r="T28" s="562"/>
      <c r="U28" s="548"/>
      <c r="V28" s="563"/>
      <c r="W28" s="559"/>
      <c r="X28" s="500"/>
      <c r="Y28" s="500"/>
      <c r="Z28" s="500"/>
      <c r="AA28" s="500"/>
      <c r="AB28" s="500"/>
      <c r="AC28" s="500"/>
      <c r="AD28" s="500"/>
      <c r="AE28" s="500"/>
      <c r="AF28" s="500"/>
      <c r="AG28" s="500"/>
    </row>
    <row r="29" spans="1:33" s="475" customFormat="1" ht="15" customHeight="1">
      <c r="A29" s="1255"/>
      <c r="B29" s="1255"/>
      <c r="C29" s="1255"/>
      <c r="D29" s="906"/>
      <c r="E29" s="906"/>
      <c r="F29" s="902"/>
      <c r="G29" s="902"/>
      <c r="H29" s="902"/>
      <c r="I29" s="898"/>
      <c r="J29" s="895"/>
      <c r="K29" s="905"/>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row>
    <row r="30" spans="1:33" s="475" customFormat="1" ht="15" customHeight="1">
      <c r="A30" s="1255"/>
      <c r="B30" s="1255"/>
      <c r="C30" s="906"/>
      <c r="D30" s="906"/>
      <c r="E30" s="906"/>
      <c r="F30" s="906"/>
      <c r="G30" s="911"/>
      <c r="H30" s="898"/>
      <c r="I30" s="909"/>
      <c r="J30" s="895"/>
      <c r="K30" s="910"/>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row>
    <row r="31" spans="1:33" s="475" customFormat="1" ht="15" customHeight="1">
      <c r="A31" s="1255"/>
      <c r="B31" s="906"/>
      <c r="C31" s="906"/>
      <c r="D31" s="906"/>
      <c r="E31" s="906"/>
      <c r="F31" s="906"/>
      <c r="G31" s="911"/>
      <c r="H31" s="898"/>
      <c r="I31" s="898"/>
      <c r="J31" s="895"/>
      <c r="K31" s="905"/>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row>
    <row r="32" spans="1:33" s="475" customFormat="1" ht="15" customHeight="1">
      <c r="A32" s="894"/>
      <c r="B32" s="894"/>
      <c r="C32" s="894"/>
      <c r="D32" s="894"/>
      <c r="E32" s="894"/>
      <c r="F32" s="894"/>
      <c r="G32" s="894"/>
      <c r="H32" s="894"/>
      <c r="I32" s="894"/>
      <c r="J32" s="894"/>
      <c r="K32" s="894"/>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row>
    <row r="33" spans="12:23" ht="3" customHeight="1">
      <c r="L33" s="485"/>
      <c r="M33" s="485"/>
      <c r="N33" s="485"/>
      <c r="O33" s="485"/>
      <c r="P33" s="485"/>
      <c r="Q33" s="485"/>
      <c r="R33" s="485"/>
      <c r="S33" s="485"/>
      <c r="T33" s="485"/>
      <c r="U33" s="485"/>
    </row>
    <row r="34" spans="12:23" ht="133.5" customHeight="1">
      <c r="L34" s="1">
        <v>1</v>
      </c>
      <c r="M34" s="1219" t="s">
        <v>630</v>
      </c>
      <c r="N34" s="1219"/>
      <c r="O34" s="1219"/>
      <c r="P34" s="1219"/>
      <c r="Q34" s="1219"/>
      <c r="R34" s="1219"/>
      <c r="S34" s="1219"/>
      <c r="T34" s="1219"/>
      <c r="U34" s="1219"/>
      <c r="V34" s="1219"/>
      <c r="W34" s="121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50</v>
      </c>
    </row>
    <row r="2" spans="1:20" ht="22.5">
      <c r="F2" s="1220" t="s">
        <v>490</v>
      </c>
      <c r="G2" s="1221"/>
      <c r="H2" s="1222"/>
      <c r="I2" s="639"/>
    </row>
    <row r="3" spans="1:20" ht="3" customHeight="1"/>
    <row r="4" spans="1:20" s="569" customFormat="1" ht="11.25">
      <c r="A4" s="589"/>
      <c r="B4" s="589"/>
      <c r="C4" s="589"/>
      <c r="D4" s="589"/>
      <c r="F4" s="1165" t="s">
        <v>453</v>
      </c>
      <c r="G4" s="1165"/>
      <c r="H4" s="1165"/>
      <c r="I4" s="1223"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3"/>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20.12.2021</v>
      </c>
      <c r="I7" s="580" t="s">
        <v>492</v>
      </c>
      <c r="J7" s="614"/>
      <c r="K7" s="589"/>
      <c r="L7" s="589"/>
      <c r="M7" s="589"/>
      <c r="N7" s="589"/>
      <c r="O7" s="589"/>
      <c r="P7" s="589"/>
      <c r="Q7" s="589"/>
      <c r="R7" s="589"/>
      <c r="S7" s="589"/>
      <c r="T7" s="589"/>
    </row>
    <row r="8" spans="1:20" s="569" customFormat="1" ht="45">
      <c r="A8" s="1224">
        <v>1</v>
      </c>
      <c r="B8" s="589"/>
      <c r="C8" s="589"/>
      <c r="D8" s="589"/>
      <c r="F8" s="615" t="str">
        <f>"2." &amp;mergeValue(A8)</f>
        <v>2.1</v>
      </c>
      <c r="G8" s="631" t="s">
        <v>493</v>
      </c>
      <c r="H8" s="603" t="str">
        <f>IF('Перечень тарифов'!R32="","наименование отсутствует","" &amp; 'Перечень тарифов'!R32 &amp; "")</f>
        <v>наименование отсутствует</v>
      </c>
      <c r="I8" s="580" t="s">
        <v>588</v>
      </c>
      <c r="J8" s="614"/>
      <c r="K8" s="589"/>
      <c r="L8" s="589"/>
      <c r="M8" s="589"/>
      <c r="N8" s="589"/>
      <c r="O8" s="589"/>
      <c r="P8" s="589"/>
      <c r="Q8" s="589"/>
      <c r="R8" s="589"/>
      <c r="S8" s="589"/>
      <c r="T8" s="589"/>
    </row>
    <row r="9" spans="1:20" s="569" customFormat="1" ht="22.5">
      <c r="A9" s="1224"/>
      <c r="B9" s="589"/>
      <c r="C9" s="589"/>
      <c r="D9" s="589"/>
      <c r="F9" s="615" t="str">
        <f>"3." &amp;mergeValue(A9)</f>
        <v>3.1</v>
      </c>
      <c r="G9" s="631" t="s">
        <v>494</v>
      </c>
      <c r="H9" s="603" t="str">
        <f>IF('Перечень тарифов'!F32="","наименование отсутствует","" &amp; 'Перечень тарифов'!F32 &amp; "")</f>
        <v>Производство тепловой энергии. Некомбинированная выработка</v>
      </c>
      <c r="I9" s="580" t="s">
        <v>586</v>
      </c>
      <c r="J9" s="614"/>
      <c r="K9" s="589"/>
      <c r="L9" s="589"/>
      <c r="M9" s="589"/>
      <c r="N9" s="589"/>
      <c r="O9" s="589"/>
      <c r="P9" s="589"/>
      <c r="Q9" s="589"/>
      <c r="R9" s="589"/>
      <c r="S9" s="589"/>
      <c r="T9" s="589"/>
    </row>
    <row r="10" spans="1:20" s="569" customFormat="1" ht="22.5">
      <c r="A10" s="1224"/>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24"/>
      <c r="B12" s="1224"/>
      <c r="C12" s="1224">
        <v>1</v>
      </c>
      <c r="D12" s="622"/>
      <c r="F12" s="615" t="str">
        <f>"4."&amp;mergeValue(A12) &amp;"."&amp;mergeValue(B12)&amp;"."&amp;mergeValue(C12)</f>
        <v>4.1.1.1</v>
      </c>
      <c r="G12" s="621" t="s">
        <v>496</v>
      </c>
      <c r="H12" s="603" t="str">
        <f>IF(Территории!H13="","","" &amp; Территории!H13 &amp; "")</f>
        <v>город Ярославль</v>
      </c>
      <c r="I12" s="580" t="s">
        <v>499</v>
      </c>
      <c r="J12" s="614"/>
      <c r="K12" s="589"/>
      <c r="L12" s="589"/>
      <c r="M12" s="589"/>
      <c r="N12" s="589"/>
      <c r="O12" s="589"/>
      <c r="P12" s="589"/>
      <c r="Q12" s="589"/>
      <c r="R12" s="589"/>
      <c r="S12" s="589"/>
      <c r="T12" s="589"/>
    </row>
    <row r="13" spans="1:20" s="569" customFormat="1" ht="56.25">
      <c r="A13" s="1224"/>
      <c r="B13" s="1224"/>
      <c r="C13" s="1224"/>
      <c r="D13" s="622">
        <v>1</v>
      </c>
      <c r="F13" s="615" t="str">
        <f>"4."&amp;mergeValue(A13) &amp;"."&amp;mergeValue(B13)&amp;"."&amp;mergeValue(C13)&amp;"."&amp;mergeValue(D13)</f>
        <v>4.1.1.1.1</v>
      </c>
      <c r="G13" s="632" t="s">
        <v>497</v>
      </c>
      <c r="H13" s="603" t="str">
        <f>IF(Территории!R14="","","" &amp; Территории!R14 &amp; "")</f>
        <v>город Ярославль (78701000)</v>
      </c>
      <c r="I13" s="1100" t="s">
        <v>589</v>
      </c>
      <c r="J13" s="614"/>
      <c r="K13" s="589"/>
      <c r="L13" s="589"/>
      <c r="M13" s="589"/>
      <c r="N13" s="589"/>
      <c r="O13" s="589"/>
      <c r="P13" s="589"/>
      <c r="Q13" s="589"/>
      <c r="R13" s="589"/>
      <c r="S13" s="589"/>
      <c r="T13" s="589"/>
    </row>
    <row r="14" spans="1:20" s="612" customFormat="1" ht="3" customHeight="1">
      <c r="A14" s="613"/>
      <c r="B14" s="613"/>
      <c r="C14" s="613"/>
      <c r="D14" s="613"/>
      <c r="F14" s="624"/>
      <c r="G14" s="625"/>
      <c r="H14" s="626"/>
      <c r="I14" s="627"/>
      <c r="J14" s="613"/>
      <c r="K14" s="613"/>
      <c r="L14" s="613"/>
      <c r="M14" s="613"/>
      <c r="N14" s="613"/>
      <c r="O14" s="613"/>
      <c r="P14" s="613"/>
      <c r="Q14" s="613"/>
      <c r="R14" s="613"/>
      <c r="S14" s="613"/>
      <c r="T14" s="613"/>
    </row>
    <row r="15" spans="1:20" s="612" customFormat="1" ht="15" customHeight="1">
      <c r="A15" s="613"/>
      <c r="B15" s="613"/>
      <c r="C15" s="613"/>
      <c r="D15" s="613"/>
      <c r="F15" s="611"/>
      <c r="G15" s="1219" t="s">
        <v>591</v>
      </c>
      <c r="H15" s="1219"/>
      <c r="I15" s="593"/>
      <c r="J15" s="613"/>
      <c r="K15" s="613"/>
      <c r="L15" s="613"/>
      <c r="M15" s="613"/>
      <c r="N15" s="613"/>
      <c r="O15" s="613"/>
      <c r="P15" s="613"/>
      <c r="Q15" s="613"/>
      <c r="R15" s="613"/>
      <c r="S15" s="613"/>
      <c r="T15" s="61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0"/>
  <sheetViews>
    <sheetView showGridLines="0" topLeftCell="M4" zoomScaleNormal="100" workbookViewId="0">
      <selection activeCell="AC24" sqref="AC24"/>
    </sheetView>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3.7109375" style="522" customWidth="1"/>
    <col min="16" max="17" width="1.7109375" style="522" hidden="1" customWidth="1"/>
    <col min="18" max="18" width="11.7109375" style="522" customWidth="1"/>
    <col min="19" max="19" width="3.7109375" style="522" customWidth="1"/>
    <col min="20" max="20" width="11.7109375" style="522" customWidth="1"/>
    <col min="21" max="21" width="8.5703125" style="522" customWidth="1"/>
    <col min="22" max="22" width="23.7109375" style="1055" customWidth="1"/>
    <col min="23" max="24" width="1.7109375" style="1055" hidden="1" customWidth="1"/>
    <col min="25" max="25" width="11.7109375" style="1055" customWidth="1"/>
    <col min="26" max="26" width="3.7109375" style="1055" customWidth="1"/>
    <col min="27" max="27" width="11.7109375" style="1055" customWidth="1"/>
    <col min="28" max="28" width="8.5703125" style="1055" customWidth="1"/>
    <col min="29" max="29" width="23.7109375" style="1055" customWidth="1"/>
    <col min="30" max="31" width="1.7109375" style="1055" hidden="1" customWidth="1"/>
    <col min="32" max="32" width="11.7109375" style="1055" customWidth="1"/>
    <col min="33" max="33" width="3.7109375" style="1055" customWidth="1"/>
    <col min="34" max="34" width="11.7109375" style="1055" customWidth="1"/>
    <col min="35" max="35" width="8.5703125" style="1055" customWidth="1"/>
    <col min="36" max="36" width="23.7109375" style="1055" customWidth="1"/>
    <col min="37" max="38" width="1.7109375" style="1055" hidden="1" customWidth="1"/>
    <col min="39" max="39" width="11.7109375" style="1055" customWidth="1"/>
    <col min="40" max="40" width="3.7109375" style="1055" customWidth="1"/>
    <col min="41" max="41" width="11.7109375" style="1055" customWidth="1"/>
    <col min="42" max="42" width="8.5703125" style="1055" hidden="1" customWidth="1"/>
    <col min="43" max="43" width="4.7109375" style="522" customWidth="1"/>
    <col min="44" max="44" width="115.7109375" style="522" customWidth="1"/>
    <col min="45" max="56" width="10.5703125" style="584"/>
    <col min="57" max="277" width="10.5703125" style="522"/>
    <col min="278" max="285" width="0" style="522" hidden="1" customWidth="1"/>
    <col min="286" max="288" width="3.7109375" style="522" customWidth="1"/>
    <col min="289" max="289" width="12.7109375" style="522" customWidth="1"/>
    <col min="290" max="290" width="47.42578125" style="522" customWidth="1"/>
    <col min="291" max="294" width="0" style="522" hidden="1" customWidth="1"/>
    <col min="295" max="295" width="11.7109375" style="522" customWidth="1"/>
    <col min="296" max="296" width="6.42578125" style="522" bestFit="1" customWidth="1"/>
    <col min="297" max="297" width="11.7109375" style="522" customWidth="1"/>
    <col min="298" max="298" width="0" style="522" hidden="1" customWidth="1"/>
    <col min="299" max="299" width="3.7109375" style="522" customWidth="1"/>
    <col min="300" max="300" width="11.140625" style="522" bestFit="1" customWidth="1"/>
    <col min="301" max="533" width="10.5703125" style="522"/>
    <col min="534" max="541" width="0" style="522" hidden="1" customWidth="1"/>
    <col min="542" max="544" width="3.7109375" style="522" customWidth="1"/>
    <col min="545" max="545" width="12.7109375" style="522" customWidth="1"/>
    <col min="546" max="546" width="47.42578125" style="522" customWidth="1"/>
    <col min="547" max="550" width="0" style="522" hidden="1" customWidth="1"/>
    <col min="551" max="551" width="11.7109375" style="522" customWidth="1"/>
    <col min="552" max="552" width="6.42578125" style="522" bestFit="1" customWidth="1"/>
    <col min="553" max="553" width="11.7109375" style="522" customWidth="1"/>
    <col min="554" max="554" width="0" style="522" hidden="1" customWidth="1"/>
    <col min="555" max="555" width="3.7109375" style="522" customWidth="1"/>
    <col min="556" max="556" width="11.140625" style="522" bestFit="1" customWidth="1"/>
    <col min="557" max="789" width="10.5703125" style="522"/>
    <col min="790" max="797" width="0" style="522" hidden="1" customWidth="1"/>
    <col min="798" max="800" width="3.7109375" style="522" customWidth="1"/>
    <col min="801" max="801" width="12.7109375" style="522" customWidth="1"/>
    <col min="802" max="802" width="47.42578125" style="522" customWidth="1"/>
    <col min="803" max="806" width="0" style="522" hidden="1" customWidth="1"/>
    <col min="807" max="807" width="11.7109375" style="522" customWidth="1"/>
    <col min="808" max="808" width="6.42578125" style="522" bestFit="1" customWidth="1"/>
    <col min="809" max="809" width="11.7109375" style="522" customWidth="1"/>
    <col min="810" max="810" width="0" style="522" hidden="1" customWidth="1"/>
    <col min="811" max="811" width="3.7109375" style="522" customWidth="1"/>
    <col min="812" max="812" width="11.140625" style="522" bestFit="1" customWidth="1"/>
    <col min="813" max="1045" width="10.5703125" style="522"/>
    <col min="1046" max="1053" width="0" style="522" hidden="1" customWidth="1"/>
    <col min="1054" max="1056" width="3.7109375" style="522" customWidth="1"/>
    <col min="1057" max="1057" width="12.7109375" style="522" customWidth="1"/>
    <col min="1058" max="1058" width="47.42578125" style="522" customWidth="1"/>
    <col min="1059" max="1062" width="0" style="522" hidden="1" customWidth="1"/>
    <col min="1063" max="1063" width="11.7109375" style="522" customWidth="1"/>
    <col min="1064" max="1064" width="6.42578125" style="522" bestFit="1" customWidth="1"/>
    <col min="1065" max="1065" width="11.7109375" style="522" customWidth="1"/>
    <col min="1066" max="1066" width="0" style="522" hidden="1" customWidth="1"/>
    <col min="1067" max="1067" width="3.7109375" style="522" customWidth="1"/>
    <col min="1068" max="1068" width="11.140625" style="522" bestFit="1" customWidth="1"/>
    <col min="1069" max="1301" width="10.5703125" style="522"/>
    <col min="1302" max="1309" width="0" style="522" hidden="1" customWidth="1"/>
    <col min="1310" max="1312" width="3.7109375" style="522" customWidth="1"/>
    <col min="1313" max="1313" width="12.7109375" style="522" customWidth="1"/>
    <col min="1314" max="1314" width="47.42578125" style="522" customWidth="1"/>
    <col min="1315" max="1318" width="0" style="522" hidden="1" customWidth="1"/>
    <col min="1319" max="1319" width="11.7109375" style="522" customWidth="1"/>
    <col min="1320" max="1320" width="6.42578125" style="522" bestFit="1" customWidth="1"/>
    <col min="1321" max="1321" width="11.7109375" style="522" customWidth="1"/>
    <col min="1322" max="1322" width="0" style="522" hidden="1" customWidth="1"/>
    <col min="1323" max="1323" width="3.7109375" style="522" customWidth="1"/>
    <col min="1324" max="1324" width="11.140625" style="522" bestFit="1" customWidth="1"/>
    <col min="1325" max="1557" width="10.5703125" style="522"/>
    <col min="1558" max="1565" width="0" style="522" hidden="1" customWidth="1"/>
    <col min="1566" max="1568" width="3.7109375" style="522" customWidth="1"/>
    <col min="1569" max="1569" width="12.7109375" style="522" customWidth="1"/>
    <col min="1570" max="1570" width="47.42578125" style="522" customWidth="1"/>
    <col min="1571" max="1574" width="0" style="522" hidden="1" customWidth="1"/>
    <col min="1575" max="1575" width="11.7109375" style="522" customWidth="1"/>
    <col min="1576" max="1576" width="6.42578125" style="522" bestFit="1" customWidth="1"/>
    <col min="1577" max="1577" width="11.7109375" style="522" customWidth="1"/>
    <col min="1578" max="1578" width="0" style="522" hidden="1" customWidth="1"/>
    <col min="1579" max="1579" width="3.7109375" style="522" customWidth="1"/>
    <col min="1580" max="1580" width="11.140625" style="522" bestFit="1" customWidth="1"/>
    <col min="1581" max="1813" width="10.5703125" style="522"/>
    <col min="1814" max="1821" width="0" style="522" hidden="1" customWidth="1"/>
    <col min="1822" max="1824" width="3.7109375" style="522" customWidth="1"/>
    <col min="1825" max="1825" width="12.7109375" style="522" customWidth="1"/>
    <col min="1826" max="1826" width="47.42578125" style="522" customWidth="1"/>
    <col min="1827" max="1830" width="0" style="522" hidden="1" customWidth="1"/>
    <col min="1831" max="1831" width="11.7109375" style="522" customWidth="1"/>
    <col min="1832" max="1832" width="6.42578125" style="522" bestFit="1" customWidth="1"/>
    <col min="1833" max="1833" width="11.7109375" style="522" customWidth="1"/>
    <col min="1834" max="1834" width="0" style="522" hidden="1" customWidth="1"/>
    <col min="1835" max="1835" width="3.7109375" style="522" customWidth="1"/>
    <col min="1836" max="1836" width="11.140625" style="522" bestFit="1" customWidth="1"/>
    <col min="1837" max="2069" width="10.5703125" style="522"/>
    <col min="2070" max="2077" width="0" style="522" hidden="1" customWidth="1"/>
    <col min="2078" max="2080" width="3.7109375" style="522" customWidth="1"/>
    <col min="2081" max="2081" width="12.7109375" style="522" customWidth="1"/>
    <col min="2082" max="2082" width="47.42578125" style="522" customWidth="1"/>
    <col min="2083" max="2086" width="0" style="522" hidden="1" customWidth="1"/>
    <col min="2087" max="2087" width="11.7109375" style="522" customWidth="1"/>
    <col min="2088" max="2088" width="6.42578125" style="522" bestFit="1" customWidth="1"/>
    <col min="2089" max="2089" width="11.7109375" style="522" customWidth="1"/>
    <col min="2090" max="2090" width="0" style="522" hidden="1" customWidth="1"/>
    <col min="2091" max="2091" width="3.7109375" style="522" customWidth="1"/>
    <col min="2092" max="2092" width="11.140625" style="522" bestFit="1" customWidth="1"/>
    <col min="2093" max="2325" width="10.5703125" style="522"/>
    <col min="2326" max="2333" width="0" style="522" hidden="1" customWidth="1"/>
    <col min="2334" max="2336" width="3.7109375" style="522" customWidth="1"/>
    <col min="2337" max="2337" width="12.7109375" style="522" customWidth="1"/>
    <col min="2338" max="2338" width="47.42578125" style="522" customWidth="1"/>
    <col min="2339" max="2342" width="0" style="522" hidden="1" customWidth="1"/>
    <col min="2343" max="2343" width="11.7109375" style="522" customWidth="1"/>
    <col min="2344" max="2344" width="6.42578125" style="522" bestFit="1" customWidth="1"/>
    <col min="2345" max="2345" width="11.7109375" style="522" customWidth="1"/>
    <col min="2346" max="2346" width="0" style="522" hidden="1" customWidth="1"/>
    <col min="2347" max="2347" width="3.7109375" style="522" customWidth="1"/>
    <col min="2348" max="2348" width="11.140625" style="522" bestFit="1" customWidth="1"/>
    <col min="2349" max="2581" width="10.5703125" style="522"/>
    <col min="2582" max="2589" width="0" style="522" hidden="1" customWidth="1"/>
    <col min="2590" max="2592" width="3.7109375" style="522" customWidth="1"/>
    <col min="2593" max="2593" width="12.7109375" style="522" customWidth="1"/>
    <col min="2594" max="2594" width="47.42578125" style="522" customWidth="1"/>
    <col min="2595" max="2598" width="0" style="522" hidden="1" customWidth="1"/>
    <col min="2599" max="2599" width="11.7109375" style="522" customWidth="1"/>
    <col min="2600" max="2600" width="6.42578125" style="522" bestFit="1" customWidth="1"/>
    <col min="2601" max="2601" width="11.7109375" style="522" customWidth="1"/>
    <col min="2602" max="2602" width="0" style="522" hidden="1" customWidth="1"/>
    <col min="2603" max="2603" width="3.7109375" style="522" customWidth="1"/>
    <col min="2604" max="2604" width="11.140625" style="522" bestFit="1" customWidth="1"/>
    <col min="2605" max="2837" width="10.5703125" style="522"/>
    <col min="2838" max="2845" width="0" style="522" hidden="1" customWidth="1"/>
    <col min="2846" max="2848" width="3.7109375" style="522" customWidth="1"/>
    <col min="2849" max="2849" width="12.7109375" style="522" customWidth="1"/>
    <col min="2850" max="2850" width="47.42578125" style="522" customWidth="1"/>
    <col min="2851" max="2854" width="0" style="522" hidden="1" customWidth="1"/>
    <col min="2855" max="2855" width="11.7109375" style="522" customWidth="1"/>
    <col min="2856" max="2856" width="6.42578125" style="522" bestFit="1" customWidth="1"/>
    <col min="2857" max="2857" width="11.7109375" style="522" customWidth="1"/>
    <col min="2858" max="2858" width="0" style="522" hidden="1" customWidth="1"/>
    <col min="2859" max="2859" width="3.7109375" style="522" customWidth="1"/>
    <col min="2860" max="2860" width="11.140625" style="522" bestFit="1" customWidth="1"/>
    <col min="2861" max="3093" width="10.5703125" style="522"/>
    <col min="3094" max="3101" width="0" style="522" hidden="1" customWidth="1"/>
    <col min="3102" max="3104" width="3.7109375" style="522" customWidth="1"/>
    <col min="3105" max="3105" width="12.7109375" style="522" customWidth="1"/>
    <col min="3106" max="3106" width="47.42578125" style="522" customWidth="1"/>
    <col min="3107" max="3110" width="0" style="522" hidden="1" customWidth="1"/>
    <col min="3111" max="3111" width="11.7109375" style="522" customWidth="1"/>
    <col min="3112" max="3112" width="6.42578125" style="522" bestFit="1" customWidth="1"/>
    <col min="3113" max="3113" width="11.7109375" style="522" customWidth="1"/>
    <col min="3114" max="3114" width="0" style="522" hidden="1" customWidth="1"/>
    <col min="3115" max="3115" width="3.7109375" style="522" customWidth="1"/>
    <col min="3116" max="3116" width="11.140625" style="522" bestFit="1" customWidth="1"/>
    <col min="3117" max="3349" width="10.5703125" style="522"/>
    <col min="3350" max="3357" width="0" style="522" hidden="1" customWidth="1"/>
    <col min="3358" max="3360" width="3.7109375" style="522" customWidth="1"/>
    <col min="3361" max="3361" width="12.7109375" style="522" customWidth="1"/>
    <col min="3362" max="3362" width="47.42578125" style="522" customWidth="1"/>
    <col min="3363" max="3366" width="0" style="522" hidden="1" customWidth="1"/>
    <col min="3367" max="3367" width="11.7109375" style="522" customWidth="1"/>
    <col min="3368" max="3368" width="6.42578125" style="522" bestFit="1" customWidth="1"/>
    <col min="3369" max="3369" width="11.7109375" style="522" customWidth="1"/>
    <col min="3370" max="3370" width="0" style="522" hidden="1" customWidth="1"/>
    <col min="3371" max="3371" width="3.7109375" style="522" customWidth="1"/>
    <col min="3372" max="3372" width="11.140625" style="522" bestFit="1" customWidth="1"/>
    <col min="3373" max="3605" width="10.5703125" style="522"/>
    <col min="3606" max="3613" width="0" style="522" hidden="1" customWidth="1"/>
    <col min="3614" max="3616" width="3.7109375" style="522" customWidth="1"/>
    <col min="3617" max="3617" width="12.7109375" style="522" customWidth="1"/>
    <col min="3618" max="3618" width="47.42578125" style="522" customWidth="1"/>
    <col min="3619" max="3622" width="0" style="522" hidden="1" customWidth="1"/>
    <col min="3623" max="3623" width="11.7109375" style="522" customWidth="1"/>
    <col min="3624" max="3624" width="6.42578125" style="522" bestFit="1" customWidth="1"/>
    <col min="3625" max="3625" width="11.7109375" style="522" customWidth="1"/>
    <col min="3626" max="3626" width="0" style="522" hidden="1" customWidth="1"/>
    <col min="3627" max="3627" width="3.7109375" style="522" customWidth="1"/>
    <col min="3628" max="3628" width="11.140625" style="522" bestFit="1" customWidth="1"/>
    <col min="3629" max="3861" width="10.5703125" style="522"/>
    <col min="3862" max="3869" width="0" style="522" hidden="1" customWidth="1"/>
    <col min="3870" max="3872" width="3.7109375" style="522" customWidth="1"/>
    <col min="3873" max="3873" width="12.7109375" style="522" customWidth="1"/>
    <col min="3874" max="3874" width="47.42578125" style="522" customWidth="1"/>
    <col min="3875" max="3878" width="0" style="522" hidden="1" customWidth="1"/>
    <col min="3879" max="3879" width="11.7109375" style="522" customWidth="1"/>
    <col min="3880" max="3880" width="6.42578125" style="522" bestFit="1" customWidth="1"/>
    <col min="3881" max="3881" width="11.7109375" style="522" customWidth="1"/>
    <col min="3882" max="3882" width="0" style="522" hidden="1" customWidth="1"/>
    <col min="3883" max="3883" width="3.7109375" style="522" customWidth="1"/>
    <col min="3884" max="3884" width="11.140625" style="522" bestFit="1" customWidth="1"/>
    <col min="3885" max="4117" width="10.5703125" style="522"/>
    <col min="4118" max="4125" width="0" style="522" hidden="1" customWidth="1"/>
    <col min="4126" max="4128" width="3.7109375" style="522" customWidth="1"/>
    <col min="4129" max="4129" width="12.7109375" style="522" customWidth="1"/>
    <col min="4130" max="4130" width="47.42578125" style="522" customWidth="1"/>
    <col min="4131" max="4134" width="0" style="522" hidden="1" customWidth="1"/>
    <col min="4135" max="4135" width="11.7109375" style="522" customWidth="1"/>
    <col min="4136" max="4136" width="6.42578125" style="522" bestFit="1" customWidth="1"/>
    <col min="4137" max="4137" width="11.7109375" style="522" customWidth="1"/>
    <col min="4138" max="4138" width="0" style="522" hidden="1" customWidth="1"/>
    <col min="4139" max="4139" width="3.7109375" style="522" customWidth="1"/>
    <col min="4140" max="4140" width="11.140625" style="522" bestFit="1" customWidth="1"/>
    <col min="4141" max="4373" width="10.5703125" style="522"/>
    <col min="4374" max="4381" width="0" style="522" hidden="1" customWidth="1"/>
    <col min="4382" max="4384" width="3.7109375" style="522" customWidth="1"/>
    <col min="4385" max="4385" width="12.7109375" style="522" customWidth="1"/>
    <col min="4386" max="4386" width="47.42578125" style="522" customWidth="1"/>
    <col min="4387" max="4390" width="0" style="522" hidden="1" customWidth="1"/>
    <col min="4391" max="4391" width="11.7109375" style="522" customWidth="1"/>
    <col min="4392" max="4392" width="6.42578125" style="522" bestFit="1" customWidth="1"/>
    <col min="4393" max="4393" width="11.7109375" style="522" customWidth="1"/>
    <col min="4394" max="4394" width="0" style="522" hidden="1" customWidth="1"/>
    <col min="4395" max="4395" width="3.7109375" style="522" customWidth="1"/>
    <col min="4396" max="4396" width="11.140625" style="522" bestFit="1" customWidth="1"/>
    <col min="4397" max="4629" width="10.5703125" style="522"/>
    <col min="4630" max="4637" width="0" style="522" hidden="1" customWidth="1"/>
    <col min="4638" max="4640" width="3.7109375" style="522" customWidth="1"/>
    <col min="4641" max="4641" width="12.7109375" style="522" customWidth="1"/>
    <col min="4642" max="4642" width="47.42578125" style="522" customWidth="1"/>
    <col min="4643" max="4646" width="0" style="522" hidden="1" customWidth="1"/>
    <col min="4647" max="4647" width="11.7109375" style="522" customWidth="1"/>
    <col min="4648" max="4648" width="6.42578125" style="522" bestFit="1" customWidth="1"/>
    <col min="4649" max="4649" width="11.7109375" style="522" customWidth="1"/>
    <col min="4650" max="4650" width="0" style="522" hidden="1" customWidth="1"/>
    <col min="4651" max="4651" width="3.7109375" style="522" customWidth="1"/>
    <col min="4652" max="4652" width="11.140625" style="522" bestFit="1" customWidth="1"/>
    <col min="4653" max="4885" width="10.5703125" style="522"/>
    <col min="4886" max="4893" width="0" style="522" hidden="1" customWidth="1"/>
    <col min="4894" max="4896" width="3.7109375" style="522" customWidth="1"/>
    <col min="4897" max="4897" width="12.7109375" style="522" customWidth="1"/>
    <col min="4898" max="4898" width="47.42578125" style="522" customWidth="1"/>
    <col min="4899" max="4902" width="0" style="522" hidden="1" customWidth="1"/>
    <col min="4903" max="4903" width="11.7109375" style="522" customWidth="1"/>
    <col min="4904" max="4904" width="6.42578125" style="522" bestFit="1" customWidth="1"/>
    <col min="4905" max="4905" width="11.7109375" style="522" customWidth="1"/>
    <col min="4906" max="4906" width="0" style="522" hidden="1" customWidth="1"/>
    <col min="4907" max="4907" width="3.7109375" style="522" customWidth="1"/>
    <col min="4908" max="4908" width="11.140625" style="522" bestFit="1" customWidth="1"/>
    <col min="4909" max="5141" width="10.5703125" style="522"/>
    <col min="5142" max="5149" width="0" style="522" hidden="1" customWidth="1"/>
    <col min="5150" max="5152" width="3.7109375" style="522" customWidth="1"/>
    <col min="5153" max="5153" width="12.7109375" style="522" customWidth="1"/>
    <col min="5154" max="5154" width="47.42578125" style="522" customWidth="1"/>
    <col min="5155" max="5158" width="0" style="522" hidden="1" customWidth="1"/>
    <col min="5159" max="5159" width="11.7109375" style="522" customWidth="1"/>
    <col min="5160" max="5160" width="6.42578125" style="522" bestFit="1" customWidth="1"/>
    <col min="5161" max="5161" width="11.7109375" style="522" customWidth="1"/>
    <col min="5162" max="5162" width="0" style="522" hidden="1" customWidth="1"/>
    <col min="5163" max="5163" width="3.7109375" style="522" customWidth="1"/>
    <col min="5164" max="5164" width="11.140625" style="522" bestFit="1" customWidth="1"/>
    <col min="5165" max="5397" width="10.5703125" style="522"/>
    <col min="5398" max="5405" width="0" style="522" hidden="1" customWidth="1"/>
    <col min="5406" max="5408" width="3.7109375" style="522" customWidth="1"/>
    <col min="5409" max="5409" width="12.7109375" style="522" customWidth="1"/>
    <col min="5410" max="5410" width="47.42578125" style="522" customWidth="1"/>
    <col min="5411" max="5414" width="0" style="522" hidden="1" customWidth="1"/>
    <col min="5415" max="5415" width="11.7109375" style="522" customWidth="1"/>
    <col min="5416" max="5416" width="6.42578125" style="522" bestFit="1" customWidth="1"/>
    <col min="5417" max="5417" width="11.7109375" style="522" customWidth="1"/>
    <col min="5418" max="5418" width="0" style="522" hidden="1" customWidth="1"/>
    <col min="5419" max="5419" width="3.7109375" style="522" customWidth="1"/>
    <col min="5420" max="5420" width="11.140625" style="522" bestFit="1" customWidth="1"/>
    <col min="5421" max="5653" width="10.5703125" style="522"/>
    <col min="5654" max="5661" width="0" style="522" hidden="1" customWidth="1"/>
    <col min="5662" max="5664" width="3.7109375" style="522" customWidth="1"/>
    <col min="5665" max="5665" width="12.7109375" style="522" customWidth="1"/>
    <col min="5666" max="5666" width="47.42578125" style="522" customWidth="1"/>
    <col min="5667" max="5670" width="0" style="522" hidden="1" customWidth="1"/>
    <col min="5671" max="5671" width="11.7109375" style="522" customWidth="1"/>
    <col min="5672" max="5672" width="6.42578125" style="522" bestFit="1" customWidth="1"/>
    <col min="5673" max="5673" width="11.7109375" style="522" customWidth="1"/>
    <col min="5674" max="5674" width="0" style="522" hidden="1" customWidth="1"/>
    <col min="5675" max="5675" width="3.7109375" style="522" customWidth="1"/>
    <col min="5676" max="5676" width="11.140625" style="522" bestFit="1" customWidth="1"/>
    <col min="5677" max="5909" width="10.5703125" style="522"/>
    <col min="5910" max="5917" width="0" style="522" hidden="1" customWidth="1"/>
    <col min="5918" max="5920" width="3.7109375" style="522" customWidth="1"/>
    <col min="5921" max="5921" width="12.7109375" style="522" customWidth="1"/>
    <col min="5922" max="5922" width="47.42578125" style="522" customWidth="1"/>
    <col min="5923" max="5926" width="0" style="522" hidden="1" customWidth="1"/>
    <col min="5927" max="5927" width="11.7109375" style="522" customWidth="1"/>
    <col min="5928" max="5928" width="6.42578125" style="522" bestFit="1" customWidth="1"/>
    <col min="5929" max="5929" width="11.7109375" style="522" customWidth="1"/>
    <col min="5930" max="5930" width="0" style="522" hidden="1" customWidth="1"/>
    <col min="5931" max="5931" width="3.7109375" style="522" customWidth="1"/>
    <col min="5932" max="5932" width="11.140625" style="522" bestFit="1" customWidth="1"/>
    <col min="5933" max="6165" width="10.5703125" style="522"/>
    <col min="6166" max="6173" width="0" style="522" hidden="1" customWidth="1"/>
    <col min="6174" max="6176" width="3.7109375" style="522" customWidth="1"/>
    <col min="6177" max="6177" width="12.7109375" style="522" customWidth="1"/>
    <col min="6178" max="6178" width="47.42578125" style="522" customWidth="1"/>
    <col min="6179" max="6182" width="0" style="522" hidden="1" customWidth="1"/>
    <col min="6183" max="6183" width="11.7109375" style="522" customWidth="1"/>
    <col min="6184" max="6184" width="6.42578125" style="522" bestFit="1" customWidth="1"/>
    <col min="6185" max="6185" width="11.7109375" style="522" customWidth="1"/>
    <col min="6186" max="6186" width="0" style="522" hidden="1" customWidth="1"/>
    <col min="6187" max="6187" width="3.7109375" style="522" customWidth="1"/>
    <col min="6188" max="6188" width="11.140625" style="522" bestFit="1" customWidth="1"/>
    <col min="6189" max="6421" width="10.5703125" style="522"/>
    <col min="6422" max="6429" width="0" style="522" hidden="1" customWidth="1"/>
    <col min="6430" max="6432" width="3.7109375" style="522" customWidth="1"/>
    <col min="6433" max="6433" width="12.7109375" style="522" customWidth="1"/>
    <col min="6434" max="6434" width="47.42578125" style="522" customWidth="1"/>
    <col min="6435" max="6438" width="0" style="522" hidden="1" customWidth="1"/>
    <col min="6439" max="6439" width="11.7109375" style="522" customWidth="1"/>
    <col min="6440" max="6440" width="6.42578125" style="522" bestFit="1" customWidth="1"/>
    <col min="6441" max="6441" width="11.7109375" style="522" customWidth="1"/>
    <col min="6442" max="6442" width="0" style="522" hidden="1" customWidth="1"/>
    <col min="6443" max="6443" width="3.7109375" style="522" customWidth="1"/>
    <col min="6444" max="6444" width="11.140625" style="522" bestFit="1" customWidth="1"/>
    <col min="6445" max="6677" width="10.5703125" style="522"/>
    <col min="6678" max="6685" width="0" style="522" hidden="1" customWidth="1"/>
    <col min="6686" max="6688" width="3.7109375" style="522" customWidth="1"/>
    <col min="6689" max="6689" width="12.7109375" style="522" customWidth="1"/>
    <col min="6690" max="6690" width="47.42578125" style="522" customWidth="1"/>
    <col min="6691" max="6694" width="0" style="522" hidden="1" customWidth="1"/>
    <col min="6695" max="6695" width="11.7109375" style="522" customWidth="1"/>
    <col min="6696" max="6696" width="6.42578125" style="522" bestFit="1" customWidth="1"/>
    <col min="6697" max="6697" width="11.7109375" style="522" customWidth="1"/>
    <col min="6698" max="6698" width="0" style="522" hidden="1" customWidth="1"/>
    <col min="6699" max="6699" width="3.7109375" style="522" customWidth="1"/>
    <col min="6700" max="6700" width="11.140625" style="522" bestFit="1" customWidth="1"/>
    <col min="6701" max="6933" width="10.5703125" style="522"/>
    <col min="6934" max="6941" width="0" style="522" hidden="1" customWidth="1"/>
    <col min="6942" max="6944" width="3.7109375" style="522" customWidth="1"/>
    <col min="6945" max="6945" width="12.7109375" style="522" customWidth="1"/>
    <col min="6946" max="6946" width="47.42578125" style="522" customWidth="1"/>
    <col min="6947" max="6950" width="0" style="522" hidden="1" customWidth="1"/>
    <col min="6951" max="6951" width="11.7109375" style="522" customWidth="1"/>
    <col min="6952" max="6952" width="6.42578125" style="522" bestFit="1" customWidth="1"/>
    <col min="6953" max="6953" width="11.7109375" style="522" customWidth="1"/>
    <col min="6954" max="6954" width="0" style="522" hidden="1" customWidth="1"/>
    <col min="6955" max="6955" width="3.7109375" style="522" customWidth="1"/>
    <col min="6956" max="6956" width="11.140625" style="522" bestFit="1" customWidth="1"/>
    <col min="6957" max="7189" width="10.5703125" style="522"/>
    <col min="7190" max="7197" width="0" style="522" hidden="1" customWidth="1"/>
    <col min="7198" max="7200" width="3.7109375" style="522" customWidth="1"/>
    <col min="7201" max="7201" width="12.7109375" style="522" customWidth="1"/>
    <col min="7202" max="7202" width="47.42578125" style="522" customWidth="1"/>
    <col min="7203" max="7206" width="0" style="522" hidden="1" customWidth="1"/>
    <col min="7207" max="7207" width="11.7109375" style="522" customWidth="1"/>
    <col min="7208" max="7208" width="6.42578125" style="522" bestFit="1" customWidth="1"/>
    <col min="7209" max="7209" width="11.7109375" style="522" customWidth="1"/>
    <col min="7210" max="7210" width="0" style="522" hidden="1" customWidth="1"/>
    <col min="7211" max="7211" width="3.7109375" style="522" customWidth="1"/>
    <col min="7212" max="7212" width="11.140625" style="522" bestFit="1" customWidth="1"/>
    <col min="7213" max="7445" width="10.5703125" style="522"/>
    <col min="7446" max="7453" width="0" style="522" hidden="1" customWidth="1"/>
    <col min="7454" max="7456" width="3.7109375" style="522" customWidth="1"/>
    <col min="7457" max="7457" width="12.7109375" style="522" customWidth="1"/>
    <col min="7458" max="7458" width="47.42578125" style="522" customWidth="1"/>
    <col min="7459" max="7462" width="0" style="522" hidden="1" customWidth="1"/>
    <col min="7463" max="7463" width="11.7109375" style="522" customWidth="1"/>
    <col min="7464" max="7464" width="6.42578125" style="522" bestFit="1" customWidth="1"/>
    <col min="7465" max="7465" width="11.7109375" style="522" customWidth="1"/>
    <col min="7466" max="7466" width="0" style="522" hidden="1" customWidth="1"/>
    <col min="7467" max="7467" width="3.7109375" style="522" customWidth="1"/>
    <col min="7468" max="7468" width="11.140625" style="522" bestFit="1" customWidth="1"/>
    <col min="7469" max="7701" width="10.5703125" style="522"/>
    <col min="7702" max="7709" width="0" style="522" hidden="1" customWidth="1"/>
    <col min="7710" max="7712" width="3.7109375" style="522" customWidth="1"/>
    <col min="7713" max="7713" width="12.7109375" style="522" customWidth="1"/>
    <col min="7714" max="7714" width="47.42578125" style="522" customWidth="1"/>
    <col min="7715" max="7718" width="0" style="522" hidden="1" customWidth="1"/>
    <col min="7719" max="7719" width="11.7109375" style="522" customWidth="1"/>
    <col min="7720" max="7720" width="6.42578125" style="522" bestFit="1" customWidth="1"/>
    <col min="7721" max="7721" width="11.7109375" style="522" customWidth="1"/>
    <col min="7722" max="7722" width="0" style="522" hidden="1" customWidth="1"/>
    <col min="7723" max="7723" width="3.7109375" style="522" customWidth="1"/>
    <col min="7724" max="7724" width="11.140625" style="522" bestFit="1" customWidth="1"/>
    <col min="7725" max="7957" width="10.5703125" style="522"/>
    <col min="7958" max="7965" width="0" style="522" hidden="1" customWidth="1"/>
    <col min="7966" max="7968" width="3.7109375" style="522" customWidth="1"/>
    <col min="7969" max="7969" width="12.7109375" style="522" customWidth="1"/>
    <col min="7970" max="7970" width="47.42578125" style="522" customWidth="1"/>
    <col min="7971" max="7974" width="0" style="522" hidden="1" customWidth="1"/>
    <col min="7975" max="7975" width="11.7109375" style="522" customWidth="1"/>
    <col min="7976" max="7976" width="6.42578125" style="522" bestFit="1" customWidth="1"/>
    <col min="7977" max="7977" width="11.7109375" style="522" customWidth="1"/>
    <col min="7978" max="7978" width="0" style="522" hidden="1" customWidth="1"/>
    <col min="7979" max="7979" width="3.7109375" style="522" customWidth="1"/>
    <col min="7980" max="7980" width="11.140625" style="522" bestFit="1" customWidth="1"/>
    <col min="7981" max="8213" width="10.5703125" style="522"/>
    <col min="8214" max="8221" width="0" style="522" hidden="1" customWidth="1"/>
    <col min="8222" max="8224" width="3.7109375" style="522" customWidth="1"/>
    <col min="8225" max="8225" width="12.7109375" style="522" customWidth="1"/>
    <col min="8226" max="8226" width="47.42578125" style="522" customWidth="1"/>
    <col min="8227" max="8230" width="0" style="522" hidden="1" customWidth="1"/>
    <col min="8231" max="8231" width="11.7109375" style="522" customWidth="1"/>
    <col min="8232" max="8232" width="6.42578125" style="522" bestFit="1" customWidth="1"/>
    <col min="8233" max="8233" width="11.7109375" style="522" customWidth="1"/>
    <col min="8234" max="8234" width="0" style="522" hidden="1" customWidth="1"/>
    <col min="8235" max="8235" width="3.7109375" style="522" customWidth="1"/>
    <col min="8236" max="8236" width="11.140625" style="522" bestFit="1" customWidth="1"/>
    <col min="8237" max="8469" width="10.5703125" style="522"/>
    <col min="8470" max="8477" width="0" style="522" hidden="1" customWidth="1"/>
    <col min="8478" max="8480" width="3.7109375" style="522" customWidth="1"/>
    <col min="8481" max="8481" width="12.7109375" style="522" customWidth="1"/>
    <col min="8482" max="8482" width="47.42578125" style="522" customWidth="1"/>
    <col min="8483" max="8486" width="0" style="522" hidden="1" customWidth="1"/>
    <col min="8487" max="8487" width="11.7109375" style="522" customWidth="1"/>
    <col min="8488" max="8488" width="6.42578125" style="522" bestFit="1" customWidth="1"/>
    <col min="8489" max="8489" width="11.7109375" style="522" customWidth="1"/>
    <col min="8490" max="8490" width="0" style="522" hidden="1" customWidth="1"/>
    <col min="8491" max="8491" width="3.7109375" style="522" customWidth="1"/>
    <col min="8492" max="8492" width="11.140625" style="522" bestFit="1" customWidth="1"/>
    <col min="8493" max="8725" width="10.5703125" style="522"/>
    <col min="8726" max="8733" width="0" style="522" hidden="1" customWidth="1"/>
    <col min="8734" max="8736" width="3.7109375" style="522" customWidth="1"/>
    <col min="8737" max="8737" width="12.7109375" style="522" customWidth="1"/>
    <col min="8738" max="8738" width="47.42578125" style="522" customWidth="1"/>
    <col min="8739" max="8742" width="0" style="522" hidden="1" customWidth="1"/>
    <col min="8743" max="8743" width="11.7109375" style="522" customWidth="1"/>
    <col min="8744" max="8744" width="6.42578125" style="522" bestFit="1" customWidth="1"/>
    <col min="8745" max="8745" width="11.7109375" style="522" customWidth="1"/>
    <col min="8746" max="8746" width="0" style="522" hidden="1" customWidth="1"/>
    <col min="8747" max="8747" width="3.7109375" style="522" customWidth="1"/>
    <col min="8748" max="8748" width="11.140625" style="522" bestFit="1" customWidth="1"/>
    <col min="8749" max="8981" width="10.5703125" style="522"/>
    <col min="8982" max="8989" width="0" style="522" hidden="1" customWidth="1"/>
    <col min="8990" max="8992" width="3.7109375" style="522" customWidth="1"/>
    <col min="8993" max="8993" width="12.7109375" style="522" customWidth="1"/>
    <col min="8994" max="8994" width="47.42578125" style="522" customWidth="1"/>
    <col min="8995" max="8998" width="0" style="522" hidden="1" customWidth="1"/>
    <col min="8999" max="8999" width="11.7109375" style="522" customWidth="1"/>
    <col min="9000" max="9000" width="6.42578125" style="522" bestFit="1" customWidth="1"/>
    <col min="9001" max="9001" width="11.7109375" style="522" customWidth="1"/>
    <col min="9002" max="9002" width="0" style="522" hidden="1" customWidth="1"/>
    <col min="9003" max="9003" width="3.7109375" style="522" customWidth="1"/>
    <col min="9004" max="9004" width="11.140625" style="522" bestFit="1" customWidth="1"/>
    <col min="9005" max="9237" width="10.5703125" style="522"/>
    <col min="9238" max="9245" width="0" style="522" hidden="1" customWidth="1"/>
    <col min="9246" max="9248" width="3.7109375" style="522" customWidth="1"/>
    <col min="9249" max="9249" width="12.7109375" style="522" customWidth="1"/>
    <col min="9250" max="9250" width="47.42578125" style="522" customWidth="1"/>
    <col min="9251" max="9254" width="0" style="522" hidden="1" customWidth="1"/>
    <col min="9255" max="9255" width="11.7109375" style="522" customWidth="1"/>
    <col min="9256" max="9256" width="6.42578125" style="522" bestFit="1" customWidth="1"/>
    <col min="9257" max="9257" width="11.7109375" style="522" customWidth="1"/>
    <col min="9258" max="9258" width="0" style="522" hidden="1" customWidth="1"/>
    <col min="9259" max="9259" width="3.7109375" style="522" customWidth="1"/>
    <col min="9260" max="9260" width="11.140625" style="522" bestFit="1" customWidth="1"/>
    <col min="9261" max="9493" width="10.5703125" style="522"/>
    <col min="9494" max="9501" width="0" style="522" hidden="1" customWidth="1"/>
    <col min="9502" max="9504" width="3.7109375" style="522" customWidth="1"/>
    <col min="9505" max="9505" width="12.7109375" style="522" customWidth="1"/>
    <col min="9506" max="9506" width="47.42578125" style="522" customWidth="1"/>
    <col min="9507" max="9510" width="0" style="522" hidden="1" customWidth="1"/>
    <col min="9511" max="9511" width="11.7109375" style="522" customWidth="1"/>
    <col min="9512" max="9512" width="6.42578125" style="522" bestFit="1" customWidth="1"/>
    <col min="9513" max="9513" width="11.7109375" style="522" customWidth="1"/>
    <col min="9514" max="9514" width="0" style="522" hidden="1" customWidth="1"/>
    <col min="9515" max="9515" width="3.7109375" style="522" customWidth="1"/>
    <col min="9516" max="9516" width="11.140625" style="522" bestFit="1" customWidth="1"/>
    <col min="9517" max="9749" width="10.5703125" style="522"/>
    <col min="9750" max="9757" width="0" style="522" hidden="1" customWidth="1"/>
    <col min="9758" max="9760" width="3.7109375" style="522" customWidth="1"/>
    <col min="9761" max="9761" width="12.7109375" style="522" customWidth="1"/>
    <col min="9762" max="9762" width="47.42578125" style="522" customWidth="1"/>
    <col min="9763" max="9766" width="0" style="522" hidden="1" customWidth="1"/>
    <col min="9767" max="9767" width="11.7109375" style="522" customWidth="1"/>
    <col min="9768" max="9768" width="6.42578125" style="522" bestFit="1" customWidth="1"/>
    <col min="9769" max="9769" width="11.7109375" style="522" customWidth="1"/>
    <col min="9770" max="9770" width="0" style="522" hidden="1" customWidth="1"/>
    <col min="9771" max="9771" width="3.7109375" style="522" customWidth="1"/>
    <col min="9772" max="9772" width="11.140625" style="522" bestFit="1" customWidth="1"/>
    <col min="9773" max="10005" width="10.5703125" style="522"/>
    <col min="10006" max="10013" width="0" style="522" hidden="1" customWidth="1"/>
    <col min="10014" max="10016" width="3.7109375" style="522" customWidth="1"/>
    <col min="10017" max="10017" width="12.7109375" style="522" customWidth="1"/>
    <col min="10018" max="10018" width="47.42578125" style="522" customWidth="1"/>
    <col min="10019" max="10022" width="0" style="522" hidden="1" customWidth="1"/>
    <col min="10023" max="10023" width="11.7109375" style="522" customWidth="1"/>
    <col min="10024" max="10024" width="6.42578125" style="522" bestFit="1" customWidth="1"/>
    <col min="10025" max="10025" width="11.7109375" style="522" customWidth="1"/>
    <col min="10026" max="10026" width="0" style="522" hidden="1" customWidth="1"/>
    <col min="10027" max="10027" width="3.7109375" style="522" customWidth="1"/>
    <col min="10028" max="10028" width="11.140625" style="522" bestFit="1" customWidth="1"/>
    <col min="10029" max="10261" width="10.5703125" style="522"/>
    <col min="10262" max="10269" width="0" style="522" hidden="1" customWidth="1"/>
    <col min="10270" max="10272" width="3.7109375" style="522" customWidth="1"/>
    <col min="10273" max="10273" width="12.7109375" style="522" customWidth="1"/>
    <col min="10274" max="10274" width="47.42578125" style="522" customWidth="1"/>
    <col min="10275" max="10278" width="0" style="522" hidden="1" customWidth="1"/>
    <col min="10279" max="10279" width="11.7109375" style="522" customWidth="1"/>
    <col min="10280" max="10280" width="6.42578125" style="522" bestFit="1" customWidth="1"/>
    <col min="10281" max="10281" width="11.7109375" style="522" customWidth="1"/>
    <col min="10282" max="10282" width="0" style="522" hidden="1" customWidth="1"/>
    <col min="10283" max="10283" width="3.7109375" style="522" customWidth="1"/>
    <col min="10284" max="10284" width="11.140625" style="522" bestFit="1" customWidth="1"/>
    <col min="10285" max="10517" width="10.5703125" style="522"/>
    <col min="10518" max="10525" width="0" style="522" hidden="1" customWidth="1"/>
    <col min="10526" max="10528" width="3.7109375" style="522" customWidth="1"/>
    <col min="10529" max="10529" width="12.7109375" style="522" customWidth="1"/>
    <col min="10530" max="10530" width="47.42578125" style="522" customWidth="1"/>
    <col min="10531" max="10534" width="0" style="522" hidden="1" customWidth="1"/>
    <col min="10535" max="10535" width="11.7109375" style="522" customWidth="1"/>
    <col min="10536" max="10536" width="6.42578125" style="522" bestFit="1" customWidth="1"/>
    <col min="10537" max="10537" width="11.7109375" style="522" customWidth="1"/>
    <col min="10538" max="10538" width="0" style="522" hidden="1" customWidth="1"/>
    <col min="10539" max="10539" width="3.7109375" style="522" customWidth="1"/>
    <col min="10540" max="10540" width="11.140625" style="522" bestFit="1" customWidth="1"/>
    <col min="10541" max="10773" width="10.5703125" style="522"/>
    <col min="10774" max="10781" width="0" style="522" hidden="1" customWidth="1"/>
    <col min="10782" max="10784" width="3.7109375" style="522" customWidth="1"/>
    <col min="10785" max="10785" width="12.7109375" style="522" customWidth="1"/>
    <col min="10786" max="10786" width="47.42578125" style="522" customWidth="1"/>
    <col min="10787" max="10790" width="0" style="522" hidden="1" customWidth="1"/>
    <col min="10791" max="10791" width="11.7109375" style="522" customWidth="1"/>
    <col min="10792" max="10792" width="6.42578125" style="522" bestFit="1" customWidth="1"/>
    <col min="10793" max="10793" width="11.7109375" style="522" customWidth="1"/>
    <col min="10794" max="10794" width="0" style="522" hidden="1" customWidth="1"/>
    <col min="10795" max="10795" width="3.7109375" style="522" customWidth="1"/>
    <col min="10796" max="10796" width="11.140625" style="522" bestFit="1" customWidth="1"/>
    <col min="10797" max="11029" width="10.5703125" style="522"/>
    <col min="11030" max="11037" width="0" style="522" hidden="1" customWidth="1"/>
    <col min="11038" max="11040" width="3.7109375" style="522" customWidth="1"/>
    <col min="11041" max="11041" width="12.7109375" style="522" customWidth="1"/>
    <col min="11042" max="11042" width="47.42578125" style="522" customWidth="1"/>
    <col min="11043" max="11046" width="0" style="522" hidden="1" customWidth="1"/>
    <col min="11047" max="11047" width="11.7109375" style="522" customWidth="1"/>
    <col min="11048" max="11048" width="6.42578125" style="522" bestFit="1" customWidth="1"/>
    <col min="11049" max="11049" width="11.7109375" style="522" customWidth="1"/>
    <col min="11050" max="11050" width="0" style="522" hidden="1" customWidth="1"/>
    <col min="11051" max="11051" width="3.7109375" style="522" customWidth="1"/>
    <col min="11052" max="11052" width="11.140625" style="522" bestFit="1" customWidth="1"/>
    <col min="11053" max="11285" width="10.5703125" style="522"/>
    <col min="11286" max="11293" width="0" style="522" hidden="1" customWidth="1"/>
    <col min="11294" max="11296" width="3.7109375" style="522" customWidth="1"/>
    <col min="11297" max="11297" width="12.7109375" style="522" customWidth="1"/>
    <col min="11298" max="11298" width="47.42578125" style="522" customWidth="1"/>
    <col min="11299" max="11302" width="0" style="522" hidden="1" customWidth="1"/>
    <col min="11303" max="11303" width="11.7109375" style="522" customWidth="1"/>
    <col min="11304" max="11304" width="6.42578125" style="522" bestFit="1" customWidth="1"/>
    <col min="11305" max="11305" width="11.7109375" style="522" customWidth="1"/>
    <col min="11306" max="11306" width="0" style="522" hidden="1" customWidth="1"/>
    <col min="11307" max="11307" width="3.7109375" style="522" customWidth="1"/>
    <col min="11308" max="11308" width="11.140625" style="522" bestFit="1" customWidth="1"/>
    <col min="11309" max="11541" width="10.5703125" style="522"/>
    <col min="11542" max="11549" width="0" style="522" hidden="1" customWidth="1"/>
    <col min="11550" max="11552" width="3.7109375" style="522" customWidth="1"/>
    <col min="11553" max="11553" width="12.7109375" style="522" customWidth="1"/>
    <col min="11554" max="11554" width="47.42578125" style="522" customWidth="1"/>
    <col min="11555" max="11558" width="0" style="522" hidden="1" customWidth="1"/>
    <col min="11559" max="11559" width="11.7109375" style="522" customWidth="1"/>
    <col min="11560" max="11560" width="6.42578125" style="522" bestFit="1" customWidth="1"/>
    <col min="11561" max="11561" width="11.7109375" style="522" customWidth="1"/>
    <col min="11562" max="11562" width="0" style="522" hidden="1" customWidth="1"/>
    <col min="11563" max="11563" width="3.7109375" style="522" customWidth="1"/>
    <col min="11564" max="11564" width="11.140625" style="522" bestFit="1" customWidth="1"/>
    <col min="11565" max="11797" width="10.5703125" style="522"/>
    <col min="11798" max="11805" width="0" style="522" hidden="1" customWidth="1"/>
    <col min="11806" max="11808" width="3.7109375" style="522" customWidth="1"/>
    <col min="11809" max="11809" width="12.7109375" style="522" customWidth="1"/>
    <col min="11810" max="11810" width="47.42578125" style="522" customWidth="1"/>
    <col min="11811" max="11814" width="0" style="522" hidden="1" customWidth="1"/>
    <col min="11815" max="11815" width="11.7109375" style="522" customWidth="1"/>
    <col min="11816" max="11816" width="6.42578125" style="522" bestFit="1" customWidth="1"/>
    <col min="11817" max="11817" width="11.7109375" style="522" customWidth="1"/>
    <col min="11818" max="11818" width="0" style="522" hidden="1" customWidth="1"/>
    <col min="11819" max="11819" width="3.7109375" style="522" customWidth="1"/>
    <col min="11820" max="11820" width="11.140625" style="522" bestFit="1" customWidth="1"/>
    <col min="11821" max="12053" width="10.5703125" style="522"/>
    <col min="12054" max="12061" width="0" style="522" hidden="1" customWidth="1"/>
    <col min="12062" max="12064" width="3.7109375" style="522" customWidth="1"/>
    <col min="12065" max="12065" width="12.7109375" style="522" customWidth="1"/>
    <col min="12066" max="12066" width="47.42578125" style="522" customWidth="1"/>
    <col min="12067" max="12070" width="0" style="522" hidden="1" customWidth="1"/>
    <col min="12071" max="12071" width="11.7109375" style="522" customWidth="1"/>
    <col min="12072" max="12072" width="6.42578125" style="522" bestFit="1" customWidth="1"/>
    <col min="12073" max="12073" width="11.7109375" style="522" customWidth="1"/>
    <col min="12074" max="12074" width="0" style="522" hidden="1" customWidth="1"/>
    <col min="12075" max="12075" width="3.7109375" style="522" customWidth="1"/>
    <col min="12076" max="12076" width="11.140625" style="522" bestFit="1" customWidth="1"/>
    <col min="12077" max="12309" width="10.5703125" style="522"/>
    <col min="12310" max="12317" width="0" style="522" hidden="1" customWidth="1"/>
    <col min="12318" max="12320" width="3.7109375" style="522" customWidth="1"/>
    <col min="12321" max="12321" width="12.7109375" style="522" customWidth="1"/>
    <col min="12322" max="12322" width="47.42578125" style="522" customWidth="1"/>
    <col min="12323" max="12326" width="0" style="522" hidden="1" customWidth="1"/>
    <col min="12327" max="12327" width="11.7109375" style="522" customWidth="1"/>
    <col min="12328" max="12328" width="6.42578125" style="522" bestFit="1" customWidth="1"/>
    <col min="12329" max="12329" width="11.7109375" style="522" customWidth="1"/>
    <col min="12330" max="12330" width="0" style="522" hidden="1" customWidth="1"/>
    <col min="12331" max="12331" width="3.7109375" style="522" customWidth="1"/>
    <col min="12332" max="12332" width="11.140625" style="522" bestFit="1" customWidth="1"/>
    <col min="12333" max="12565" width="10.5703125" style="522"/>
    <col min="12566" max="12573" width="0" style="522" hidden="1" customWidth="1"/>
    <col min="12574" max="12576" width="3.7109375" style="522" customWidth="1"/>
    <col min="12577" max="12577" width="12.7109375" style="522" customWidth="1"/>
    <col min="12578" max="12578" width="47.42578125" style="522" customWidth="1"/>
    <col min="12579" max="12582" width="0" style="522" hidden="1" customWidth="1"/>
    <col min="12583" max="12583" width="11.7109375" style="522" customWidth="1"/>
    <col min="12584" max="12584" width="6.42578125" style="522" bestFit="1" customWidth="1"/>
    <col min="12585" max="12585" width="11.7109375" style="522" customWidth="1"/>
    <col min="12586" max="12586" width="0" style="522" hidden="1" customWidth="1"/>
    <col min="12587" max="12587" width="3.7109375" style="522" customWidth="1"/>
    <col min="12588" max="12588" width="11.140625" style="522" bestFit="1" customWidth="1"/>
    <col min="12589" max="12821" width="10.5703125" style="522"/>
    <col min="12822" max="12829" width="0" style="522" hidden="1" customWidth="1"/>
    <col min="12830" max="12832" width="3.7109375" style="522" customWidth="1"/>
    <col min="12833" max="12833" width="12.7109375" style="522" customWidth="1"/>
    <col min="12834" max="12834" width="47.42578125" style="522" customWidth="1"/>
    <col min="12835" max="12838" width="0" style="522" hidden="1" customWidth="1"/>
    <col min="12839" max="12839" width="11.7109375" style="522" customWidth="1"/>
    <col min="12840" max="12840" width="6.42578125" style="522" bestFit="1" customWidth="1"/>
    <col min="12841" max="12841" width="11.7109375" style="522" customWidth="1"/>
    <col min="12842" max="12842" width="0" style="522" hidden="1" customWidth="1"/>
    <col min="12843" max="12843" width="3.7109375" style="522" customWidth="1"/>
    <col min="12844" max="12844" width="11.140625" style="522" bestFit="1" customWidth="1"/>
    <col min="12845" max="13077" width="10.5703125" style="522"/>
    <col min="13078" max="13085" width="0" style="522" hidden="1" customWidth="1"/>
    <col min="13086" max="13088" width="3.7109375" style="522" customWidth="1"/>
    <col min="13089" max="13089" width="12.7109375" style="522" customWidth="1"/>
    <col min="13090" max="13090" width="47.42578125" style="522" customWidth="1"/>
    <col min="13091" max="13094" width="0" style="522" hidden="1" customWidth="1"/>
    <col min="13095" max="13095" width="11.7109375" style="522" customWidth="1"/>
    <col min="13096" max="13096" width="6.42578125" style="522" bestFit="1" customWidth="1"/>
    <col min="13097" max="13097" width="11.7109375" style="522" customWidth="1"/>
    <col min="13098" max="13098" width="0" style="522" hidden="1" customWidth="1"/>
    <col min="13099" max="13099" width="3.7109375" style="522" customWidth="1"/>
    <col min="13100" max="13100" width="11.140625" style="522" bestFit="1" customWidth="1"/>
    <col min="13101" max="13333" width="10.5703125" style="522"/>
    <col min="13334" max="13341" width="0" style="522" hidden="1" customWidth="1"/>
    <col min="13342" max="13344" width="3.7109375" style="522" customWidth="1"/>
    <col min="13345" max="13345" width="12.7109375" style="522" customWidth="1"/>
    <col min="13346" max="13346" width="47.42578125" style="522" customWidth="1"/>
    <col min="13347" max="13350" width="0" style="522" hidden="1" customWidth="1"/>
    <col min="13351" max="13351" width="11.7109375" style="522" customWidth="1"/>
    <col min="13352" max="13352" width="6.42578125" style="522" bestFit="1" customWidth="1"/>
    <col min="13353" max="13353" width="11.7109375" style="522" customWidth="1"/>
    <col min="13354" max="13354" width="0" style="522" hidden="1" customWidth="1"/>
    <col min="13355" max="13355" width="3.7109375" style="522" customWidth="1"/>
    <col min="13356" max="13356" width="11.140625" style="522" bestFit="1" customWidth="1"/>
    <col min="13357" max="13589" width="10.5703125" style="522"/>
    <col min="13590" max="13597" width="0" style="522" hidden="1" customWidth="1"/>
    <col min="13598" max="13600" width="3.7109375" style="522" customWidth="1"/>
    <col min="13601" max="13601" width="12.7109375" style="522" customWidth="1"/>
    <col min="13602" max="13602" width="47.42578125" style="522" customWidth="1"/>
    <col min="13603" max="13606" width="0" style="522" hidden="1" customWidth="1"/>
    <col min="13607" max="13607" width="11.7109375" style="522" customWidth="1"/>
    <col min="13608" max="13608" width="6.42578125" style="522" bestFit="1" customWidth="1"/>
    <col min="13609" max="13609" width="11.7109375" style="522" customWidth="1"/>
    <col min="13610" max="13610" width="0" style="522" hidden="1" customWidth="1"/>
    <col min="13611" max="13611" width="3.7109375" style="522" customWidth="1"/>
    <col min="13612" max="13612" width="11.140625" style="522" bestFit="1" customWidth="1"/>
    <col min="13613" max="13845" width="10.5703125" style="522"/>
    <col min="13846" max="13853" width="0" style="522" hidden="1" customWidth="1"/>
    <col min="13854" max="13856" width="3.7109375" style="522" customWidth="1"/>
    <col min="13857" max="13857" width="12.7109375" style="522" customWidth="1"/>
    <col min="13858" max="13858" width="47.42578125" style="522" customWidth="1"/>
    <col min="13859" max="13862" width="0" style="522" hidden="1" customWidth="1"/>
    <col min="13863" max="13863" width="11.7109375" style="522" customWidth="1"/>
    <col min="13864" max="13864" width="6.42578125" style="522" bestFit="1" customWidth="1"/>
    <col min="13865" max="13865" width="11.7109375" style="522" customWidth="1"/>
    <col min="13866" max="13866" width="0" style="522" hidden="1" customWidth="1"/>
    <col min="13867" max="13867" width="3.7109375" style="522" customWidth="1"/>
    <col min="13868" max="13868" width="11.140625" style="522" bestFit="1" customWidth="1"/>
    <col min="13869" max="14101" width="10.5703125" style="522"/>
    <col min="14102" max="14109" width="0" style="522" hidden="1" customWidth="1"/>
    <col min="14110" max="14112" width="3.7109375" style="522" customWidth="1"/>
    <col min="14113" max="14113" width="12.7109375" style="522" customWidth="1"/>
    <col min="14114" max="14114" width="47.42578125" style="522" customWidth="1"/>
    <col min="14115" max="14118" width="0" style="522" hidden="1" customWidth="1"/>
    <col min="14119" max="14119" width="11.7109375" style="522" customWidth="1"/>
    <col min="14120" max="14120" width="6.42578125" style="522" bestFit="1" customWidth="1"/>
    <col min="14121" max="14121" width="11.7109375" style="522" customWidth="1"/>
    <col min="14122" max="14122" width="0" style="522" hidden="1" customWidth="1"/>
    <col min="14123" max="14123" width="3.7109375" style="522" customWidth="1"/>
    <col min="14124" max="14124" width="11.140625" style="522" bestFit="1" customWidth="1"/>
    <col min="14125" max="14357" width="10.5703125" style="522"/>
    <col min="14358" max="14365" width="0" style="522" hidden="1" customWidth="1"/>
    <col min="14366" max="14368" width="3.7109375" style="522" customWidth="1"/>
    <col min="14369" max="14369" width="12.7109375" style="522" customWidth="1"/>
    <col min="14370" max="14370" width="47.42578125" style="522" customWidth="1"/>
    <col min="14371" max="14374" width="0" style="522" hidden="1" customWidth="1"/>
    <col min="14375" max="14375" width="11.7109375" style="522" customWidth="1"/>
    <col min="14376" max="14376" width="6.42578125" style="522" bestFit="1" customWidth="1"/>
    <col min="14377" max="14377" width="11.7109375" style="522" customWidth="1"/>
    <col min="14378" max="14378" width="0" style="522" hidden="1" customWidth="1"/>
    <col min="14379" max="14379" width="3.7109375" style="522" customWidth="1"/>
    <col min="14380" max="14380" width="11.140625" style="522" bestFit="1" customWidth="1"/>
    <col min="14381" max="14613" width="10.5703125" style="522"/>
    <col min="14614" max="14621" width="0" style="522" hidden="1" customWidth="1"/>
    <col min="14622" max="14624" width="3.7109375" style="522" customWidth="1"/>
    <col min="14625" max="14625" width="12.7109375" style="522" customWidth="1"/>
    <col min="14626" max="14626" width="47.42578125" style="522" customWidth="1"/>
    <col min="14627" max="14630" width="0" style="522" hidden="1" customWidth="1"/>
    <col min="14631" max="14631" width="11.7109375" style="522" customWidth="1"/>
    <col min="14632" max="14632" width="6.42578125" style="522" bestFit="1" customWidth="1"/>
    <col min="14633" max="14633" width="11.7109375" style="522" customWidth="1"/>
    <col min="14634" max="14634" width="0" style="522" hidden="1" customWidth="1"/>
    <col min="14635" max="14635" width="3.7109375" style="522" customWidth="1"/>
    <col min="14636" max="14636" width="11.140625" style="522" bestFit="1" customWidth="1"/>
    <col min="14637" max="14869" width="10.5703125" style="522"/>
    <col min="14870" max="14877" width="0" style="522" hidden="1" customWidth="1"/>
    <col min="14878" max="14880" width="3.7109375" style="522" customWidth="1"/>
    <col min="14881" max="14881" width="12.7109375" style="522" customWidth="1"/>
    <col min="14882" max="14882" width="47.42578125" style="522" customWidth="1"/>
    <col min="14883" max="14886" width="0" style="522" hidden="1" customWidth="1"/>
    <col min="14887" max="14887" width="11.7109375" style="522" customWidth="1"/>
    <col min="14888" max="14888" width="6.42578125" style="522" bestFit="1" customWidth="1"/>
    <col min="14889" max="14889" width="11.7109375" style="522" customWidth="1"/>
    <col min="14890" max="14890" width="0" style="522" hidden="1" customWidth="1"/>
    <col min="14891" max="14891" width="3.7109375" style="522" customWidth="1"/>
    <col min="14892" max="14892" width="11.140625" style="522" bestFit="1" customWidth="1"/>
    <col min="14893" max="15125" width="10.5703125" style="522"/>
    <col min="15126" max="15133" width="0" style="522" hidden="1" customWidth="1"/>
    <col min="15134" max="15136" width="3.7109375" style="522" customWidth="1"/>
    <col min="15137" max="15137" width="12.7109375" style="522" customWidth="1"/>
    <col min="15138" max="15138" width="47.42578125" style="522" customWidth="1"/>
    <col min="15139" max="15142" width="0" style="522" hidden="1" customWidth="1"/>
    <col min="15143" max="15143" width="11.7109375" style="522" customWidth="1"/>
    <col min="15144" max="15144" width="6.42578125" style="522" bestFit="1" customWidth="1"/>
    <col min="15145" max="15145" width="11.7109375" style="522" customWidth="1"/>
    <col min="15146" max="15146" width="0" style="522" hidden="1" customWidth="1"/>
    <col min="15147" max="15147" width="3.7109375" style="522" customWidth="1"/>
    <col min="15148" max="15148" width="11.140625" style="522" bestFit="1" customWidth="1"/>
    <col min="15149" max="15381" width="10.5703125" style="522"/>
    <col min="15382" max="15389" width="0" style="522" hidden="1" customWidth="1"/>
    <col min="15390" max="15392" width="3.7109375" style="522" customWidth="1"/>
    <col min="15393" max="15393" width="12.7109375" style="522" customWidth="1"/>
    <col min="15394" max="15394" width="47.42578125" style="522" customWidth="1"/>
    <col min="15395" max="15398" width="0" style="522" hidden="1" customWidth="1"/>
    <col min="15399" max="15399" width="11.7109375" style="522" customWidth="1"/>
    <col min="15400" max="15400" width="6.42578125" style="522" bestFit="1" customWidth="1"/>
    <col min="15401" max="15401" width="11.7109375" style="522" customWidth="1"/>
    <col min="15402" max="15402" width="0" style="522" hidden="1" customWidth="1"/>
    <col min="15403" max="15403" width="3.7109375" style="522" customWidth="1"/>
    <col min="15404" max="15404" width="11.140625" style="522" bestFit="1" customWidth="1"/>
    <col min="15405" max="15637" width="10.5703125" style="522"/>
    <col min="15638" max="15645" width="0" style="522" hidden="1" customWidth="1"/>
    <col min="15646" max="15648" width="3.7109375" style="522" customWidth="1"/>
    <col min="15649" max="15649" width="12.7109375" style="522" customWidth="1"/>
    <col min="15650" max="15650" width="47.42578125" style="522" customWidth="1"/>
    <col min="15651" max="15654" width="0" style="522" hidden="1" customWidth="1"/>
    <col min="15655" max="15655" width="11.7109375" style="522" customWidth="1"/>
    <col min="15656" max="15656" width="6.42578125" style="522" bestFit="1" customWidth="1"/>
    <col min="15657" max="15657" width="11.7109375" style="522" customWidth="1"/>
    <col min="15658" max="15658" width="0" style="522" hidden="1" customWidth="1"/>
    <col min="15659" max="15659" width="3.7109375" style="522" customWidth="1"/>
    <col min="15660" max="15660" width="11.140625" style="522" bestFit="1" customWidth="1"/>
    <col min="15661" max="15893" width="10.5703125" style="522"/>
    <col min="15894" max="15901" width="0" style="522" hidden="1" customWidth="1"/>
    <col min="15902" max="15904" width="3.7109375" style="522" customWidth="1"/>
    <col min="15905" max="15905" width="12.7109375" style="522" customWidth="1"/>
    <col min="15906" max="15906" width="47.42578125" style="522" customWidth="1"/>
    <col min="15907" max="15910" width="0" style="522" hidden="1" customWidth="1"/>
    <col min="15911" max="15911" width="11.7109375" style="522" customWidth="1"/>
    <col min="15912" max="15912" width="6.42578125" style="522" bestFit="1" customWidth="1"/>
    <col min="15913" max="15913" width="11.7109375" style="522" customWidth="1"/>
    <col min="15914" max="15914" width="0" style="522" hidden="1" customWidth="1"/>
    <col min="15915" max="15915" width="3.7109375" style="522" customWidth="1"/>
    <col min="15916" max="15916" width="11.140625" style="522" bestFit="1" customWidth="1"/>
    <col min="15917" max="16149" width="10.5703125" style="522"/>
    <col min="16150" max="16157" width="0" style="522" hidden="1" customWidth="1"/>
    <col min="16158" max="16160" width="3.7109375" style="522" customWidth="1"/>
    <col min="16161" max="16161" width="12.7109375" style="522" customWidth="1"/>
    <col min="16162" max="16162" width="47.42578125" style="522" customWidth="1"/>
    <col min="16163" max="16166" width="0" style="522" hidden="1" customWidth="1"/>
    <col min="16167" max="16167" width="11.7109375" style="522" customWidth="1"/>
    <col min="16168" max="16168" width="6.42578125" style="522" bestFit="1" customWidth="1"/>
    <col min="16169" max="16169" width="11.7109375" style="522" customWidth="1"/>
    <col min="16170" max="16170" width="0" style="522" hidden="1" customWidth="1"/>
    <col min="16171" max="16171" width="3.7109375" style="522" customWidth="1"/>
    <col min="16172" max="16172" width="11.140625" style="522" bestFit="1" customWidth="1"/>
    <col min="16173" max="16384" width="10.5703125" style="522"/>
  </cols>
  <sheetData>
    <row r="1" spans="1:56" ht="14.25" hidden="1" customHeight="1"/>
    <row r="2" spans="1:56" ht="14.25" hidden="1" customHeight="1"/>
    <row r="3" spans="1:56" ht="14.25" hidden="1" customHeight="1"/>
    <row r="4" spans="1:56" ht="3" customHeight="1">
      <c r="J4" s="528"/>
      <c r="K4" s="528"/>
      <c r="L4" s="523"/>
      <c r="M4" s="523"/>
      <c r="N4" s="523"/>
      <c r="O4" s="531"/>
      <c r="P4" s="531"/>
      <c r="Q4" s="531"/>
      <c r="R4" s="531"/>
      <c r="S4" s="531"/>
      <c r="T4" s="531"/>
      <c r="U4" s="523"/>
      <c r="V4" s="997"/>
      <c r="W4" s="997"/>
      <c r="X4" s="997"/>
      <c r="Y4" s="997"/>
      <c r="Z4" s="997"/>
      <c r="AA4" s="997"/>
      <c r="AB4" s="990"/>
      <c r="AC4" s="997"/>
      <c r="AD4" s="997"/>
      <c r="AE4" s="997"/>
      <c r="AF4" s="997"/>
      <c r="AG4" s="997"/>
      <c r="AH4" s="997"/>
      <c r="AI4" s="990"/>
      <c r="AJ4" s="997"/>
      <c r="AK4" s="997"/>
      <c r="AL4" s="997"/>
      <c r="AM4" s="997"/>
      <c r="AN4" s="997"/>
      <c r="AO4" s="997"/>
      <c r="AP4" s="990"/>
    </row>
    <row r="5" spans="1:56" ht="22.5" customHeight="1">
      <c r="J5" s="528"/>
      <c r="K5" s="528"/>
      <c r="L5" s="1252" t="s">
        <v>655</v>
      </c>
      <c r="M5" s="1252"/>
      <c r="N5" s="1252"/>
      <c r="O5" s="1252"/>
      <c r="P5" s="1252"/>
      <c r="Q5" s="1252"/>
      <c r="R5" s="1252"/>
      <c r="S5" s="1252"/>
      <c r="T5" s="1252"/>
      <c r="U5" s="578"/>
      <c r="V5" s="578"/>
      <c r="W5" s="578"/>
      <c r="X5" s="578"/>
      <c r="Y5" s="578"/>
      <c r="Z5" s="578"/>
      <c r="AA5" s="578"/>
      <c r="AB5" s="578"/>
      <c r="AC5" s="578"/>
      <c r="AD5" s="578"/>
      <c r="AE5" s="578"/>
      <c r="AF5" s="578"/>
      <c r="AG5" s="578"/>
      <c r="AH5" s="578"/>
      <c r="AI5" s="578"/>
      <c r="AJ5" s="578"/>
      <c r="AK5" s="578"/>
      <c r="AL5" s="578"/>
      <c r="AM5" s="578"/>
      <c r="AN5" s="578"/>
      <c r="AO5" s="578"/>
      <c r="AP5" s="578"/>
    </row>
    <row r="6" spans="1:56" ht="3" customHeight="1">
      <c r="J6" s="528"/>
      <c r="K6" s="528"/>
      <c r="L6" s="523"/>
      <c r="M6" s="523"/>
      <c r="N6" s="523"/>
      <c r="O6" s="527"/>
      <c r="P6" s="527"/>
      <c r="Q6" s="527"/>
      <c r="R6" s="527"/>
      <c r="S6" s="527"/>
      <c r="T6" s="527"/>
      <c r="U6" s="523"/>
      <c r="V6" s="754"/>
      <c r="W6" s="754"/>
      <c r="X6" s="754"/>
      <c r="Y6" s="754"/>
      <c r="Z6" s="754"/>
      <c r="AA6" s="754"/>
      <c r="AB6" s="990"/>
      <c r="AC6" s="754"/>
      <c r="AD6" s="754"/>
      <c r="AE6" s="754"/>
      <c r="AF6" s="754"/>
      <c r="AG6" s="754"/>
      <c r="AH6" s="754"/>
      <c r="AI6" s="990"/>
      <c r="AJ6" s="754"/>
      <c r="AK6" s="754"/>
      <c r="AL6" s="754"/>
      <c r="AM6" s="754"/>
      <c r="AN6" s="754"/>
      <c r="AO6" s="754"/>
      <c r="AP6" s="990"/>
    </row>
    <row r="7" spans="1:56" s="569" customFormat="1" ht="22.5">
      <c r="A7" s="589"/>
      <c r="B7" s="589"/>
      <c r="C7" s="589"/>
      <c r="D7" s="589"/>
      <c r="E7" s="589"/>
      <c r="F7" s="589"/>
      <c r="G7" s="589"/>
      <c r="H7" s="589"/>
      <c r="L7" s="498"/>
      <c r="M7" s="616" t="s">
        <v>501</v>
      </c>
      <c r="N7" s="665"/>
      <c r="O7" s="1274" t="str">
        <f>IF(NameOrPr_ch="",IF(NameOrPr="","",NameOrPr),NameOrPr_ch)</f>
        <v>Департамент жилищно-коммунального хозяйства, энергетики и регулирования тарифов Ярославской области</v>
      </c>
      <c r="P7" s="1275"/>
      <c r="Q7" s="1275"/>
      <c r="R7" s="1275"/>
      <c r="S7" s="1275"/>
      <c r="T7" s="1276"/>
      <c r="U7" s="666"/>
      <c r="V7"/>
      <c r="W7"/>
      <c r="X7"/>
      <c r="Y7"/>
      <c r="Z7"/>
      <c r="AA7"/>
      <c r="AB7"/>
      <c r="AC7"/>
      <c r="AD7"/>
      <c r="AE7"/>
      <c r="AF7"/>
      <c r="AG7"/>
      <c r="AH7"/>
      <c r="AI7"/>
      <c r="AJ7"/>
      <c r="AK7"/>
      <c r="AL7"/>
      <c r="AM7"/>
      <c r="AN7"/>
      <c r="AO7"/>
      <c r="AP7"/>
      <c r="AS7" s="589"/>
      <c r="AT7" s="589"/>
      <c r="AU7" s="589"/>
      <c r="AV7" s="589"/>
      <c r="AW7" s="589"/>
      <c r="AX7" s="589"/>
      <c r="AY7" s="589"/>
      <c r="AZ7" s="589"/>
      <c r="BA7" s="589"/>
      <c r="BB7" s="589"/>
      <c r="BC7" s="589"/>
      <c r="BD7" s="589"/>
    </row>
    <row r="8" spans="1:56" s="569" customFormat="1" ht="18.75">
      <c r="A8" s="589"/>
      <c r="B8" s="589"/>
      <c r="C8" s="589"/>
      <c r="D8" s="589"/>
      <c r="E8" s="589"/>
      <c r="F8" s="589"/>
      <c r="G8" s="589"/>
      <c r="H8" s="589"/>
      <c r="L8" s="498"/>
      <c r="M8" s="616" t="s">
        <v>594</v>
      </c>
      <c r="N8" s="665"/>
      <c r="O8" s="1274" t="str">
        <f>IF(datePr_ch="",IF(datePr="","",datePr),datePr_ch)</f>
        <v>20.12.2021</v>
      </c>
      <c r="P8" s="1275"/>
      <c r="Q8" s="1275"/>
      <c r="R8" s="1275"/>
      <c r="S8" s="1275"/>
      <c r="T8" s="1276"/>
      <c r="U8" s="666"/>
      <c r="V8"/>
      <c r="W8"/>
      <c r="X8"/>
      <c r="Y8"/>
      <c r="Z8"/>
      <c r="AA8"/>
      <c r="AB8"/>
      <c r="AC8"/>
      <c r="AD8"/>
      <c r="AE8"/>
      <c r="AF8"/>
      <c r="AG8"/>
      <c r="AH8"/>
      <c r="AI8"/>
      <c r="AJ8"/>
      <c r="AK8"/>
      <c r="AL8"/>
      <c r="AM8"/>
      <c r="AN8"/>
      <c r="AO8"/>
      <c r="AP8"/>
      <c r="AS8" s="589"/>
      <c r="AT8" s="589"/>
      <c r="AU8" s="589"/>
      <c r="AV8" s="589"/>
      <c r="AW8" s="589"/>
      <c r="AX8" s="589"/>
      <c r="AY8" s="589"/>
      <c r="AZ8" s="589"/>
      <c r="BA8" s="589"/>
      <c r="BB8" s="589"/>
      <c r="BC8" s="589"/>
      <c r="BD8" s="589"/>
    </row>
    <row r="9" spans="1:56" s="569" customFormat="1" ht="18.75">
      <c r="A9" s="589"/>
      <c r="B9" s="589"/>
      <c r="C9" s="589"/>
      <c r="D9" s="589"/>
      <c r="E9" s="589"/>
      <c r="F9" s="589"/>
      <c r="G9" s="589"/>
      <c r="H9" s="589"/>
      <c r="L9" s="551"/>
      <c r="M9" s="616" t="s">
        <v>593</v>
      </c>
      <c r="N9" s="665"/>
      <c r="O9" s="1274" t="str">
        <f>IF(numberPr_ch="",IF(numberPr="","",numberPr),numberPr_ch)</f>
        <v>272-ви, 304-ви, 375-ви, 376-ви, 378-ви</v>
      </c>
      <c r="P9" s="1275"/>
      <c r="Q9" s="1275"/>
      <c r="R9" s="1275"/>
      <c r="S9" s="1275"/>
      <c r="T9" s="1276"/>
      <c r="U9" s="666"/>
      <c r="V9"/>
      <c r="W9"/>
      <c r="X9"/>
      <c r="Y9"/>
      <c r="Z9"/>
      <c r="AA9"/>
      <c r="AB9"/>
      <c r="AC9"/>
      <c r="AD9"/>
      <c r="AE9"/>
      <c r="AF9"/>
      <c r="AG9"/>
      <c r="AH9"/>
      <c r="AI9"/>
      <c r="AJ9"/>
      <c r="AK9"/>
      <c r="AL9"/>
      <c r="AM9"/>
      <c r="AN9"/>
      <c r="AO9"/>
      <c r="AP9"/>
      <c r="AS9" s="589"/>
      <c r="AT9" s="589"/>
      <c r="AU9" s="589"/>
      <c r="AV9" s="589"/>
      <c r="AW9" s="589"/>
      <c r="AX9" s="589"/>
      <c r="AY9" s="589"/>
      <c r="AZ9" s="589"/>
      <c r="BA9" s="589"/>
      <c r="BB9" s="589"/>
      <c r="BC9" s="589"/>
      <c r="BD9" s="589"/>
    </row>
    <row r="10" spans="1:56" s="569" customFormat="1" ht="18.75">
      <c r="A10" s="589"/>
      <c r="B10" s="589"/>
      <c r="C10" s="589"/>
      <c r="D10" s="589"/>
      <c r="E10" s="589"/>
      <c r="F10" s="589"/>
      <c r="G10" s="589"/>
      <c r="H10" s="589"/>
      <c r="L10" s="551"/>
      <c r="M10" s="616" t="s">
        <v>500</v>
      </c>
      <c r="N10" s="665"/>
      <c r="O10" s="1274" t="str">
        <f>IF(IstPub_ch="",IF(IstPub="","",IstPub),IstPub_ch)</f>
        <v>печатное издание "Документ Регион"</v>
      </c>
      <c r="P10" s="1275"/>
      <c r="Q10" s="1275"/>
      <c r="R10" s="1275"/>
      <c r="S10" s="1275"/>
      <c r="T10" s="1276"/>
      <c r="U10" s="666"/>
      <c r="V10"/>
      <c r="W10"/>
      <c r="X10"/>
      <c r="Y10"/>
      <c r="Z10"/>
      <c r="AA10"/>
      <c r="AB10"/>
      <c r="AC10"/>
      <c r="AD10"/>
      <c r="AE10"/>
      <c r="AF10"/>
      <c r="AG10"/>
      <c r="AH10"/>
      <c r="AI10"/>
      <c r="AJ10"/>
      <c r="AK10"/>
      <c r="AL10"/>
      <c r="AM10"/>
      <c r="AN10"/>
      <c r="AO10"/>
      <c r="AP10"/>
      <c r="AS10" s="589"/>
      <c r="AT10" s="589"/>
      <c r="AU10" s="589"/>
      <c r="AV10" s="589"/>
      <c r="AW10" s="589"/>
      <c r="AX10" s="589"/>
      <c r="AY10" s="589"/>
      <c r="AZ10" s="589"/>
      <c r="BA10" s="589"/>
      <c r="BB10" s="589"/>
      <c r="BC10" s="589"/>
      <c r="BD10" s="589"/>
    </row>
    <row r="11" spans="1:56" s="569" customFormat="1" ht="11.25" hidden="1" customHeight="1">
      <c r="A11" s="589"/>
      <c r="B11" s="589"/>
      <c r="C11" s="589"/>
      <c r="D11" s="589"/>
      <c r="E11" s="589"/>
      <c r="F11" s="589"/>
      <c r="G11" s="589"/>
      <c r="H11" s="589"/>
      <c r="L11" s="1253"/>
      <c r="M11" s="1253"/>
      <c r="N11" s="565"/>
      <c r="O11" s="1277"/>
      <c r="P11" s="1277"/>
      <c r="Q11" s="1277"/>
      <c r="R11" s="1277"/>
      <c r="S11" s="1277"/>
      <c r="T11" s="1277"/>
      <c r="U11" s="587" t="s">
        <v>372</v>
      </c>
      <c r="V11" s="1277"/>
      <c r="W11" s="1277"/>
      <c r="X11" s="1277"/>
      <c r="Y11" s="1277"/>
      <c r="Z11" s="1277"/>
      <c r="AA11" s="1277"/>
      <c r="AB11" s="1010" t="s">
        <v>372</v>
      </c>
      <c r="AC11" s="1277"/>
      <c r="AD11" s="1277"/>
      <c r="AE11" s="1277"/>
      <c r="AF11" s="1277"/>
      <c r="AG11" s="1277"/>
      <c r="AH11" s="1277"/>
      <c r="AI11" s="1010" t="s">
        <v>372</v>
      </c>
      <c r="AJ11" s="1277"/>
      <c r="AK11" s="1277"/>
      <c r="AL11" s="1277"/>
      <c r="AM11" s="1277"/>
      <c r="AN11" s="1277"/>
      <c r="AO11" s="1277"/>
      <c r="AP11" s="1010" t="s">
        <v>372</v>
      </c>
      <c r="AS11" s="589"/>
      <c r="AT11" s="589"/>
      <c r="AU11" s="589"/>
      <c r="AV11" s="589"/>
      <c r="AW11" s="589"/>
      <c r="AX11" s="589"/>
      <c r="AY11" s="589"/>
      <c r="AZ11" s="589"/>
      <c r="BA11" s="589"/>
      <c r="BB11" s="589"/>
      <c r="BC11" s="589"/>
      <c r="BD11" s="589"/>
    </row>
    <row r="12" spans="1:56">
      <c r="J12" s="528"/>
      <c r="K12" s="528"/>
      <c r="L12" s="523"/>
      <c r="M12" s="523"/>
      <c r="N12" s="523"/>
      <c r="O12" s="1278"/>
      <c r="P12" s="1278"/>
      <c r="Q12" s="1278"/>
      <c r="R12" s="1278"/>
      <c r="S12" s="1278"/>
      <c r="T12" s="1278"/>
      <c r="U12" s="1278"/>
      <c r="V12" s="1278" t="s">
        <v>1006</v>
      </c>
      <c r="W12" s="1278"/>
      <c r="X12" s="1278"/>
      <c r="Y12" s="1278"/>
      <c r="Z12" s="1278"/>
      <c r="AA12" s="1278"/>
      <c r="AB12" s="1278"/>
      <c r="AC12" s="1278" t="s">
        <v>1006</v>
      </c>
      <c r="AD12" s="1278"/>
      <c r="AE12" s="1278"/>
      <c r="AF12" s="1278"/>
      <c r="AG12" s="1278"/>
      <c r="AH12" s="1278"/>
      <c r="AI12" s="1278"/>
      <c r="AJ12" s="1278" t="s">
        <v>1006</v>
      </c>
      <c r="AK12" s="1278"/>
      <c r="AL12" s="1278"/>
      <c r="AM12" s="1278"/>
      <c r="AN12" s="1278"/>
      <c r="AO12" s="1278"/>
      <c r="AP12" s="1278"/>
    </row>
    <row r="13" spans="1:56" ht="14.25" customHeight="1">
      <c r="J13" s="528"/>
      <c r="K13" s="528"/>
      <c r="L13" s="1165" t="s">
        <v>453</v>
      </c>
      <c r="M13" s="1165"/>
      <c r="N13" s="1165"/>
      <c r="O13" s="1165"/>
      <c r="P13" s="1165"/>
      <c r="Q13" s="1165"/>
      <c r="R13" s="1165"/>
      <c r="S13" s="1165"/>
      <c r="T13" s="1165"/>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t="s">
        <v>454</v>
      </c>
    </row>
    <row r="14" spans="1:56" ht="14.25" customHeight="1">
      <c r="J14" s="528"/>
      <c r="K14" s="528"/>
      <c r="L14" s="1236" t="s">
        <v>91</v>
      </c>
      <c r="M14" s="1236" t="s">
        <v>637</v>
      </c>
      <c r="N14" s="520"/>
      <c r="O14" s="1237" t="s">
        <v>639</v>
      </c>
      <c r="P14" s="1238"/>
      <c r="Q14" s="1238"/>
      <c r="R14" s="1238"/>
      <c r="S14" s="1238"/>
      <c r="T14" s="1239"/>
      <c r="U14" s="1247" t="s">
        <v>340</v>
      </c>
      <c r="V14" s="1237" t="s">
        <v>639</v>
      </c>
      <c r="W14" s="1238"/>
      <c r="X14" s="1238"/>
      <c r="Y14" s="1238"/>
      <c r="Z14" s="1238"/>
      <c r="AA14" s="1239"/>
      <c r="AB14" s="1247" t="s">
        <v>340</v>
      </c>
      <c r="AC14" s="1237" t="s">
        <v>639</v>
      </c>
      <c r="AD14" s="1238"/>
      <c r="AE14" s="1238"/>
      <c r="AF14" s="1238"/>
      <c r="AG14" s="1238"/>
      <c r="AH14" s="1239"/>
      <c r="AI14" s="1247" t="s">
        <v>340</v>
      </c>
      <c r="AJ14" s="1237" t="s">
        <v>639</v>
      </c>
      <c r="AK14" s="1238"/>
      <c r="AL14" s="1238"/>
      <c r="AM14" s="1238"/>
      <c r="AN14" s="1238"/>
      <c r="AO14" s="1239"/>
      <c r="AP14" s="1247" t="s">
        <v>340</v>
      </c>
      <c r="AQ14" s="1233" t="s">
        <v>274</v>
      </c>
      <c r="AR14" s="1165"/>
    </row>
    <row r="15" spans="1:56" ht="14.25" customHeight="1">
      <c r="J15" s="528"/>
      <c r="K15" s="528"/>
      <c r="L15" s="1236"/>
      <c r="M15" s="1236"/>
      <c r="N15" s="520"/>
      <c r="O15" s="1242" t="s">
        <v>619</v>
      </c>
      <c r="P15" s="1240"/>
      <c r="Q15" s="1241"/>
      <c r="R15" s="1245" t="s">
        <v>652</v>
      </c>
      <c r="S15" s="1245"/>
      <c r="T15" s="1246"/>
      <c r="U15" s="1248"/>
      <c r="V15" s="1242" t="s">
        <v>619</v>
      </c>
      <c r="W15" s="1240"/>
      <c r="X15" s="1241"/>
      <c r="Y15" s="1245" t="s">
        <v>652</v>
      </c>
      <c r="Z15" s="1245"/>
      <c r="AA15" s="1246"/>
      <c r="AB15" s="1248"/>
      <c r="AC15" s="1242" t="s">
        <v>619</v>
      </c>
      <c r="AD15" s="1240"/>
      <c r="AE15" s="1241"/>
      <c r="AF15" s="1245" t="s">
        <v>652</v>
      </c>
      <c r="AG15" s="1245"/>
      <c r="AH15" s="1246"/>
      <c r="AI15" s="1248"/>
      <c r="AJ15" s="1242" t="s">
        <v>619</v>
      </c>
      <c r="AK15" s="1240"/>
      <c r="AL15" s="1241"/>
      <c r="AM15" s="1245" t="s">
        <v>652</v>
      </c>
      <c r="AN15" s="1245"/>
      <c r="AO15" s="1246"/>
      <c r="AP15" s="1248"/>
      <c r="AQ15" s="1234"/>
      <c r="AR15" s="1165"/>
    </row>
    <row r="16" spans="1:56" ht="30" customHeight="1">
      <c r="J16" s="528"/>
      <c r="K16" s="528"/>
      <c r="L16" s="1236"/>
      <c r="M16" s="1236"/>
      <c r="N16" s="519"/>
      <c r="O16" s="1243"/>
      <c r="P16" s="534"/>
      <c r="Q16" s="534"/>
      <c r="R16" s="535" t="s">
        <v>273</v>
      </c>
      <c r="S16" s="1231" t="s">
        <v>272</v>
      </c>
      <c r="T16" s="1232"/>
      <c r="U16" s="1249"/>
      <c r="V16" s="1243"/>
      <c r="W16" s="755"/>
      <c r="X16" s="755"/>
      <c r="Y16" s="1131" t="s">
        <v>273</v>
      </c>
      <c r="Z16" s="1231" t="s">
        <v>272</v>
      </c>
      <c r="AA16" s="1232"/>
      <c r="AB16" s="1249"/>
      <c r="AC16" s="1243"/>
      <c r="AD16" s="755"/>
      <c r="AE16" s="755"/>
      <c r="AF16" s="1131" t="s">
        <v>273</v>
      </c>
      <c r="AG16" s="1231" t="s">
        <v>272</v>
      </c>
      <c r="AH16" s="1232"/>
      <c r="AI16" s="1249"/>
      <c r="AJ16" s="1243"/>
      <c r="AK16" s="755"/>
      <c r="AL16" s="755"/>
      <c r="AM16" s="1131" t="s">
        <v>273</v>
      </c>
      <c r="AN16" s="1231" t="s">
        <v>272</v>
      </c>
      <c r="AO16" s="1232"/>
      <c r="AP16" s="1249"/>
      <c r="AQ16" s="1235"/>
      <c r="AR16" s="1165"/>
    </row>
    <row r="17" spans="1:57">
      <c r="J17" s="528"/>
      <c r="K17" s="568">
        <v>1</v>
      </c>
      <c r="L17" s="646" t="s">
        <v>92</v>
      </c>
      <c r="M17" s="646" t="s">
        <v>48</v>
      </c>
      <c r="N17" s="667" t="s">
        <v>48</v>
      </c>
      <c r="O17" s="647">
        <f ca="1">OFFSET(O17,0,-1)+1</f>
        <v>3</v>
      </c>
      <c r="P17" s="648">
        <f ca="1">OFFSET(P17,0,-1)</f>
        <v>3</v>
      </c>
      <c r="Q17" s="648">
        <f ca="1">OFFSET(Q17,0,-1)</f>
        <v>3</v>
      </c>
      <c r="R17" s="647">
        <f ca="1">OFFSET(R17,0,-1)+1</f>
        <v>4</v>
      </c>
      <c r="S17" s="1254">
        <f ca="1">OFFSET(S17,0,-1)+1</f>
        <v>5</v>
      </c>
      <c r="T17" s="1254"/>
      <c r="U17" s="647">
        <f ca="1">OFFSET(U17,0,-2)+1</f>
        <v>6</v>
      </c>
      <c r="V17" s="1129">
        <f ca="1">OFFSET(V17,0,-1)+1</f>
        <v>7</v>
      </c>
      <c r="W17" s="648">
        <f ca="1">OFFSET(W17,0,-1)</f>
        <v>7</v>
      </c>
      <c r="X17" s="648">
        <f ca="1">OFFSET(X17,0,-1)</f>
        <v>7</v>
      </c>
      <c r="Y17" s="1129">
        <f ca="1">OFFSET(Y17,0,-1)+1</f>
        <v>8</v>
      </c>
      <c r="Z17" s="1254">
        <f ca="1">OFFSET(Z17,0,-1)+1</f>
        <v>9</v>
      </c>
      <c r="AA17" s="1254"/>
      <c r="AB17" s="1129">
        <f ca="1">OFFSET(AB17,0,-2)+1</f>
        <v>10</v>
      </c>
      <c r="AC17" s="1129">
        <f ca="1">OFFSET(AC17,0,-1)+1</f>
        <v>11</v>
      </c>
      <c r="AD17" s="648">
        <f ca="1">OFFSET(AD17,0,-1)</f>
        <v>11</v>
      </c>
      <c r="AE17" s="648">
        <f ca="1">OFFSET(AE17,0,-1)</f>
        <v>11</v>
      </c>
      <c r="AF17" s="1129">
        <f ca="1">OFFSET(AF17,0,-1)+1</f>
        <v>12</v>
      </c>
      <c r="AG17" s="1254">
        <f ca="1">OFFSET(AG17,0,-1)+1</f>
        <v>13</v>
      </c>
      <c r="AH17" s="1254"/>
      <c r="AI17" s="1129">
        <f ca="1">OFFSET(AI17,0,-2)+1</f>
        <v>14</v>
      </c>
      <c r="AJ17" s="1129">
        <f ca="1">OFFSET(AJ17,0,-1)+1</f>
        <v>15</v>
      </c>
      <c r="AK17" s="648">
        <f ca="1">OFFSET(AK17,0,-1)</f>
        <v>15</v>
      </c>
      <c r="AL17" s="648">
        <f ca="1">OFFSET(AL17,0,-1)</f>
        <v>15</v>
      </c>
      <c r="AM17" s="1129">
        <f ca="1">OFFSET(AM17,0,-1)+1</f>
        <v>16</v>
      </c>
      <c r="AN17" s="1254">
        <f ca="1">OFFSET(AN17,0,-1)+1</f>
        <v>17</v>
      </c>
      <c r="AO17" s="1254"/>
      <c r="AP17" s="1129">
        <f ca="1">OFFSET(AP17,0,-2)+1</f>
        <v>18</v>
      </c>
      <c r="AQ17" s="648">
        <f ca="1">OFFSET(AQ17,0,-1)</f>
        <v>18</v>
      </c>
      <c r="AR17" s="647">
        <f ca="1">OFFSET(AR17,0,-1)+1</f>
        <v>19</v>
      </c>
    </row>
    <row r="18" spans="1:57" ht="22.5">
      <c r="A18" s="1255">
        <v>1</v>
      </c>
      <c r="B18" s="918"/>
      <c r="C18" s="918"/>
      <c r="D18" s="918"/>
      <c r="E18" s="919"/>
      <c r="F18" s="920"/>
      <c r="G18" s="918"/>
      <c r="H18" s="918"/>
      <c r="I18" s="921"/>
      <c r="J18" s="916"/>
      <c r="K18" s="925">
        <v>1</v>
      </c>
      <c r="L18" s="592">
        <f>mergeValue(A18)</f>
        <v>1</v>
      </c>
      <c r="M18" s="640" t="s">
        <v>20</v>
      </c>
      <c r="N18" s="579"/>
      <c r="O18" s="1271" t="str">
        <f>IF('Перечень тарифов'!J32="","","" &amp; 'Перечень тарифов'!J32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629" t="s">
        <v>656</v>
      </c>
    </row>
    <row r="19" spans="1:57" ht="22.5">
      <c r="A19" s="1255"/>
      <c r="B19" s="1255">
        <v>1</v>
      </c>
      <c r="C19" s="918"/>
      <c r="D19" s="918"/>
      <c r="E19" s="920"/>
      <c r="F19" s="920"/>
      <c r="G19" s="918"/>
      <c r="H19" s="918"/>
      <c r="I19" s="915"/>
      <c r="J19" s="914"/>
      <c r="K19" s="925">
        <v>1</v>
      </c>
      <c r="L19" s="592" t="str">
        <f>mergeValue(A19) &amp;"."&amp; mergeValue(B19)</f>
        <v>1.1</v>
      </c>
      <c r="M19" s="545" t="s">
        <v>16</v>
      </c>
      <c r="N19" s="579"/>
      <c r="O19" s="1271" t="str">
        <f>IF('Перечень тарифов'!N32="","","" &amp; 'Перечень тарифов'!N32 &amp; "")</f>
        <v>город Ярославль, город Ярославль (78701000);</v>
      </c>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c r="AP19" s="1271"/>
      <c r="AQ19" s="1271"/>
      <c r="AR19" s="629" t="s">
        <v>476</v>
      </c>
    </row>
    <row r="20" spans="1:57" hidden="1">
      <c r="A20" s="1255"/>
      <c r="B20" s="1255"/>
      <c r="C20" s="1255">
        <v>1</v>
      </c>
      <c r="D20" s="918"/>
      <c r="E20" s="920"/>
      <c r="F20" s="920"/>
      <c r="G20" s="918"/>
      <c r="H20" s="918"/>
      <c r="I20" s="922"/>
      <c r="J20" s="914"/>
      <c r="K20" s="925">
        <v>1</v>
      </c>
      <c r="L20" s="592" t="str">
        <f>mergeValue(A20) &amp;"."&amp; mergeValue(B20)&amp;"."&amp; mergeValue(C20)</f>
        <v>1.1.1</v>
      </c>
      <c r="M20" s="546"/>
      <c r="N20" s="579"/>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1271"/>
      <c r="AM20" s="1271"/>
      <c r="AN20" s="1271"/>
      <c r="AO20" s="1271"/>
      <c r="AP20" s="1271"/>
      <c r="AQ20" s="1271"/>
      <c r="AR20" s="629"/>
    </row>
    <row r="21" spans="1:57" hidden="1">
      <c r="A21" s="1255"/>
      <c r="B21" s="1255"/>
      <c r="C21" s="1255"/>
      <c r="D21" s="1255">
        <v>1</v>
      </c>
      <c r="E21" s="920"/>
      <c r="F21" s="920"/>
      <c r="G21" s="918"/>
      <c r="H21" s="918"/>
      <c r="I21" s="1255">
        <v>1</v>
      </c>
      <c r="J21" s="914"/>
      <c r="K21" s="925">
        <v>1</v>
      </c>
      <c r="L21" s="592" t="str">
        <f>mergeValue(A21) &amp;"."&amp; mergeValue(B21)&amp;"."&amp; mergeValue(C21)&amp;"."&amp; mergeValue(D21)</f>
        <v>1.1.1.1</v>
      </c>
      <c r="M21" s="547"/>
      <c r="N21" s="579"/>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c r="AP21" s="1271"/>
      <c r="AQ21" s="1271"/>
      <c r="AR21" s="629"/>
    </row>
    <row r="22" spans="1:57" ht="11.25" hidden="1" customHeight="1">
      <c r="A22" s="1255"/>
      <c r="B22" s="1255"/>
      <c r="C22" s="1255"/>
      <c r="D22" s="1255"/>
      <c r="E22" s="1255">
        <v>1</v>
      </c>
      <c r="F22" s="920"/>
      <c r="G22" s="918"/>
      <c r="H22" s="918"/>
      <c r="I22" s="1255"/>
      <c r="J22" s="920"/>
      <c r="K22" s="925">
        <v>1</v>
      </c>
      <c r="L22" s="592"/>
      <c r="M22" s="553"/>
      <c r="N22" s="580"/>
      <c r="O22" s="630"/>
      <c r="P22" s="630"/>
      <c r="Q22" s="630"/>
      <c r="R22" s="630"/>
      <c r="S22" s="630"/>
      <c r="T22" s="630"/>
      <c r="U22" s="592"/>
      <c r="V22" s="1136"/>
      <c r="W22" s="1136"/>
      <c r="X22" s="1136"/>
      <c r="Y22" s="1136"/>
      <c r="Z22" s="1136"/>
      <c r="AA22" s="1136"/>
      <c r="AB22" s="1135"/>
      <c r="AC22" s="1136"/>
      <c r="AD22" s="1136"/>
      <c r="AE22" s="1136"/>
      <c r="AF22" s="1136"/>
      <c r="AG22" s="1136"/>
      <c r="AH22" s="1136"/>
      <c r="AI22" s="1135"/>
      <c r="AJ22" s="1136"/>
      <c r="AK22" s="1136"/>
      <c r="AL22" s="1136"/>
      <c r="AM22" s="1136"/>
      <c r="AN22" s="1136"/>
      <c r="AO22" s="1136"/>
      <c r="AP22" s="1135"/>
      <c r="AQ22" s="506"/>
      <c r="AR22" s="558"/>
    </row>
    <row r="23" spans="1:57" ht="90">
      <c r="A23" s="1255"/>
      <c r="B23" s="1255"/>
      <c r="C23" s="1255"/>
      <c r="D23" s="1255"/>
      <c r="E23" s="1255"/>
      <c r="F23" s="1255">
        <v>1</v>
      </c>
      <c r="G23" s="918"/>
      <c r="H23" s="918"/>
      <c r="I23" s="1255"/>
      <c r="J23" s="1261"/>
      <c r="K23" s="925">
        <v>1</v>
      </c>
      <c r="L23" s="592" t="str">
        <f>mergeValue(A23) &amp;"."&amp; mergeValue(B23)&amp;"."&amp; mergeValue(C23)&amp;"."&amp; mergeValue(D23)&amp;"."&amp;  mergeValue(F23)</f>
        <v>1.1.1.1.1</v>
      </c>
      <c r="M23" s="553" t="s">
        <v>10</v>
      </c>
      <c r="N23" s="580"/>
      <c r="O23" s="1258" t="s">
        <v>3</v>
      </c>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60"/>
      <c r="AR23" s="629" t="s">
        <v>633</v>
      </c>
      <c r="AT23" s="588" t="str">
        <f>strCheckUnique(AU23:AU26)</f>
        <v/>
      </c>
      <c r="AV23" s="588"/>
    </row>
    <row r="24" spans="1:57" ht="33.75">
      <c r="A24" s="1255"/>
      <c r="B24" s="1255"/>
      <c r="C24" s="1255"/>
      <c r="D24" s="1255"/>
      <c r="E24" s="1255"/>
      <c r="F24" s="1255"/>
      <c r="G24" s="918">
        <v>1</v>
      </c>
      <c r="H24" s="918"/>
      <c r="I24" s="1255"/>
      <c r="J24" s="1261"/>
      <c r="K24" s="917"/>
      <c r="L24" s="592" t="str">
        <f>mergeValue(A24) &amp;"."&amp; mergeValue(B24)&amp;"."&amp; mergeValue(C24)&amp;"."&amp; mergeValue(D24)&amp;"."&amp;  mergeValue(F24)&amp;"."&amp;  mergeValue(G24)</f>
        <v>1.1.1.1.1.1</v>
      </c>
      <c r="M24" s="1063" t="s">
        <v>647</v>
      </c>
      <c r="N24" s="585"/>
      <c r="O24" s="682">
        <v>44.92</v>
      </c>
      <c r="P24" s="561"/>
      <c r="Q24" s="561"/>
      <c r="R24" s="1262" t="s">
        <v>989</v>
      </c>
      <c r="S24" s="1251" t="s">
        <v>83</v>
      </c>
      <c r="T24" s="1262" t="s">
        <v>1007</v>
      </c>
      <c r="U24" s="1251" t="s">
        <v>83</v>
      </c>
      <c r="V24" s="682">
        <v>46.82</v>
      </c>
      <c r="W24" s="762"/>
      <c r="X24" s="762"/>
      <c r="Y24" s="1262" t="s">
        <v>1008</v>
      </c>
      <c r="Z24" s="1251" t="s">
        <v>83</v>
      </c>
      <c r="AA24" s="1262" t="s">
        <v>1009</v>
      </c>
      <c r="AB24" s="1251" t="s">
        <v>83</v>
      </c>
      <c r="AC24" s="682">
        <v>46.82</v>
      </c>
      <c r="AD24" s="762"/>
      <c r="AE24" s="762"/>
      <c r="AF24" s="1262" t="s">
        <v>1010</v>
      </c>
      <c r="AG24" s="1251" t="s">
        <v>83</v>
      </c>
      <c r="AH24" s="1262" t="s">
        <v>1011</v>
      </c>
      <c r="AI24" s="1251" t="s">
        <v>83</v>
      </c>
      <c r="AJ24" s="682">
        <v>48.49</v>
      </c>
      <c r="AK24" s="762"/>
      <c r="AL24" s="762"/>
      <c r="AM24" s="1262" t="s">
        <v>1012</v>
      </c>
      <c r="AN24" s="1251" t="s">
        <v>83</v>
      </c>
      <c r="AO24" s="1262" t="s">
        <v>977</v>
      </c>
      <c r="AP24" s="1251" t="s">
        <v>84</v>
      </c>
      <c r="AQ24" s="536"/>
      <c r="AR24" s="1226" t="s">
        <v>657</v>
      </c>
      <c r="AS24" s="584" t="str">
        <f>strCheckDate(O25:AQ25)</f>
        <v/>
      </c>
      <c r="AT24" s="588"/>
      <c r="AU24" s="588" t="str">
        <f>IF(M24="","",M24 )</f>
        <v>горячая вода в системе централизованного теплоснабжения на отопление</v>
      </c>
      <c r="AV24" s="588"/>
      <c r="AW24" s="588"/>
      <c r="AX24" s="588"/>
    </row>
    <row r="25" spans="1:57" ht="11.25" hidden="1" customHeight="1">
      <c r="A25" s="1255"/>
      <c r="B25" s="1255"/>
      <c r="C25" s="1255"/>
      <c r="D25" s="1255"/>
      <c r="E25" s="1255"/>
      <c r="F25" s="1255"/>
      <c r="G25" s="918"/>
      <c r="H25" s="918"/>
      <c r="I25" s="1255"/>
      <c r="J25" s="1261"/>
      <c r="K25" s="925">
        <v>1</v>
      </c>
      <c r="L25" s="599"/>
      <c r="M25" s="645"/>
      <c r="N25" s="585"/>
      <c r="O25" s="561"/>
      <c r="P25" s="561"/>
      <c r="Q25" s="583" t="str">
        <f>R24 &amp; "-" &amp; T24</f>
        <v>01.01.2022-30.06.2022</v>
      </c>
      <c r="R25" s="1262"/>
      <c r="S25" s="1251"/>
      <c r="T25" s="1262"/>
      <c r="U25" s="1251"/>
      <c r="V25" s="762"/>
      <c r="W25" s="762"/>
      <c r="X25" s="768" t="str">
        <f>Y24 &amp; "-" &amp; AA24</f>
        <v>01.07.2022-31.12.2022</v>
      </c>
      <c r="Y25" s="1262"/>
      <c r="Z25" s="1251"/>
      <c r="AA25" s="1262"/>
      <c r="AB25" s="1251"/>
      <c r="AC25" s="762"/>
      <c r="AD25" s="762"/>
      <c r="AE25" s="768" t="str">
        <f>AF24 &amp; "-" &amp; AH24</f>
        <v>01.01.2023-30.06.2023</v>
      </c>
      <c r="AF25" s="1262"/>
      <c r="AG25" s="1251"/>
      <c r="AH25" s="1262"/>
      <c r="AI25" s="1251"/>
      <c r="AJ25" s="762"/>
      <c r="AK25" s="762"/>
      <c r="AL25" s="768" t="str">
        <f>AM24 &amp; "-" &amp; AO24</f>
        <v>01.07.2023-31.12.2023</v>
      </c>
      <c r="AM25" s="1262"/>
      <c r="AN25" s="1251"/>
      <c r="AO25" s="1262"/>
      <c r="AP25" s="1251"/>
      <c r="AQ25" s="536"/>
      <c r="AR25" s="1227"/>
      <c r="AT25" s="588"/>
      <c r="AU25" s="588"/>
      <c r="AV25" s="588"/>
      <c r="AW25" s="588"/>
      <c r="AX25" s="588"/>
    </row>
    <row r="26" spans="1:57" s="521" customFormat="1" ht="15" customHeight="1">
      <c r="A26" s="1255"/>
      <c r="B26" s="1255"/>
      <c r="C26" s="1255"/>
      <c r="D26" s="1255"/>
      <c r="E26" s="1255"/>
      <c r="F26" s="1255"/>
      <c r="G26" s="918"/>
      <c r="H26" s="918"/>
      <c r="I26" s="1255"/>
      <c r="J26" s="1261"/>
      <c r="K26" s="925">
        <v>1</v>
      </c>
      <c r="L26" s="537"/>
      <c r="M26" s="555" t="s">
        <v>25</v>
      </c>
      <c r="N26" s="550"/>
      <c r="O26" s="544"/>
      <c r="P26" s="544"/>
      <c r="Q26" s="544"/>
      <c r="R26" s="572"/>
      <c r="S26" s="563"/>
      <c r="T26" s="562"/>
      <c r="U26" s="550"/>
      <c r="V26" s="756"/>
      <c r="W26" s="756"/>
      <c r="X26" s="756"/>
      <c r="Y26" s="765"/>
      <c r="Z26" s="1005"/>
      <c r="AA26" s="1004"/>
      <c r="AB26" s="1000"/>
      <c r="AC26" s="756"/>
      <c r="AD26" s="756"/>
      <c r="AE26" s="756"/>
      <c r="AF26" s="765"/>
      <c r="AG26" s="1005"/>
      <c r="AH26" s="1004"/>
      <c r="AI26" s="1000"/>
      <c r="AJ26" s="756"/>
      <c r="AK26" s="756"/>
      <c r="AL26" s="756"/>
      <c r="AM26" s="765"/>
      <c r="AN26" s="1005"/>
      <c r="AO26" s="1004"/>
      <c r="AP26" s="1000"/>
      <c r="AQ26" s="559"/>
      <c r="AR26" s="1228"/>
      <c r="AS26" s="586"/>
      <c r="AT26" s="586"/>
      <c r="AU26" s="586"/>
      <c r="AV26" s="586"/>
      <c r="AW26" s="586"/>
      <c r="AX26" s="586"/>
      <c r="AY26" s="586"/>
      <c r="AZ26" s="586"/>
      <c r="BA26" s="586"/>
      <c r="BB26" s="586"/>
      <c r="BC26" s="586"/>
      <c r="BD26" s="586"/>
    </row>
    <row r="27" spans="1:57" s="521" customFormat="1" ht="15" customHeight="1">
      <c r="A27" s="1255"/>
      <c r="B27" s="1255"/>
      <c r="C27" s="1255"/>
      <c r="D27" s="1255"/>
      <c r="E27" s="1255"/>
      <c r="F27" s="920"/>
      <c r="G27" s="920"/>
      <c r="H27" s="918"/>
      <c r="I27" s="1255"/>
      <c r="J27" s="920"/>
      <c r="K27" s="924"/>
      <c r="L27" s="537"/>
      <c r="M27" s="550" t="s">
        <v>11</v>
      </c>
      <c r="N27" s="555"/>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9"/>
      <c r="AS27" s="586"/>
      <c r="AT27" s="586"/>
      <c r="AU27" s="586"/>
      <c r="AV27" s="586"/>
      <c r="AW27" s="586"/>
      <c r="AX27" s="586"/>
      <c r="AY27" s="586"/>
      <c r="AZ27" s="586"/>
      <c r="BA27" s="586"/>
      <c r="BB27" s="586"/>
      <c r="BC27" s="586"/>
      <c r="BD27" s="586"/>
      <c r="BE27" s="586"/>
    </row>
    <row r="28" spans="1:57" s="521" customFormat="1" ht="15" hidden="1" customHeight="1">
      <c r="A28" s="1255"/>
      <c r="B28" s="1255"/>
      <c r="C28" s="1255"/>
      <c r="D28" s="1255"/>
      <c r="E28" s="920"/>
      <c r="F28" s="920"/>
      <c r="G28" s="920"/>
      <c r="H28" s="918"/>
      <c r="I28" s="1255"/>
      <c r="J28" s="920"/>
      <c r="K28" s="924"/>
      <c r="L28" s="537"/>
      <c r="M28" s="550"/>
      <c r="N28" s="555"/>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9"/>
      <c r="AS28" s="586"/>
      <c r="AT28" s="586"/>
      <c r="AU28" s="586"/>
      <c r="AV28" s="586"/>
      <c r="AW28" s="586"/>
      <c r="AX28" s="586"/>
      <c r="AY28" s="586"/>
      <c r="AZ28" s="586"/>
      <c r="BA28" s="586"/>
      <c r="BB28" s="586"/>
      <c r="BC28" s="586"/>
      <c r="BD28" s="586"/>
      <c r="BE28" s="586"/>
    </row>
    <row r="29" spans="1:57"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row>
    <row r="30" spans="1:57" ht="106.5" customHeight="1">
      <c r="L30" s="1">
        <v>1</v>
      </c>
      <c r="M30" s="1219" t="s">
        <v>658</v>
      </c>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219"/>
      <c r="AM30" s="1219"/>
      <c r="AN30" s="1219"/>
      <c r="AO30" s="1219"/>
      <c r="AP30" s="1219"/>
      <c r="AQ30" s="1219"/>
      <c r="AR30" s="1219"/>
    </row>
  </sheetData>
  <sheetProtection password="FA9C" sheet="1" objects="1" scenarios="1" formatColumns="0" formatRows="0"/>
  <dataConsolidate leftLabels="1"/>
  <mergeCells count="78">
    <mergeCell ref="AN17:AO17"/>
    <mergeCell ref="AM24:AM25"/>
    <mergeCell ref="AN24:AN25"/>
    <mergeCell ref="AO24:AO25"/>
    <mergeCell ref="AP24:AP25"/>
    <mergeCell ref="AP14:AP16"/>
    <mergeCell ref="AJ15:AJ16"/>
    <mergeCell ref="AK15:AL15"/>
    <mergeCell ref="AM15:AO15"/>
    <mergeCell ref="AN16:AO1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J12:AP12"/>
    <mergeCell ref="AJ14:AO14"/>
    <mergeCell ref="V11:AA11"/>
    <mergeCell ref="A18:A28"/>
    <mergeCell ref="O18:AQ18"/>
    <mergeCell ref="B19:B28"/>
    <mergeCell ref="O19:AQ19"/>
    <mergeCell ref="C20:C28"/>
    <mergeCell ref="U24:U25"/>
    <mergeCell ref="O20:AQ20"/>
    <mergeCell ref="D21:D28"/>
    <mergeCell ref="O21:AQ21"/>
    <mergeCell ref="E22:E27"/>
    <mergeCell ref="F23:F26"/>
    <mergeCell ref="J23:J26"/>
    <mergeCell ref="O23:AQ23"/>
    <mergeCell ref="R24:R25"/>
    <mergeCell ref="S24:S25"/>
    <mergeCell ref="Y24:Y25"/>
    <mergeCell ref="O12:U12"/>
    <mergeCell ref="O15:O16"/>
    <mergeCell ref="P15:Q15"/>
    <mergeCell ref="S16:T16"/>
    <mergeCell ref="V12:AB12"/>
    <mergeCell ref="V14:AA14"/>
    <mergeCell ref="AB14:AB16"/>
    <mergeCell ref="V15:V16"/>
    <mergeCell ref="W15:X15"/>
    <mergeCell ref="Y15:AA15"/>
    <mergeCell ref="Z16:AA16"/>
    <mergeCell ref="I21:I28"/>
    <mergeCell ref="L5:T5"/>
    <mergeCell ref="O7:T7"/>
    <mergeCell ref="O8:T8"/>
    <mergeCell ref="L11:M11"/>
    <mergeCell ref="O11:T11"/>
    <mergeCell ref="O9:T9"/>
    <mergeCell ref="O10:T10"/>
    <mergeCell ref="AR24:AR26"/>
    <mergeCell ref="R15:T15"/>
    <mergeCell ref="O14:T14"/>
    <mergeCell ref="M30:AR30"/>
    <mergeCell ref="U14:U16"/>
    <mergeCell ref="AQ14:AQ16"/>
    <mergeCell ref="AR13:AR16"/>
    <mergeCell ref="L13:AQ13"/>
    <mergeCell ref="L14:L16"/>
    <mergeCell ref="M14:M16"/>
    <mergeCell ref="S17:T17"/>
    <mergeCell ref="T24:T25"/>
    <mergeCell ref="Z17:AA17"/>
    <mergeCell ref="Z24:Z25"/>
    <mergeCell ref="AA24:AA25"/>
    <mergeCell ref="AB24:AB25"/>
  </mergeCells>
  <dataValidations count="10">
    <dataValidation allowBlank="1" sqref="KC27:KN28 TY27:UJ28 ADU27:AEF28 ANQ27:AOB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65559:KN65560 TY65559:UJ65560 ADU65559:AEF65560 ANQ65559:AOB65560 AXM65559:AXX65560 BHI65559:BHT65560 BRE65559:BRP65560 CBA65559:CBL65560 CKW65559:CLH65560 CUS65559:CVD65560 DEO65559:DEZ65560 DOK65559:DOV65560 DYG65559:DYR65560 EIC65559:EIN65560 ERY65559:ESJ65560 FBU65559:FCF65560 FLQ65559:FMB65560 FVM65559:FVX65560 GFI65559:GFT65560 GPE65559:GPP65560 GZA65559:GZL65560 HIW65559:HJH65560 HSS65559:HTD65560 ICO65559:ICZ65560 IMK65559:IMV65560 IWG65559:IWR65560 JGC65559:JGN65560 JPY65559:JQJ65560 JZU65559:KAF65560 KJQ65559:KKB65560 KTM65559:KTX65560 LDI65559:LDT65560 LNE65559:LNP65560 LXA65559:LXL65560 MGW65559:MHH65560 MQS65559:MRD65560 NAO65559:NAZ65560 NKK65559:NKV65560 NUG65559:NUR65560 OEC65559:OEN65560 ONY65559:OOJ65560 OXU65559:OYF65560 PHQ65559:PIB65560 PRM65559:PRX65560 QBI65559:QBT65560 QLE65559:QLP65560 QVA65559:QVL65560 REW65559:RFH65560 ROS65559:RPD65560 RYO65559:RYZ65560 SIK65559:SIV65560 SSG65559:SSR65560 TCC65559:TCN65560 TLY65559:TMJ65560 TVU65559:TWF65560 UFQ65559:UGB65560 UPM65559:UPX65560 UZI65559:UZT65560 VJE65559:VJP65560 VTA65559:VTL65560 WCW65559:WDH65560 WMS65559:WND65560 WWO65559:WWZ65560 KC131095:KN131096 TY131095:UJ131096 ADU131095:AEF131096 ANQ131095:AOB131096 AXM131095:AXX131096 BHI131095:BHT131096 BRE131095:BRP131096 CBA131095:CBL131096 CKW131095:CLH131096 CUS131095:CVD131096 DEO131095:DEZ131096 DOK131095:DOV131096 DYG131095:DYR131096 EIC131095:EIN131096 ERY131095:ESJ131096 FBU131095:FCF131096 FLQ131095:FMB131096 FVM131095:FVX131096 GFI131095:GFT131096 GPE131095:GPP131096 GZA131095:GZL131096 HIW131095:HJH131096 HSS131095:HTD131096 ICO131095:ICZ131096 IMK131095:IMV131096 IWG131095:IWR131096 JGC131095:JGN131096 JPY131095:JQJ131096 JZU131095:KAF131096 KJQ131095:KKB131096 KTM131095:KTX131096 LDI131095:LDT131096 LNE131095:LNP131096 LXA131095:LXL131096 MGW131095:MHH131096 MQS131095:MRD131096 NAO131095:NAZ131096 NKK131095:NKV131096 NUG131095:NUR131096 OEC131095:OEN131096 ONY131095:OOJ131096 OXU131095:OYF131096 PHQ131095:PIB131096 PRM131095:PRX131096 QBI131095:QBT131096 QLE131095:QLP131096 QVA131095:QVL131096 REW131095:RFH131096 ROS131095:RPD131096 RYO131095:RYZ131096 SIK131095:SIV131096 SSG131095:SSR131096 TCC131095:TCN131096 TLY131095:TMJ131096 TVU131095:TWF131096 UFQ131095:UGB131096 UPM131095:UPX131096 UZI131095:UZT131096 VJE131095:VJP131096 VTA131095:VTL131096 WCW131095:WDH131096 WMS131095:WND131096 WWO131095:WWZ131096 KC196631:KN196632 TY196631:UJ196632 ADU196631:AEF196632 ANQ196631:AOB196632 AXM196631:AXX196632 BHI196631:BHT196632 BRE196631:BRP196632 CBA196631:CBL196632 CKW196631:CLH196632 CUS196631:CVD196632 DEO196631:DEZ196632 DOK196631:DOV196632 DYG196631:DYR196632 EIC196631:EIN196632 ERY196631:ESJ196632 FBU196631:FCF196632 FLQ196631:FMB196632 FVM196631:FVX196632 GFI196631:GFT196632 GPE196631:GPP196632 GZA196631:GZL196632 HIW196631:HJH196632 HSS196631:HTD196632 ICO196631:ICZ196632 IMK196631:IMV196632 IWG196631:IWR196632 JGC196631:JGN196632 JPY196631:JQJ196632 JZU196631:KAF196632 KJQ196631:KKB196632 KTM196631:KTX196632 LDI196631:LDT196632 LNE196631:LNP196632 LXA196631:LXL196632 MGW196631:MHH196632 MQS196631:MRD196632 NAO196631:NAZ196632 NKK196631:NKV196632 NUG196631:NUR196632 OEC196631:OEN196632 ONY196631:OOJ196632 OXU196631:OYF196632 PHQ196631:PIB196632 PRM196631:PRX196632 QBI196631:QBT196632 QLE196631:QLP196632 QVA196631:QVL196632 REW196631:RFH196632 ROS196631:RPD196632 RYO196631:RYZ196632 SIK196631:SIV196632 SSG196631:SSR196632 TCC196631:TCN196632 TLY196631:TMJ196632 TVU196631:TWF196632 UFQ196631:UGB196632 UPM196631:UPX196632 UZI196631:UZT196632 VJE196631:VJP196632 VTA196631:VTL196632 WCW196631:WDH196632 WMS196631:WND196632 WWO196631:WWZ196632 KC262167:KN262168 TY262167:UJ262168 ADU262167:AEF262168 ANQ262167:AOB262168 AXM262167:AXX262168 BHI262167:BHT262168 BRE262167:BRP262168 CBA262167:CBL262168 CKW262167:CLH262168 CUS262167:CVD262168 DEO262167:DEZ262168 DOK262167:DOV262168 DYG262167:DYR262168 EIC262167:EIN262168 ERY262167:ESJ262168 FBU262167:FCF262168 FLQ262167:FMB262168 FVM262167:FVX262168 GFI262167:GFT262168 GPE262167:GPP262168 GZA262167:GZL262168 HIW262167:HJH262168 HSS262167:HTD262168 ICO262167:ICZ262168 IMK262167:IMV262168 IWG262167:IWR262168 JGC262167:JGN262168 JPY262167:JQJ262168 JZU262167:KAF262168 KJQ262167:KKB262168 KTM262167:KTX262168 LDI262167:LDT262168 LNE262167:LNP262168 LXA262167:LXL262168 MGW262167:MHH262168 MQS262167:MRD262168 NAO262167:NAZ262168 NKK262167:NKV262168 NUG262167:NUR262168 OEC262167:OEN262168 ONY262167:OOJ262168 OXU262167:OYF262168 PHQ262167:PIB262168 PRM262167:PRX262168 QBI262167:QBT262168 QLE262167:QLP262168 QVA262167:QVL262168 REW262167:RFH262168 ROS262167:RPD262168 RYO262167:RYZ262168 SIK262167:SIV262168 SSG262167:SSR262168 TCC262167:TCN262168 TLY262167:TMJ262168 TVU262167:TWF262168 UFQ262167:UGB262168 UPM262167:UPX262168 UZI262167:UZT262168 VJE262167:VJP262168 VTA262167:VTL262168 WCW262167:WDH262168 WMS262167:WND262168 WWO262167:WWZ262168 KC327703:KN327704 TY327703:UJ327704 ADU327703:AEF327704 ANQ327703:AOB327704 AXM327703:AXX327704 BHI327703:BHT327704 BRE327703:BRP327704 CBA327703:CBL327704 CKW327703:CLH327704 CUS327703:CVD327704 DEO327703:DEZ327704 DOK327703:DOV327704 DYG327703:DYR327704 EIC327703:EIN327704 ERY327703:ESJ327704 FBU327703:FCF327704 FLQ327703:FMB327704 FVM327703:FVX327704 GFI327703:GFT327704 GPE327703:GPP327704 GZA327703:GZL327704 HIW327703:HJH327704 HSS327703:HTD327704 ICO327703:ICZ327704 IMK327703:IMV327704 IWG327703:IWR327704 JGC327703:JGN327704 JPY327703:JQJ327704 JZU327703:KAF327704 KJQ327703:KKB327704 KTM327703:KTX327704 LDI327703:LDT327704 LNE327703:LNP327704 LXA327703:LXL327704 MGW327703:MHH327704 MQS327703:MRD327704 NAO327703:NAZ327704 NKK327703:NKV327704 NUG327703:NUR327704 OEC327703:OEN327704 ONY327703:OOJ327704 OXU327703:OYF327704 PHQ327703:PIB327704 PRM327703:PRX327704 QBI327703:QBT327704 QLE327703:QLP327704 QVA327703:QVL327704 REW327703:RFH327704 ROS327703:RPD327704 RYO327703:RYZ327704 SIK327703:SIV327704 SSG327703:SSR327704 TCC327703:TCN327704 TLY327703:TMJ327704 TVU327703:TWF327704 UFQ327703:UGB327704 UPM327703:UPX327704 UZI327703:UZT327704 VJE327703:VJP327704 VTA327703:VTL327704 WCW327703:WDH327704 WMS327703:WND327704 WWO327703:WWZ327704 KC393239:KN393240 TY393239:UJ393240 ADU393239:AEF393240 ANQ393239:AOB393240 AXM393239:AXX393240 BHI393239:BHT393240 BRE393239:BRP393240 CBA393239:CBL393240 CKW393239:CLH393240 CUS393239:CVD393240 DEO393239:DEZ393240 DOK393239:DOV393240 DYG393239:DYR393240 EIC393239:EIN393240 ERY393239:ESJ393240 FBU393239:FCF393240 FLQ393239:FMB393240 FVM393239:FVX393240 GFI393239:GFT393240 GPE393239:GPP393240 GZA393239:GZL393240 HIW393239:HJH393240 HSS393239:HTD393240 ICO393239:ICZ393240 IMK393239:IMV393240 IWG393239:IWR393240 JGC393239:JGN393240 JPY393239:JQJ393240 JZU393239:KAF393240 KJQ393239:KKB393240 KTM393239:KTX393240 LDI393239:LDT393240 LNE393239:LNP393240 LXA393239:LXL393240 MGW393239:MHH393240 MQS393239:MRD393240 NAO393239:NAZ393240 NKK393239:NKV393240 NUG393239:NUR393240 OEC393239:OEN393240 ONY393239:OOJ393240 OXU393239:OYF393240 PHQ393239:PIB393240 PRM393239:PRX393240 QBI393239:QBT393240 QLE393239:QLP393240 QVA393239:QVL393240 REW393239:RFH393240 ROS393239:RPD393240 RYO393239:RYZ393240 SIK393239:SIV393240 SSG393239:SSR393240 TCC393239:TCN393240 TLY393239:TMJ393240 TVU393239:TWF393240 UFQ393239:UGB393240 UPM393239:UPX393240 UZI393239:UZT393240 VJE393239:VJP393240 VTA393239:VTL393240 WCW393239:WDH393240 WMS393239:WND393240 WWO393239:WWZ393240 KC458775:KN458776 TY458775:UJ458776 ADU458775:AEF458776 ANQ458775:AOB458776 AXM458775:AXX458776 BHI458775:BHT458776 BRE458775:BRP458776 CBA458775:CBL458776 CKW458775:CLH458776 CUS458775:CVD458776 DEO458775:DEZ458776 DOK458775:DOV458776 DYG458775:DYR458776 EIC458775:EIN458776 ERY458775:ESJ458776 FBU458775:FCF458776 FLQ458775:FMB458776 FVM458775:FVX458776 GFI458775:GFT458776 GPE458775:GPP458776 GZA458775:GZL458776 HIW458775:HJH458776 HSS458775:HTD458776 ICO458775:ICZ458776 IMK458775:IMV458776 IWG458775:IWR458776 JGC458775:JGN458776 JPY458775:JQJ458776 JZU458775:KAF458776 KJQ458775:KKB458776 KTM458775:KTX458776 LDI458775:LDT458776 LNE458775:LNP458776 LXA458775:LXL458776 MGW458775:MHH458776 MQS458775:MRD458776 NAO458775:NAZ458776 NKK458775:NKV458776 NUG458775:NUR458776 OEC458775:OEN458776 ONY458775:OOJ458776 OXU458775:OYF458776 PHQ458775:PIB458776 PRM458775:PRX458776 QBI458775:QBT458776 QLE458775:QLP458776 QVA458775:QVL458776 REW458775:RFH458776 ROS458775:RPD458776 RYO458775:RYZ458776 SIK458775:SIV458776 SSG458775:SSR458776 TCC458775:TCN458776 TLY458775:TMJ458776 TVU458775:TWF458776 UFQ458775:UGB458776 UPM458775:UPX458776 UZI458775:UZT458776 VJE458775:VJP458776 VTA458775:VTL458776 WCW458775:WDH458776 WMS458775:WND458776 WWO458775:WWZ458776 KC524311:KN524312 TY524311:UJ524312 ADU524311:AEF524312 ANQ524311:AOB524312 AXM524311:AXX524312 BHI524311:BHT524312 BRE524311:BRP524312 CBA524311:CBL524312 CKW524311:CLH524312 CUS524311:CVD524312 DEO524311:DEZ524312 DOK524311:DOV524312 DYG524311:DYR524312 EIC524311:EIN524312 ERY524311:ESJ524312 FBU524311:FCF524312 FLQ524311:FMB524312 FVM524311:FVX524312 GFI524311:GFT524312 GPE524311:GPP524312 GZA524311:GZL524312 HIW524311:HJH524312 HSS524311:HTD524312 ICO524311:ICZ524312 IMK524311:IMV524312 IWG524311:IWR524312 JGC524311:JGN524312 JPY524311:JQJ524312 JZU524311:KAF524312 KJQ524311:KKB524312 KTM524311:KTX524312 LDI524311:LDT524312 LNE524311:LNP524312 LXA524311:LXL524312 MGW524311:MHH524312 MQS524311:MRD524312 NAO524311:NAZ524312 NKK524311:NKV524312 NUG524311:NUR524312 OEC524311:OEN524312 ONY524311:OOJ524312 OXU524311:OYF524312 PHQ524311:PIB524312 PRM524311:PRX524312 QBI524311:QBT524312 QLE524311:QLP524312 QVA524311:QVL524312 REW524311:RFH524312 ROS524311:RPD524312 RYO524311:RYZ524312 SIK524311:SIV524312 SSG524311:SSR524312 TCC524311:TCN524312 TLY524311:TMJ524312 TVU524311:TWF524312 UFQ524311:UGB524312 UPM524311:UPX524312 UZI524311:UZT524312 VJE524311:VJP524312 VTA524311:VTL524312 WCW524311:WDH524312 WMS524311:WND524312 WWO524311:WWZ524312 KC589847:KN589848 TY589847:UJ589848 ADU589847:AEF589848 ANQ589847:AOB589848 AXM589847:AXX589848 BHI589847:BHT589848 BRE589847:BRP589848 CBA589847:CBL589848 CKW589847:CLH589848 CUS589847:CVD589848 DEO589847:DEZ589848 DOK589847:DOV589848 DYG589847:DYR589848 EIC589847:EIN589848 ERY589847:ESJ589848 FBU589847:FCF589848 FLQ589847:FMB589848 FVM589847:FVX589848 GFI589847:GFT589848 GPE589847:GPP589848 GZA589847:GZL589848 HIW589847:HJH589848 HSS589847:HTD589848 ICO589847:ICZ589848 IMK589847:IMV589848 IWG589847:IWR589848 JGC589847:JGN589848 JPY589847:JQJ589848 JZU589847:KAF589848 KJQ589847:KKB589848 KTM589847:KTX589848 LDI589847:LDT589848 LNE589847:LNP589848 LXA589847:LXL589848 MGW589847:MHH589848 MQS589847:MRD589848 NAO589847:NAZ589848 NKK589847:NKV589848 NUG589847:NUR589848 OEC589847:OEN589848 ONY589847:OOJ589848 OXU589847:OYF589848 PHQ589847:PIB589848 PRM589847:PRX589848 QBI589847:QBT589848 QLE589847:QLP589848 QVA589847:QVL589848 REW589847:RFH589848 ROS589847:RPD589848 RYO589847:RYZ589848 SIK589847:SIV589848 SSG589847:SSR589848 TCC589847:TCN589848 TLY589847:TMJ589848 TVU589847:TWF589848 UFQ589847:UGB589848 UPM589847:UPX589848 UZI589847:UZT589848 VJE589847:VJP589848 VTA589847:VTL589848 WCW589847:WDH589848 WMS589847:WND589848 WWO589847:WWZ589848 KC655383:KN655384 TY655383:UJ655384 ADU655383:AEF655384 ANQ655383:AOB655384 AXM655383:AXX655384 BHI655383:BHT655384 BRE655383:BRP655384 CBA655383:CBL655384 CKW655383:CLH655384 CUS655383:CVD655384 DEO655383:DEZ655384 DOK655383:DOV655384 DYG655383:DYR655384 EIC655383:EIN655384 ERY655383:ESJ655384 FBU655383:FCF655384 FLQ655383:FMB655384 FVM655383:FVX655384 GFI655383:GFT655384 GPE655383:GPP655384 GZA655383:GZL655384 HIW655383:HJH655384 HSS655383:HTD655384 ICO655383:ICZ655384 IMK655383:IMV655384 IWG655383:IWR655384 JGC655383:JGN655384 JPY655383:JQJ655384 JZU655383:KAF655384 KJQ655383:KKB655384 KTM655383:KTX655384 LDI655383:LDT655384 LNE655383:LNP655384 LXA655383:LXL655384 MGW655383:MHH655384 MQS655383:MRD655384 NAO655383:NAZ655384 NKK655383:NKV655384 NUG655383:NUR655384 OEC655383:OEN655384 ONY655383:OOJ655384 OXU655383:OYF655384 PHQ655383:PIB655384 PRM655383:PRX655384 QBI655383:QBT655384 QLE655383:QLP655384 QVA655383:QVL655384 REW655383:RFH655384 ROS655383:RPD655384 RYO655383:RYZ655384 SIK655383:SIV655384 SSG655383:SSR655384 TCC655383:TCN655384 TLY655383:TMJ655384 TVU655383:TWF655384 UFQ655383:UGB655384 UPM655383:UPX655384 UZI655383:UZT655384 VJE655383:VJP655384 VTA655383:VTL655384 WCW655383:WDH655384 WMS655383:WND655384 WWO655383:WWZ655384 KC720919:KN720920 TY720919:UJ720920 ADU720919:AEF720920 ANQ720919:AOB720920 AXM720919:AXX720920 BHI720919:BHT720920 BRE720919:BRP720920 CBA720919:CBL720920 CKW720919:CLH720920 CUS720919:CVD720920 DEO720919:DEZ720920 DOK720919:DOV720920 DYG720919:DYR720920 EIC720919:EIN720920 ERY720919:ESJ720920 FBU720919:FCF720920 FLQ720919:FMB720920 FVM720919:FVX720920 GFI720919:GFT720920 GPE720919:GPP720920 GZA720919:GZL720920 HIW720919:HJH720920 HSS720919:HTD720920 ICO720919:ICZ720920 IMK720919:IMV720920 IWG720919:IWR720920 JGC720919:JGN720920 JPY720919:JQJ720920 JZU720919:KAF720920 KJQ720919:KKB720920 KTM720919:KTX720920 LDI720919:LDT720920 LNE720919:LNP720920 LXA720919:LXL720920 MGW720919:MHH720920 MQS720919:MRD720920 NAO720919:NAZ720920 NKK720919:NKV720920 NUG720919:NUR720920 OEC720919:OEN720920 ONY720919:OOJ720920 OXU720919:OYF720920 PHQ720919:PIB720920 PRM720919:PRX720920 QBI720919:QBT720920 QLE720919:QLP720920 QVA720919:QVL720920 REW720919:RFH720920 ROS720919:RPD720920 RYO720919:RYZ720920 SIK720919:SIV720920 SSG720919:SSR720920 TCC720919:TCN720920 TLY720919:TMJ720920 TVU720919:TWF720920 UFQ720919:UGB720920 UPM720919:UPX720920 UZI720919:UZT720920 VJE720919:VJP720920 VTA720919:VTL720920 WCW720919:WDH720920 WMS720919:WND720920 WWO720919:WWZ720920 KC786455:KN786456 TY786455:UJ786456 ADU786455:AEF786456 ANQ786455:AOB786456 AXM786455:AXX786456 BHI786455:BHT786456 BRE786455:BRP786456 CBA786455:CBL786456 CKW786455:CLH786456 CUS786455:CVD786456 DEO786455:DEZ786456 DOK786455:DOV786456 DYG786455:DYR786456 EIC786455:EIN786456 ERY786455:ESJ786456 FBU786455:FCF786456 FLQ786455:FMB786456 FVM786455:FVX786456 GFI786455:GFT786456 GPE786455:GPP786456 GZA786455:GZL786456 HIW786455:HJH786456 HSS786455:HTD786456 ICO786455:ICZ786456 IMK786455:IMV786456 IWG786455:IWR786456 JGC786455:JGN786456 JPY786455:JQJ786456 JZU786455:KAF786456 KJQ786455:KKB786456 KTM786455:KTX786456 LDI786455:LDT786456 LNE786455:LNP786456 LXA786455:LXL786456 MGW786455:MHH786456 MQS786455:MRD786456 NAO786455:NAZ786456 NKK786455:NKV786456 NUG786455:NUR786456 OEC786455:OEN786456 ONY786455:OOJ786456 OXU786455:OYF786456 PHQ786455:PIB786456 PRM786455:PRX786456 QBI786455:QBT786456 QLE786455:QLP786456 QVA786455:QVL786456 REW786455:RFH786456 ROS786455:RPD786456 RYO786455:RYZ786456 SIK786455:SIV786456 SSG786455:SSR786456 TCC786455:TCN786456 TLY786455:TMJ786456 TVU786455:TWF786456 UFQ786455:UGB786456 UPM786455:UPX786456 UZI786455:UZT786456 VJE786455:VJP786456 VTA786455:VTL786456 WCW786455:WDH786456 WMS786455:WND786456 WWO786455:WWZ786456 KC851991:KN851992 TY851991:UJ851992 ADU851991:AEF851992 ANQ851991:AOB851992 AXM851991:AXX851992 BHI851991:BHT851992 BRE851991:BRP851992 CBA851991:CBL851992 CKW851991:CLH851992 CUS851991:CVD851992 DEO851991:DEZ851992 DOK851991:DOV851992 DYG851991:DYR851992 EIC851991:EIN851992 ERY851991:ESJ851992 FBU851991:FCF851992 FLQ851991:FMB851992 FVM851991:FVX851992 GFI851991:GFT851992 GPE851991:GPP851992 GZA851991:GZL851992 HIW851991:HJH851992 HSS851991:HTD851992 ICO851991:ICZ851992 IMK851991:IMV851992 IWG851991:IWR851992 JGC851991:JGN851992 JPY851991:JQJ851992 JZU851991:KAF851992 KJQ851991:KKB851992 KTM851991:KTX851992 LDI851991:LDT851992 LNE851991:LNP851992 LXA851991:LXL851992 MGW851991:MHH851992 MQS851991:MRD851992 NAO851991:NAZ851992 NKK851991:NKV851992 NUG851991:NUR851992 OEC851991:OEN851992 ONY851991:OOJ851992 OXU851991:OYF851992 PHQ851991:PIB851992 PRM851991:PRX851992 QBI851991:QBT851992 QLE851991:QLP851992 QVA851991:QVL851992 REW851991:RFH851992 ROS851991:RPD851992 RYO851991:RYZ851992 SIK851991:SIV851992 SSG851991:SSR851992 TCC851991:TCN851992 TLY851991:TMJ851992 TVU851991:TWF851992 UFQ851991:UGB851992 UPM851991:UPX851992 UZI851991:UZT851992 VJE851991:VJP851992 VTA851991:VTL851992 WCW851991:WDH851992 WMS851991:WND851992 WWO851991:WWZ851992 KC917527:KN917528 TY917527:UJ917528 ADU917527:AEF917528 ANQ917527:AOB917528 AXM917527:AXX917528 BHI917527:BHT917528 BRE917527:BRP917528 CBA917527:CBL917528 CKW917527:CLH917528 CUS917527:CVD917528 DEO917527:DEZ917528 DOK917527:DOV917528 DYG917527:DYR917528 EIC917527:EIN917528 ERY917527:ESJ917528 FBU917527:FCF917528 FLQ917527:FMB917528 FVM917527:FVX917528 GFI917527:GFT917528 GPE917527:GPP917528 GZA917527:GZL917528 HIW917527:HJH917528 HSS917527:HTD917528 ICO917527:ICZ917528 IMK917527:IMV917528 IWG917527:IWR917528 JGC917527:JGN917528 JPY917527:JQJ917528 JZU917527:KAF917528 KJQ917527:KKB917528 KTM917527:KTX917528 LDI917527:LDT917528 LNE917527:LNP917528 LXA917527:LXL917528 MGW917527:MHH917528 MQS917527:MRD917528 NAO917527:NAZ917528 NKK917527:NKV917528 NUG917527:NUR917528 OEC917527:OEN917528 ONY917527:OOJ917528 OXU917527:OYF917528 PHQ917527:PIB917528 PRM917527:PRX917528 QBI917527:QBT917528 QLE917527:QLP917528 QVA917527:QVL917528 REW917527:RFH917528 ROS917527:RPD917528 RYO917527:RYZ917528 SIK917527:SIV917528 SSG917527:SSR917528 TCC917527:TCN917528 TLY917527:TMJ917528 TVU917527:TWF917528 UFQ917527:UGB917528 UPM917527:UPX917528 UZI917527:UZT917528 VJE917527:VJP917528 VTA917527:VTL917528 WCW917527:WDH917528 WMS917527:WND917528 WWO917527:WWZ917528 WWO983063:WWZ983064 KC983063:KN983064 TY983063:UJ983064 ADU983063:AEF983064 ANQ983063:AOB983064 AXM983063:AXX983064 BHI983063:BHT983064 BRE983063:BRP983064 CBA983063:CBL983064 CKW983063:CLH983064 CUS983063:CVD983064 DEO983063:DEZ983064 DOK983063:DOV983064 DYG983063:DYR983064 EIC983063:EIN983064 ERY983063:ESJ983064 FBU983063:FCF983064 FLQ983063:FMB983064 FVM983063:FVX983064 GFI983063:GFT983064 GPE983063:GPP983064 GZA983063:GZL983064 HIW983063:HJH983064 HSS983063:HTD983064 ICO983063:ICZ983064 IMK983063:IMV983064 IWG983063:IWR983064 JGC983063:JGN983064 JPY983063:JQJ983064 JZU983063:KAF983064 KJQ983063:KKB983064 KTM983063:KTX983064 LDI983063:LDT983064 LNE983063:LNP983064 LXA983063:LXL983064 MGW983063:MHH983064 MQS983063:MRD983064 NAO983063:NAZ983064 NKK983063:NKV983064 NUG983063:NUR983064 OEC983063:OEN983064 ONY983063:OOJ983064 OXU983063:OYF983064 PHQ983063:PIB983064 PRM983063:PRX983064 QBI983063:QBT983064 QLE983063:QLP983064 QVA983063:QVL983064 REW983063:RFH983064 ROS983063:RPD983064 RYO983063:RYZ983064 SIK983063:SIV983064 SSG983063:SSR983064 TCC983063:TCN983064 TLY983063:TMJ983064 TVU983063:TWF983064 UFQ983063:UGB983064 UPM983063:UPX983064 UZI983063:UZT983064 VJE983063:VJP983064 VTA983063:VTL983064 WCW983063:WDH983064 WMS983063:WND983064 AR27:AR28 L983063:AR983064 L917527:AR917528 L851991:AR851992 L786455:AR786456 L720919:AR720920 L655383:AR655384 L589847:AR589848 L524311:AR524312 L458775:AR458776 L393239:AR393240 L327703:AR327704 L262167:AR262168 L196631:AR196632 L131095:AR131096 L65559:AR65560"/>
    <dataValidation allowBlank="1" prompt="Для выбора выполните двойной щелчок левой клавиши мыши по соответствующей ячейке." sqref="KC65561:KN65564 TY65561:UJ65564 ADU65561:AEF65564 ANQ65561:AOB65564 AXM65561:AXX65564 BHI65561:BHT65564 BRE65561:BRP65564 CBA65561:CBL65564 CKW65561:CLH65564 CUS65561:CVD65564 DEO65561:DEZ65564 DOK65561:DOV65564 DYG65561:DYR65564 EIC65561:EIN65564 ERY65561:ESJ65564 FBU65561:FCF65564 FLQ65561:FMB65564 FVM65561:FVX65564 GFI65561:GFT65564 GPE65561:GPP65564 GZA65561:GZL65564 HIW65561:HJH65564 HSS65561:HTD65564 ICO65561:ICZ65564 IMK65561:IMV65564 IWG65561:IWR65564 JGC65561:JGN65564 JPY65561:JQJ65564 JZU65561:KAF65564 KJQ65561:KKB65564 KTM65561:KTX65564 LDI65561:LDT65564 LNE65561:LNP65564 LXA65561:LXL65564 MGW65561:MHH65564 MQS65561:MRD65564 NAO65561:NAZ65564 NKK65561:NKV65564 NUG65561:NUR65564 OEC65561:OEN65564 ONY65561:OOJ65564 OXU65561:OYF65564 PHQ65561:PIB65564 PRM65561:PRX65564 QBI65561:QBT65564 QLE65561:QLP65564 QVA65561:QVL65564 REW65561:RFH65564 ROS65561:RPD65564 RYO65561:RYZ65564 SIK65561:SIV65564 SSG65561:SSR65564 TCC65561:TCN65564 TLY65561:TMJ65564 TVU65561:TWF65564 UFQ65561:UGB65564 UPM65561:UPX65564 UZI65561:UZT65564 VJE65561:VJP65564 VTA65561:VTL65564 WCW65561:WDH65564 WMS65561:WND65564 WWO65561:WWZ65564 KC131097:KN131100 TY131097:UJ131100 ADU131097:AEF131100 ANQ131097:AOB131100 AXM131097:AXX131100 BHI131097:BHT131100 BRE131097:BRP131100 CBA131097:CBL131100 CKW131097:CLH131100 CUS131097:CVD131100 DEO131097:DEZ131100 DOK131097:DOV131100 DYG131097:DYR131100 EIC131097:EIN131100 ERY131097:ESJ131100 FBU131097:FCF131100 FLQ131097:FMB131100 FVM131097:FVX131100 GFI131097:GFT131100 GPE131097:GPP131100 GZA131097:GZL131100 HIW131097:HJH131100 HSS131097:HTD131100 ICO131097:ICZ131100 IMK131097:IMV131100 IWG131097:IWR131100 JGC131097:JGN131100 JPY131097:JQJ131100 JZU131097:KAF131100 KJQ131097:KKB131100 KTM131097:KTX131100 LDI131097:LDT131100 LNE131097:LNP131100 LXA131097:LXL131100 MGW131097:MHH131100 MQS131097:MRD131100 NAO131097:NAZ131100 NKK131097:NKV131100 NUG131097:NUR131100 OEC131097:OEN131100 ONY131097:OOJ131100 OXU131097:OYF131100 PHQ131097:PIB131100 PRM131097:PRX131100 QBI131097:QBT131100 QLE131097:QLP131100 QVA131097:QVL131100 REW131097:RFH131100 ROS131097:RPD131100 RYO131097:RYZ131100 SIK131097:SIV131100 SSG131097:SSR131100 TCC131097:TCN131100 TLY131097:TMJ131100 TVU131097:TWF131100 UFQ131097:UGB131100 UPM131097:UPX131100 UZI131097:UZT131100 VJE131097:VJP131100 VTA131097:VTL131100 WCW131097:WDH131100 WMS131097:WND131100 WWO131097:WWZ131100 KC196633:KN196636 TY196633:UJ196636 ADU196633:AEF196636 ANQ196633:AOB196636 AXM196633:AXX196636 BHI196633:BHT196636 BRE196633:BRP196636 CBA196633:CBL196636 CKW196633:CLH196636 CUS196633:CVD196636 DEO196633:DEZ196636 DOK196633:DOV196636 DYG196633:DYR196636 EIC196633:EIN196636 ERY196633:ESJ196636 FBU196633:FCF196636 FLQ196633:FMB196636 FVM196633:FVX196636 GFI196633:GFT196636 GPE196633:GPP196636 GZA196633:GZL196636 HIW196633:HJH196636 HSS196633:HTD196636 ICO196633:ICZ196636 IMK196633:IMV196636 IWG196633:IWR196636 JGC196633:JGN196636 JPY196633:JQJ196636 JZU196633:KAF196636 KJQ196633:KKB196636 KTM196633:KTX196636 LDI196633:LDT196636 LNE196633:LNP196636 LXA196633:LXL196636 MGW196633:MHH196636 MQS196633:MRD196636 NAO196633:NAZ196636 NKK196633:NKV196636 NUG196633:NUR196636 OEC196633:OEN196636 ONY196633:OOJ196636 OXU196633:OYF196636 PHQ196633:PIB196636 PRM196633:PRX196636 QBI196633:QBT196636 QLE196633:QLP196636 QVA196633:QVL196636 REW196633:RFH196636 ROS196633:RPD196636 RYO196633:RYZ196636 SIK196633:SIV196636 SSG196633:SSR196636 TCC196633:TCN196636 TLY196633:TMJ196636 TVU196633:TWF196636 UFQ196633:UGB196636 UPM196633:UPX196636 UZI196633:UZT196636 VJE196633:VJP196636 VTA196633:VTL196636 WCW196633:WDH196636 WMS196633:WND196636 WWO196633:WWZ196636 KC262169:KN262172 TY262169:UJ262172 ADU262169:AEF262172 ANQ262169:AOB262172 AXM262169:AXX262172 BHI262169:BHT262172 BRE262169:BRP262172 CBA262169:CBL262172 CKW262169:CLH262172 CUS262169:CVD262172 DEO262169:DEZ262172 DOK262169:DOV262172 DYG262169:DYR262172 EIC262169:EIN262172 ERY262169:ESJ262172 FBU262169:FCF262172 FLQ262169:FMB262172 FVM262169:FVX262172 GFI262169:GFT262172 GPE262169:GPP262172 GZA262169:GZL262172 HIW262169:HJH262172 HSS262169:HTD262172 ICO262169:ICZ262172 IMK262169:IMV262172 IWG262169:IWR262172 JGC262169:JGN262172 JPY262169:JQJ262172 JZU262169:KAF262172 KJQ262169:KKB262172 KTM262169:KTX262172 LDI262169:LDT262172 LNE262169:LNP262172 LXA262169:LXL262172 MGW262169:MHH262172 MQS262169:MRD262172 NAO262169:NAZ262172 NKK262169:NKV262172 NUG262169:NUR262172 OEC262169:OEN262172 ONY262169:OOJ262172 OXU262169:OYF262172 PHQ262169:PIB262172 PRM262169:PRX262172 QBI262169:QBT262172 QLE262169:QLP262172 QVA262169:QVL262172 REW262169:RFH262172 ROS262169:RPD262172 RYO262169:RYZ262172 SIK262169:SIV262172 SSG262169:SSR262172 TCC262169:TCN262172 TLY262169:TMJ262172 TVU262169:TWF262172 UFQ262169:UGB262172 UPM262169:UPX262172 UZI262169:UZT262172 VJE262169:VJP262172 VTA262169:VTL262172 WCW262169:WDH262172 WMS262169:WND262172 WWO262169:WWZ262172 KC327705:KN327708 TY327705:UJ327708 ADU327705:AEF327708 ANQ327705:AOB327708 AXM327705:AXX327708 BHI327705:BHT327708 BRE327705:BRP327708 CBA327705:CBL327708 CKW327705:CLH327708 CUS327705:CVD327708 DEO327705:DEZ327708 DOK327705:DOV327708 DYG327705:DYR327708 EIC327705:EIN327708 ERY327705:ESJ327708 FBU327705:FCF327708 FLQ327705:FMB327708 FVM327705:FVX327708 GFI327705:GFT327708 GPE327705:GPP327708 GZA327705:GZL327708 HIW327705:HJH327708 HSS327705:HTD327708 ICO327705:ICZ327708 IMK327705:IMV327708 IWG327705:IWR327708 JGC327705:JGN327708 JPY327705:JQJ327708 JZU327705:KAF327708 KJQ327705:KKB327708 KTM327705:KTX327708 LDI327705:LDT327708 LNE327705:LNP327708 LXA327705:LXL327708 MGW327705:MHH327708 MQS327705:MRD327708 NAO327705:NAZ327708 NKK327705:NKV327708 NUG327705:NUR327708 OEC327705:OEN327708 ONY327705:OOJ327708 OXU327705:OYF327708 PHQ327705:PIB327708 PRM327705:PRX327708 QBI327705:QBT327708 QLE327705:QLP327708 QVA327705:QVL327708 REW327705:RFH327708 ROS327705:RPD327708 RYO327705:RYZ327708 SIK327705:SIV327708 SSG327705:SSR327708 TCC327705:TCN327708 TLY327705:TMJ327708 TVU327705:TWF327708 UFQ327705:UGB327708 UPM327705:UPX327708 UZI327705:UZT327708 VJE327705:VJP327708 VTA327705:VTL327708 WCW327705:WDH327708 WMS327705:WND327708 WWO327705:WWZ327708 KC393241:KN393244 TY393241:UJ393244 ADU393241:AEF393244 ANQ393241:AOB393244 AXM393241:AXX393244 BHI393241:BHT393244 BRE393241:BRP393244 CBA393241:CBL393244 CKW393241:CLH393244 CUS393241:CVD393244 DEO393241:DEZ393244 DOK393241:DOV393244 DYG393241:DYR393244 EIC393241:EIN393244 ERY393241:ESJ393244 FBU393241:FCF393244 FLQ393241:FMB393244 FVM393241:FVX393244 GFI393241:GFT393244 GPE393241:GPP393244 GZA393241:GZL393244 HIW393241:HJH393244 HSS393241:HTD393244 ICO393241:ICZ393244 IMK393241:IMV393244 IWG393241:IWR393244 JGC393241:JGN393244 JPY393241:JQJ393244 JZU393241:KAF393244 KJQ393241:KKB393244 KTM393241:KTX393244 LDI393241:LDT393244 LNE393241:LNP393244 LXA393241:LXL393244 MGW393241:MHH393244 MQS393241:MRD393244 NAO393241:NAZ393244 NKK393241:NKV393244 NUG393241:NUR393244 OEC393241:OEN393244 ONY393241:OOJ393244 OXU393241:OYF393244 PHQ393241:PIB393244 PRM393241:PRX393244 QBI393241:QBT393244 QLE393241:QLP393244 QVA393241:QVL393244 REW393241:RFH393244 ROS393241:RPD393244 RYO393241:RYZ393244 SIK393241:SIV393244 SSG393241:SSR393244 TCC393241:TCN393244 TLY393241:TMJ393244 TVU393241:TWF393244 UFQ393241:UGB393244 UPM393241:UPX393244 UZI393241:UZT393244 VJE393241:VJP393244 VTA393241:VTL393244 WCW393241:WDH393244 WMS393241:WND393244 WWO393241:WWZ393244 KC458777:KN458780 TY458777:UJ458780 ADU458777:AEF458780 ANQ458777:AOB458780 AXM458777:AXX458780 BHI458777:BHT458780 BRE458777:BRP458780 CBA458777:CBL458780 CKW458777:CLH458780 CUS458777:CVD458780 DEO458777:DEZ458780 DOK458777:DOV458780 DYG458777:DYR458780 EIC458777:EIN458780 ERY458777:ESJ458780 FBU458777:FCF458780 FLQ458777:FMB458780 FVM458777:FVX458780 GFI458777:GFT458780 GPE458777:GPP458780 GZA458777:GZL458780 HIW458777:HJH458780 HSS458777:HTD458780 ICO458777:ICZ458780 IMK458777:IMV458780 IWG458777:IWR458780 JGC458777:JGN458780 JPY458777:JQJ458780 JZU458777:KAF458780 KJQ458777:KKB458780 KTM458777:KTX458780 LDI458777:LDT458780 LNE458777:LNP458780 LXA458777:LXL458780 MGW458777:MHH458780 MQS458777:MRD458780 NAO458777:NAZ458780 NKK458777:NKV458780 NUG458777:NUR458780 OEC458777:OEN458780 ONY458777:OOJ458780 OXU458777:OYF458780 PHQ458777:PIB458780 PRM458777:PRX458780 QBI458777:QBT458780 QLE458777:QLP458780 QVA458777:QVL458780 REW458777:RFH458780 ROS458777:RPD458780 RYO458777:RYZ458780 SIK458777:SIV458780 SSG458777:SSR458780 TCC458777:TCN458780 TLY458777:TMJ458780 TVU458777:TWF458780 UFQ458777:UGB458780 UPM458777:UPX458780 UZI458777:UZT458780 VJE458777:VJP458780 VTA458777:VTL458780 WCW458777:WDH458780 WMS458777:WND458780 WWO458777:WWZ458780 KC524313:KN524316 TY524313:UJ524316 ADU524313:AEF524316 ANQ524313:AOB524316 AXM524313:AXX524316 BHI524313:BHT524316 BRE524313:BRP524316 CBA524313:CBL524316 CKW524313:CLH524316 CUS524313:CVD524316 DEO524313:DEZ524316 DOK524313:DOV524316 DYG524313:DYR524316 EIC524313:EIN524316 ERY524313:ESJ524316 FBU524313:FCF524316 FLQ524313:FMB524316 FVM524313:FVX524316 GFI524313:GFT524316 GPE524313:GPP524316 GZA524313:GZL524316 HIW524313:HJH524316 HSS524313:HTD524316 ICO524313:ICZ524316 IMK524313:IMV524316 IWG524313:IWR524316 JGC524313:JGN524316 JPY524313:JQJ524316 JZU524313:KAF524316 KJQ524313:KKB524316 KTM524313:KTX524316 LDI524313:LDT524316 LNE524313:LNP524316 LXA524313:LXL524316 MGW524313:MHH524316 MQS524313:MRD524316 NAO524313:NAZ524316 NKK524313:NKV524316 NUG524313:NUR524316 OEC524313:OEN524316 ONY524313:OOJ524316 OXU524313:OYF524316 PHQ524313:PIB524316 PRM524313:PRX524316 QBI524313:QBT524316 QLE524313:QLP524316 QVA524313:QVL524316 REW524313:RFH524316 ROS524313:RPD524316 RYO524313:RYZ524316 SIK524313:SIV524316 SSG524313:SSR524316 TCC524313:TCN524316 TLY524313:TMJ524316 TVU524313:TWF524316 UFQ524313:UGB524316 UPM524313:UPX524316 UZI524313:UZT524316 VJE524313:VJP524316 VTA524313:VTL524316 WCW524313:WDH524316 WMS524313:WND524316 WWO524313:WWZ524316 KC589849:KN589852 TY589849:UJ589852 ADU589849:AEF589852 ANQ589849:AOB589852 AXM589849:AXX589852 BHI589849:BHT589852 BRE589849:BRP589852 CBA589849:CBL589852 CKW589849:CLH589852 CUS589849:CVD589852 DEO589849:DEZ589852 DOK589849:DOV589852 DYG589849:DYR589852 EIC589849:EIN589852 ERY589849:ESJ589852 FBU589849:FCF589852 FLQ589849:FMB589852 FVM589849:FVX589852 GFI589849:GFT589852 GPE589849:GPP589852 GZA589849:GZL589852 HIW589849:HJH589852 HSS589849:HTD589852 ICO589849:ICZ589852 IMK589849:IMV589852 IWG589849:IWR589852 JGC589849:JGN589852 JPY589849:JQJ589852 JZU589849:KAF589852 KJQ589849:KKB589852 KTM589849:KTX589852 LDI589849:LDT589852 LNE589849:LNP589852 LXA589849:LXL589852 MGW589849:MHH589852 MQS589849:MRD589852 NAO589849:NAZ589852 NKK589849:NKV589852 NUG589849:NUR589852 OEC589849:OEN589852 ONY589849:OOJ589852 OXU589849:OYF589852 PHQ589849:PIB589852 PRM589849:PRX589852 QBI589849:QBT589852 QLE589849:QLP589852 QVA589849:QVL589852 REW589849:RFH589852 ROS589849:RPD589852 RYO589849:RYZ589852 SIK589849:SIV589852 SSG589849:SSR589852 TCC589849:TCN589852 TLY589849:TMJ589852 TVU589849:TWF589852 UFQ589849:UGB589852 UPM589849:UPX589852 UZI589849:UZT589852 VJE589849:VJP589852 VTA589849:VTL589852 WCW589849:WDH589852 WMS589849:WND589852 WWO589849:WWZ589852 KC655385:KN655388 TY655385:UJ655388 ADU655385:AEF655388 ANQ655385:AOB655388 AXM655385:AXX655388 BHI655385:BHT655388 BRE655385:BRP655388 CBA655385:CBL655388 CKW655385:CLH655388 CUS655385:CVD655388 DEO655385:DEZ655388 DOK655385:DOV655388 DYG655385:DYR655388 EIC655385:EIN655388 ERY655385:ESJ655388 FBU655385:FCF655388 FLQ655385:FMB655388 FVM655385:FVX655388 GFI655385:GFT655388 GPE655385:GPP655388 GZA655385:GZL655388 HIW655385:HJH655388 HSS655385:HTD655388 ICO655385:ICZ655388 IMK655385:IMV655388 IWG655385:IWR655388 JGC655385:JGN655388 JPY655385:JQJ655388 JZU655385:KAF655388 KJQ655385:KKB655388 KTM655385:KTX655388 LDI655385:LDT655388 LNE655385:LNP655388 LXA655385:LXL655388 MGW655385:MHH655388 MQS655385:MRD655388 NAO655385:NAZ655388 NKK655385:NKV655388 NUG655385:NUR655388 OEC655385:OEN655388 ONY655385:OOJ655388 OXU655385:OYF655388 PHQ655385:PIB655388 PRM655385:PRX655388 QBI655385:QBT655388 QLE655385:QLP655388 QVA655385:QVL655388 REW655385:RFH655388 ROS655385:RPD655388 RYO655385:RYZ655388 SIK655385:SIV655388 SSG655385:SSR655388 TCC655385:TCN655388 TLY655385:TMJ655388 TVU655385:TWF655388 UFQ655385:UGB655388 UPM655385:UPX655388 UZI655385:UZT655388 VJE655385:VJP655388 VTA655385:VTL655388 WCW655385:WDH655388 WMS655385:WND655388 WWO655385:WWZ655388 KC720921:KN720924 TY720921:UJ720924 ADU720921:AEF720924 ANQ720921:AOB720924 AXM720921:AXX720924 BHI720921:BHT720924 BRE720921:BRP720924 CBA720921:CBL720924 CKW720921:CLH720924 CUS720921:CVD720924 DEO720921:DEZ720924 DOK720921:DOV720924 DYG720921:DYR720924 EIC720921:EIN720924 ERY720921:ESJ720924 FBU720921:FCF720924 FLQ720921:FMB720924 FVM720921:FVX720924 GFI720921:GFT720924 GPE720921:GPP720924 GZA720921:GZL720924 HIW720921:HJH720924 HSS720921:HTD720924 ICO720921:ICZ720924 IMK720921:IMV720924 IWG720921:IWR720924 JGC720921:JGN720924 JPY720921:JQJ720924 JZU720921:KAF720924 KJQ720921:KKB720924 KTM720921:KTX720924 LDI720921:LDT720924 LNE720921:LNP720924 LXA720921:LXL720924 MGW720921:MHH720924 MQS720921:MRD720924 NAO720921:NAZ720924 NKK720921:NKV720924 NUG720921:NUR720924 OEC720921:OEN720924 ONY720921:OOJ720924 OXU720921:OYF720924 PHQ720921:PIB720924 PRM720921:PRX720924 QBI720921:QBT720924 QLE720921:QLP720924 QVA720921:QVL720924 REW720921:RFH720924 ROS720921:RPD720924 RYO720921:RYZ720924 SIK720921:SIV720924 SSG720921:SSR720924 TCC720921:TCN720924 TLY720921:TMJ720924 TVU720921:TWF720924 UFQ720921:UGB720924 UPM720921:UPX720924 UZI720921:UZT720924 VJE720921:VJP720924 VTA720921:VTL720924 WCW720921:WDH720924 WMS720921:WND720924 WWO720921:WWZ720924 KC786457:KN786460 TY786457:UJ786460 ADU786457:AEF786460 ANQ786457:AOB786460 AXM786457:AXX786460 BHI786457:BHT786460 BRE786457:BRP786460 CBA786457:CBL786460 CKW786457:CLH786460 CUS786457:CVD786460 DEO786457:DEZ786460 DOK786457:DOV786460 DYG786457:DYR786460 EIC786457:EIN786460 ERY786457:ESJ786460 FBU786457:FCF786460 FLQ786457:FMB786460 FVM786457:FVX786460 GFI786457:GFT786460 GPE786457:GPP786460 GZA786457:GZL786460 HIW786457:HJH786460 HSS786457:HTD786460 ICO786457:ICZ786460 IMK786457:IMV786460 IWG786457:IWR786460 JGC786457:JGN786460 JPY786457:JQJ786460 JZU786457:KAF786460 KJQ786457:KKB786460 KTM786457:KTX786460 LDI786457:LDT786460 LNE786457:LNP786460 LXA786457:LXL786460 MGW786457:MHH786460 MQS786457:MRD786460 NAO786457:NAZ786460 NKK786457:NKV786460 NUG786457:NUR786460 OEC786457:OEN786460 ONY786457:OOJ786460 OXU786457:OYF786460 PHQ786457:PIB786460 PRM786457:PRX786460 QBI786457:QBT786460 QLE786457:QLP786460 QVA786457:QVL786460 REW786457:RFH786460 ROS786457:RPD786460 RYO786457:RYZ786460 SIK786457:SIV786460 SSG786457:SSR786460 TCC786457:TCN786460 TLY786457:TMJ786460 TVU786457:TWF786460 UFQ786457:UGB786460 UPM786457:UPX786460 UZI786457:UZT786460 VJE786457:VJP786460 VTA786457:VTL786460 WCW786457:WDH786460 WMS786457:WND786460 WWO786457:WWZ786460 KC851993:KN851996 TY851993:UJ851996 ADU851993:AEF851996 ANQ851993:AOB851996 AXM851993:AXX851996 BHI851993:BHT851996 BRE851993:BRP851996 CBA851993:CBL851996 CKW851993:CLH851996 CUS851993:CVD851996 DEO851993:DEZ851996 DOK851993:DOV851996 DYG851993:DYR851996 EIC851993:EIN851996 ERY851993:ESJ851996 FBU851993:FCF851996 FLQ851993:FMB851996 FVM851993:FVX851996 GFI851993:GFT851996 GPE851993:GPP851996 GZA851993:GZL851996 HIW851993:HJH851996 HSS851993:HTD851996 ICO851993:ICZ851996 IMK851993:IMV851996 IWG851993:IWR851996 JGC851993:JGN851996 JPY851993:JQJ851996 JZU851993:KAF851996 KJQ851993:KKB851996 KTM851993:KTX851996 LDI851993:LDT851996 LNE851993:LNP851996 LXA851993:LXL851996 MGW851993:MHH851996 MQS851993:MRD851996 NAO851993:NAZ851996 NKK851993:NKV851996 NUG851993:NUR851996 OEC851993:OEN851996 ONY851993:OOJ851996 OXU851993:OYF851996 PHQ851993:PIB851996 PRM851993:PRX851996 QBI851993:QBT851996 QLE851993:QLP851996 QVA851993:QVL851996 REW851993:RFH851996 ROS851993:RPD851996 RYO851993:RYZ851996 SIK851993:SIV851996 SSG851993:SSR851996 TCC851993:TCN851996 TLY851993:TMJ851996 TVU851993:TWF851996 UFQ851993:UGB851996 UPM851993:UPX851996 UZI851993:UZT851996 VJE851993:VJP851996 VTA851993:VTL851996 WCW851993:WDH851996 WMS851993:WND851996 WWO851993:WWZ851996 KC917529:KN917532 TY917529:UJ917532 ADU917529:AEF917532 ANQ917529:AOB917532 AXM917529:AXX917532 BHI917529:BHT917532 BRE917529:BRP917532 CBA917529:CBL917532 CKW917529:CLH917532 CUS917529:CVD917532 DEO917529:DEZ917532 DOK917529:DOV917532 DYG917529:DYR917532 EIC917529:EIN917532 ERY917529:ESJ917532 FBU917529:FCF917532 FLQ917529:FMB917532 FVM917529:FVX917532 GFI917529:GFT917532 GPE917529:GPP917532 GZA917529:GZL917532 HIW917529:HJH917532 HSS917529:HTD917532 ICO917529:ICZ917532 IMK917529:IMV917532 IWG917529:IWR917532 JGC917529:JGN917532 JPY917529:JQJ917532 JZU917529:KAF917532 KJQ917529:KKB917532 KTM917529:KTX917532 LDI917529:LDT917532 LNE917529:LNP917532 LXA917529:LXL917532 MGW917529:MHH917532 MQS917529:MRD917532 NAO917529:NAZ917532 NKK917529:NKV917532 NUG917529:NUR917532 OEC917529:OEN917532 ONY917529:OOJ917532 OXU917529:OYF917532 PHQ917529:PIB917532 PRM917529:PRX917532 QBI917529:QBT917532 QLE917529:QLP917532 QVA917529:QVL917532 REW917529:RFH917532 ROS917529:RPD917532 RYO917529:RYZ917532 SIK917529:SIV917532 SSG917529:SSR917532 TCC917529:TCN917532 TLY917529:TMJ917532 TVU917529:TWF917532 UFQ917529:UGB917532 UPM917529:UPX917532 UZI917529:UZT917532 VJE917529:VJP917532 VTA917529:VTL917532 WCW917529:WDH917532 WMS917529:WND917532 WWO917529:WWZ917532 KC983065:KN983068 TY983065:UJ983068 ADU983065:AEF983068 ANQ983065:AOB983068 AXM983065:AXX983068 BHI983065:BHT983068 BRE983065:BRP983068 CBA983065:CBL983068 CKW983065:CLH983068 CUS983065:CVD983068 DEO983065:DEZ983068 DOK983065:DOV983068 DYG983065:DYR983068 EIC983065:EIN983068 ERY983065:ESJ983068 FBU983065:FCF983068 FLQ983065:FMB983068 FVM983065:FVX983068 GFI983065:GFT983068 GPE983065:GPP983068 GZA983065:GZL983068 HIW983065:HJH983068 HSS983065:HTD983068 ICO983065:ICZ983068 IMK983065:IMV983068 IWG983065:IWR983068 JGC983065:JGN983068 JPY983065:JQJ983068 JZU983065:KAF983068 KJQ983065:KKB983068 KTM983065:KTX983068 LDI983065:LDT983068 LNE983065:LNP983068 LXA983065:LXL983068 MGW983065:MHH983068 MQS983065:MRD983068 NAO983065:NAZ983068 NKK983065:NKV983068 NUG983065:NUR983068 OEC983065:OEN983068 ONY983065:OOJ983068 OXU983065:OYF983068 PHQ983065:PIB983068 PRM983065:PRX983068 QBI983065:QBT983068 QLE983065:QLP983068 QVA983065:QVL983068 REW983065:RFH983068 ROS983065:RPD983068 RYO983065:RYZ983068 SIK983065:SIV983068 SSG983065:SSR983068 TCC983065:TCN983068 TLY983065:TMJ983068 TVU983065:TWF983068 UFQ983065:UGB983068 UPM983065:UPX983068 UZI983065:UZT983068 VJE983065:VJP983068 VTA983065:VTL983068 WCW983065:WDH983068 WMS983065:WND983068 WWO983065:WWZ983068 WWO983062:WWZ983062 KC26:KN2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58:KN65558 TY65558:UJ65558 ADU65558:AEF65558 ANQ65558:AOB65558 AXM65558:AXX65558 BHI65558:BHT65558 BRE65558:BRP65558 CBA65558:CBL65558 CKW65558:CLH65558 CUS65558:CVD65558 DEO65558:DEZ65558 DOK65558:DOV65558 DYG65558:DYR65558 EIC65558:EIN65558 ERY65558:ESJ65558 FBU65558:FCF65558 FLQ65558:FMB65558 FVM65558:FVX65558 GFI65558:GFT65558 GPE65558:GPP65558 GZA65558:GZL65558 HIW65558:HJH65558 HSS65558:HTD65558 ICO65558:ICZ65558 IMK65558:IMV65558 IWG65558:IWR65558 JGC65558:JGN65558 JPY65558:JQJ65558 JZU65558:KAF65558 KJQ65558:KKB65558 KTM65558:KTX65558 LDI65558:LDT65558 LNE65558:LNP65558 LXA65558:LXL65558 MGW65558:MHH65558 MQS65558:MRD65558 NAO65558:NAZ65558 NKK65558:NKV65558 NUG65558:NUR65558 OEC65558:OEN65558 ONY65558:OOJ65558 OXU65558:OYF65558 PHQ65558:PIB65558 PRM65558:PRX65558 QBI65558:QBT65558 QLE65558:QLP65558 QVA65558:QVL65558 REW65558:RFH65558 ROS65558:RPD65558 RYO65558:RYZ65558 SIK65558:SIV65558 SSG65558:SSR65558 TCC65558:TCN65558 TLY65558:TMJ65558 TVU65558:TWF65558 UFQ65558:UGB65558 UPM65558:UPX65558 UZI65558:UZT65558 VJE65558:VJP65558 VTA65558:VTL65558 WCW65558:WDH65558 WMS65558:WND65558 WWO65558:WWZ65558 KC131094:KN131094 TY131094:UJ131094 ADU131094:AEF131094 ANQ131094:AOB131094 AXM131094:AXX131094 BHI131094:BHT131094 BRE131094:BRP131094 CBA131094:CBL131094 CKW131094:CLH131094 CUS131094:CVD131094 DEO131094:DEZ131094 DOK131094:DOV131094 DYG131094:DYR131094 EIC131094:EIN131094 ERY131094:ESJ131094 FBU131094:FCF131094 FLQ131094:FMB131094 FVM131094:FVX131094 GFI131094:GFT131094 GPE131094:GPP131094 GZA131094:GZL131094 HIW131094:HJH131094 HSS131094:HTD131094 ICO131094:ICZ131094 IMK131094:IMV131094 IWG131094:IWR131094 JGC131094:JGN131094 JPY131094:JQJ131094 JZU131094:KAF131094 KJQ131094:KKB131094 KTM131094:KTX131094 LDI131094:LDT131094 LNE131094:LNP131094 LXA131094:LXL131094 MGW131094:MHH131094 MQS131094:MRD131094 NAO131094:NAZ131094 NKK131094:NKV131094 NUG131094:NUR131094 OEC131094:OEN131094 ONY131094:OOJ131094 OXU131094:OYF131094 PHQ131094:PIB131094 PRM131094:PRX131094 QBI131094:QBT131094 QLE131094:QLP131094 QVA131094:QVL131094 REW131094:RFH131094 ROS131094:RPD131094 RYO131094:RYZ131094 SIK131094:SIV131094 SSG131094:SSR131094 TCC131094:TCN131094 TLY131094:TMJ131094 TVU131094:TWF131094 UFQ131094:UGB131094 UPM131094:UPX131094 UZI131094:UZT131094 VJE131094:VJP131094 VTA131094:VTL131094 WCW131094:WDH131094 WMS131094:WND131094 WWO131094:WWZ131094 KC196630:KN196630 TY196630:UJ196630 ADU196630:AEF196630 ANQ196630:AOB196630 AXM196630:AXX196630 BHI196630:BHT196630 BRE196630:BRP196630 CBA196630:CBL196630 CKW196630:CLH196630 CUS196630:CVD196630 DEO196630:DEZ196630 DOK196630:DOV196630 DYG196630:DYR196630 EIC196630:EIN196630 ERY196630:ESJ196630 FBU196630:FCF196630 FLQ196630:FMB196630 FVM196630:FVX196630 GFI196630:GFT196630 GPE196630:GPP196630 GZA196630:GZL196630 HIW196630:HJH196630 HSS196630:HTD196630 ICO196630:ICZ196630 IMK196630:IMV196630 IWG196630:IWR196630 JGC196630:JGN196630 JPY196630:JQJ196630 JZU196630:KAF196630 KJQ196630:KKB196630 KTM196630:KTX196630 LDI196630:LDT196630 LNE196630:LNP196630 LXA196630:LXL196630 MGW196630:MHH196630 MQS196630:MRD196630 NAO196630:NAZ196630 NKK196630:NKV196630 NUG196630:NUR196630 OEC196630:OEN196630 ONY196630:OOJ196630 OXU196630:OYF196630 PHQ196630:PIB196630 PRM196630:PRX196630 QBI196630:QBT196630 QLE196630:QLP196630 QVA196630:QVL196630 REW196630:RFH196630 ROS196630:RPD196630 RYO196630:RYZ196630 SIK196630:SIV196630 SSG196630:SSR196630 TCC196630:TCN196630 TLY196630:TMJ196630 TVU196630:TWF196630 UFQ196630:UGB196630 UPM196630:UPX196630 UZI196630:UZT196630 VJE196630:VJP196630 VTA196630:VTL196630 WCW196630:WDH196630 WMS196630:WND196630 WWO196630:WWZ196630 KC262166:KN262166 TY262166:UJ262166 ADU262166:AEF262166 ANQ262166:AOB262166 AXM262166:AXX262166 BHI262166:BHT262166 BRE262166:BRP262166 CBA262166:CBL262166 CKW262166:CLH262166 CUS262166:CVD262166 DEO262166:DEZ262166 DOK262166:DOV262166 DYG262166:DYR262166 EIC262166:EIN262166 ERY262166:ESJ262166 FBU262166:FCF262166 FLQ262166:FMB262166 FVM262166:FVX262166 GFI262166:GFT262166 GPE262166:GPP262166 GZA262166:GZL262166 HIW262166:HJH262166 HSS262166:HTD262166 ICO262166:ICZ262166 IMK262166:IMV262166 IWG262166:IWR262166 JGC262166:JGN262166 JPY262166:JQJ262166 JZU262166:KAF262166 KJQ262166:KKB262166 KTM262166:KTX262166 LDI262166:LDT262166 LNE262166:LNP262166 LXA262166:LXL262166 MGW262166:MHH262166 MQS262166:MRD262166 NAO262166:NAZ262166 NKK262166:NKV262166 NUG262166:NUR262166 OEC262166:OEN262166 ONY262166:OOJ262166 OXU262166:OYF262166 PHQ262166:PIB262166 PRM262166:PRX262166 QBI262166:QBT262166 QLE262166:QLP262166 QVA262166:QVL262166 REW262166:RFH262166 ROS262166:RPD262166 RYO262166:RYZ262166 SIK262166:SIV262166 SSG262166:SSR262166 TCC262166:TCN262166 TLY262166:TMJ262166 TVU262166:TWF262166 UFQ262166:UGB262166 UPM262166:UPX262166 UZI262166:UZT262166 VJE262166:VJP262166 VTA262166:VTL262166 WCW262166:WDH262166 WMS262166:WND262166 WWO262166:WWZ262166 KC327702:KN327702 TY327702:UJ327702 ADU327702:AEF327702 ANQ327702:AOB327702 AXM327702:AXX327702 BHI327702:BHT327702 BRE327702:BRP327702 CBA327702:CBL327702 CKW327702:CLH327702 CUS327702:CVD327702 DEO327702:DEZ327702 DOK327702:DOV327702 DYG327702:DYR327702 EIC327702:EIN327702 ERY327702:ESJ327702 FBU327702:FCF327702 FLQ327702:FMB327702 FVM327702:FVX327702 GFI327702:GFT327702 GPE327702:GPP327702 GZA327702:GZL327702 HIW327702:HJH327702 HSS327702:HTD327702 ICO327702:ICZ327702 IMK327702:IMV327702 IWG327702:IWR327702 JGC327702:JGN327702 JPY327702:JQJ327702 JZU327702:KAF327702 KJQ327702:KKB327702 KTM327702:KTX327702 LDI327702:LDT327702 LNE327702:LNP327702 LXA327702:LXL327702 MGW327702:MHH327702 MQS327702:MRD327702 NAO327702:NAZ327702 NKK327702:NKV327702 NUG327702:NUR327702 OEC327702:OEN327702 ONY327702:OOJ327702 OXU327702:OYF327702 PHQ327702:PIB327702 PRM327702:PRX327702 QBI327702:QBT327702 QLE327702:QLP327702 QVA327702:QVL327702 REW327702:RFH327702 ROS327702:RPD327702 RYO327702:RYZ327702 SIK327702:SIV327702 SSG327702:SSR327702 TCC327702:TCN327702 TLY327702:TMJ327702 TVU327702:TWF327702 UFQ327702:UGB327702 UPM327702:UPX327702 UZI327702:UZT327702 VJE327702:VJP327702 VTA327702:VTL327702 WCW327702:WDH327702 WMS327702:WND327702 WWO327702:WWZ327702 KC393238:KN393238 TY393238:UJ393238 ADU393238:AEF393238 ANQ393238:AOB393238 AXM393238:AXX393238 BHI393238:BHT393238 BRE393238:BRP393238 CBA393238:CBL393238 CKW393238:CLH393238 CUS393238:CVD393238 DEO393238:DEZ393238 DOK393238:DOV393238 DYG393238:DYR393238 EIC393238:EIN393238 ERY393238:ESJ393238 FBU393238:FCF393238 FLQ393238:FMB393238 FVM393238:FVX393238 GFI393238:GFT393238 GPE393238:GPP393238 GZA393238:GZL393238 HIW393238:HJH393238 HSS393238:HTD393238 ICO393238:ICZ393238 IMK393238:IMV393238 IWG393238:IWR393238 JGC393238:JGN393238 JPY393238:JQJ393238 JZU393238:KAF393238 KJQ393238:KKB393238 KTM393238:KTX393238 LDI393238:LDT393238 LNE393238:LNP393238 LXA393238:LXL393238 MGW393238:MHH393238 MQS393238:MRD393238 NAO393238:NAZ393238 NKK393238:NKV393238 NUG393238:NUR393238 OEC393238:OEN393238 ONY393238:OOJ393238 OXU393238:OYF393238 PHQ393238:PIB393238 PRM393238:PRX393238 QBI393238:QBT393238 QLE393238:QLP393238 QVA393238:QVL393238 REW393238:RFH393238 ROS393238:RPD393238 RYO393238:RYZ393238 SIK393238:SIV393238 SSG393238:SSR393238 TCC393238:TCN393238 TLY393238:TMJ393238 TVU393238:TWF393238 UFQ393238:UGB393238 UPM393238:UPX393238 UZI393238:UZT393238 VJE393238:VJP393238 VTA393238:VTL393238 WCW393238:WDH393238 WMS393238:WND393238 WWO393238:WWZ393238 KC458774:KN458774 TY458774:UJ458774 ADU458774:AEF458774 ANQ458774:AOB458774 AXM458774:AXX458774 BHI458774:BHT458774 BRE458774:BRP458774 CBA458774:CBL458774 CKW458774:CLH458774 CUS458774:CVD458774 DEO458774:DEZ458774 DOK458774:DOV458774 DYG458774:DYR458774 EIC458774:EIN458774 ERY458774:ESJ458774 FBU458774:FCF458774 FLQ458774:FMB458774 FVM458774:FVX458774 GFI458774:GFT458774 GPE458774:GPP458774 GZA458774:GZL458774 HIW458774:HJH458774 HSS458774:HTD458774 ICO458774:ICZ458774 IMK458774:IMV458774 IWG458774:IWR458774 JGC458774:JGN458774 JPY458774:JQJ458774 JZU458774:KAF458774 KJQ458774:KKB458774 KTM458774:KTX458774 LDI458774:LDT458774 LNE458774:LNP458774 LXA458774:LXL458774 MGW458774:MHH458774 MQS458774:MRD458774 NAO458774:NAZ458774 NKK458774:NKV458774 NUG458774:NUR458774 OEC458774:OEN458774 ONY458774:OOJ458774 OXU458774:OYF458774 PHQ458774:PIB458774 PRM458774:PRX458774 QBI458774:QBT458774 QLE458774:QLP458774 QVA458774:QVL458774 REW458774:RFH458774 ROS458774:RPD458774 RYO458774:RYZ458774 SIK458774:SIV458774 SSG458774:SSR458774 TCC458774:TCN458774 TLY458774:TMJ458774 TVU458774:TWF458774 UFQ458774:UGB458774 UPM458774:UPX458774 UZI458774:UZT458774 VJE458774:VJP458774 VTA458774:VTL458774 WCW458774:WDH458774 WMS458774:WND458774 WWO458774:WWZ458774 KC524310:KN524310 TY524310:UJ524310 ADU524310:AEF524310 ANQ524310:AOB524310 AXM524310:AXX524310 BHI524310:BHT524310 BRE524310:BRP524310 CBA524310:CBL524310 CKW524310:CLH524310 CUS524310:CVD524310 DEO524310:DEZ524310 DOK524310:DOV524310 DYG524310:DYR524310 EIC524310:EIN524310 ERY524310:ESJ524310 FBU524310:FCF524310 FLQ524310:FMB524310 FVM524310:FVX524310 GFI524310:GFT524310 GPE524310:GPP524310 GZA524310:GZL524310 HIW524310:HJH524310 HSS524310:HTD524310 ICO524310:ICZ524310 IMK524310:IMV524310 IWG524310:IWR524310 JGC524310:JGN524310 JPY524310:JQJ524310 JZU524310:KAF524310 KJQ524310:KKB524310 KTM524310:KTX524310 LDI524310:LDT524310 LNE524310:LNP524310 LXA524310:LXL524310 MGW524310:MHH524310 MQS524310:MRD524310 NAO524310:NAZ524310 NKK524310:NKV524310 NUG524310:NUR524310 OEC524310:OEN524310 ONY524310:OOJ524310 OXU524310:OYF524310 PHQ524310:PIB524310 PRM524310:PRX524310 QBI524310:QBT524310 QLE524310:QLP524310 QVA524310:QVL524310 REW524310:RFH524310 ROS524310:RPD524310 RYO524310:RYZ524310 SIK524310:SIV524310 SSG524310:SSR524310 TCC524310:TCN524310 TLY524310:TMJ524310 TVU524310:TWF524310 UFQ524310:UGB524310 UPM524310:UPX524310 UZI524310:UZT524310 VJE524310:VJP524310 VTA524310:VTL524310 WCW524310:WDH524310 WMS524310:WND524310 WWO524310:WWZ524310 KC589846:KN589846 TY589846:UJ589846 ADU589846:AEF589846 ANQ589846:AOB589846 AXM589846:AXX589846 BHI589846:BHT589846 BRE589846:BRP589846 CBA589846:CBL589846 CKW589846:CLH589846 CUS589846:CVD589846 DEO589846:DEZ589846 DOK589846:DOV589846 DYG589846:DYR589846 EIC589846:EIN589846 ERY589846:ESJ589846 FBU589846:FCF589846 FLQ589846:FMB589846 FVM589846:FVX589846 GFI589846:GFT589846 GPE589846:GPP589846 GZA589846:GZL589846 HIW589846:HJH589846 HSS589846:HTD589846 ICO589846:ICZ589846 IMK589846:IMV589846 IWG589846:IWR589846 JGC589846:JGN589846 JPY589846:JQJ589846 JZU589846:KAF589846 KJQ589846:KKB589846 KTM589846:KTX589846 LDI589846:LDT589846 LNE589846:LNP589846 LXA589846:LXL589846 MGW589846:MHH589846 MQS589846:MRD589846 NAO589846:NAZ589846 NKK589846:NKV589846 NUG589846:NUR589846 OEC589846:OEN589846 ONY589846:OOJ589846 OXU589846:OYF589846 PHQ589846:PIB589846 PRM589846:PRX589846 QBI589846:QBT589846 QLE589846:QLP589846 QVA589846:QVL589846 REW589846:RFH589846 ROS589846:RPD589846 RYO589846:RYZ589846 SIK589846:SIV589846 SSG589846:SSR589846 TCC589846:TCN589846 TLY589846:TMJ589846 TVU589846:TWF589846 UFQ589846:UGB589846 UPM589846:UPX589846 UZI589846:UZT589846 VJE589846:VJP589846 VTA589846:VTL589846 WCW589846:WDH589846 WMS589846:WND589846 WWO589846:WWZ589846 KC655382:KN655382 TY655382:UJ655382 ADU655382:AEF655382 ANQ655382:AOB655382 AXM655382:AXX655382 BHI655382:BHT655382 BRE655382:BRP655382 CBA655382:CBL655382 CKW655382:CLH655382 CUS655382:CVD655382 DEO655382:DEZ655382 DOK655382:DOV655382 DYG655382:DYR655382 EIC655382:EIN655382 ERY655382:ESJ655382 FBU655382:FCF655382 FLQ655382:FMB655382 FVM655382:FVX655382 GFI655382:GFT655382 GPE655382:GPP655382 GZA655382:GZL655382 HIW655382:HJH655382 HSS655382:HTD655382 ICO655382:ICZ655382 IMK655382:IMV655382 IWG655382:IWR655382 JGC655382:JGN655382 JPY655382:JQJ655382 JZU655382:KAF655382 KJQ655382:KKB655382 KTM655382:KTX655382 LDI655382:LDT655382 LNE655382:LNP655382 LXA655382:LXL655382 MGW655382:MHH655382 MQS655382:MRD655382 NAO655382:NAZ655382 NKK655382:NKV655382 NUG655382:NUR655382 OEC655382:OEN655382 ONY655382:OOJ655382 OXU655382:OYF655382 PHQ655382:PIB655382 PRM655382:PRX655382 QBI655382:QBT655382 QLE655382:QLP655382 QVA655382:QVL655382 REW655382:RFH655382 ROS655382:RPD655382 RYO655382:RYZ655382 SIK655382:SIV655382 SSG655382:SSR655382 TCC655382:TCN655382 TLY655382:TMJ655382 TVU655382:TWF655382 UFQ655382:UGB655382 UPM655382:UPX655382 UZI655382:UZT655382 VJE655382:VJP655382 VTA655382:VTL655382 WCW655382:WDH655382 WMS655382:WND655382 WWO655382:WWZ655382 KC720918:KN720918 TY720918:UJ720918 ADU720918:AEF720918 ANQ720918:AOB720918 AXM720918:AXX720918 BHI720918:BHT720918 BRE720918:BRP720918 CBA720918:CBL720918 CKW720918:CLH720918 CUS720918:CVD720918 DEO720918:DEZ720918 DOK720918:DOV720918 DYG720918:DYR720918 EIC720918:EIN720918 ERY720918:ESJ720918 FBU720918:FCF720918 FLQ720918:FMB720918 FVM720918:FVX720918 GFI720918:GFT720918 GPE720918:GPP720918 GZA720918:GZL720918 HIW720918:HJH720918 HSS720918:HTD720918 ICO720918:ICZ720918 IMK720918:IMV720918 IWG720918:IWR720918 JGC720918:JGN720918 JPY720918:JQJ720918 JZU720918:KAF720918 KJQ720918:KKB720918 KTM720918:KTX720918 LDI720918:LDT720918 LNE720918:LNP720918 LXA720918:LXL720918 MGW720918:MHH720918 MQS720918:MRD720918 NAO720918:NAZ720918 NKK720918:NKV720918 NUG720918:NUR720918 OEC720918:OEN720918 ONY720918:OOJ720918 OXU720918:OYF720918 PHQ720918:PIB720918 PRM720918:PRX720918 QBI720918:QBT720918 QLE720918:QLP720918 QVA720918:QVL720918 REW720918:RFH720918 ROS720918:RPD720918 RYO720918:RYZ720918 SIK720918:SIV720918 SSG720918:SSR720918 TCC720918:TCN720918 TLY720918:TMJ720918 TVU720918:TWF720918 UFQ720918:UGB720918 UPM720918:UPX720918 UZI720918:UZT720918 VJE720918:VJP720918 VTA720918:VTL720918 WCW720918:WDH720918 WMS720918:WND720918 WWO720918:WWZ720918 KC786454:KN786454 TY786454:UJ786454 ADU786454:AEF786454 ANQ786454:AOB786454 AXM786454:AXX786454 BHI786454:BHT786454 BRE786454:BRP786454 CBA786454:CBL786454 CKW786454:CLH786454 CUS786454:CVD786454 DEO786454:DEZ786454 DOK786454:DOV786454 DYG786454:DYR786454 EIC786454:EIN786454 ERY786454:ESJ786454 FBU786454:FCF786454 FLQ786454:FMB786454 FVM786454:FVX786454 GFI786454:GFT786454 GPE786454:GPP786454 GZA786454:GZL786454 HIW786454:HJH786454 HSS786454:HTD786454 ICO786454:ICZ786454 IMK786454:IMV786454 IWG786454:IWR786454 JGC786454:JGN786454 JPY786454:JQJ786454 JZU786454:KAF786454 KJQ786454:KKB786454 KTM786454:KTX786454 LDI786454:LDT786454 LNE786454:LNP786454 LXA786454:LXL786454 MGW786454:MHH786454 MQS786454:MRD786454 NAO786454:NAZ786454 NKK786454:NKV786454 NUG786454:NUR786454 OEC786454:OEN786454 ONY786454:OOJ786454 OXU786454:OYF786454 PHQ786454:PIB786454 PRM786454:PRX786454 QBI786454:QBT786454 QLE786454:QLP786454 QVA786454:QVL786454 REW786454:RFH786454 ROS786454:RPD786454 RYO786454:RYZ786454 SIK786454:SIV786454 SSG786454:SSR786454 TCC786454:TCN786454 TLY786454:TMJ786454 TVU786454:TWF786454 UFQ786454:UGB786454 UPM786454:UPX786454 UZI786454:UZT786454 VJE786454:VJP786454 VTA786454:VTL786454 WCW786454:WDH786454 WMS786454:WND786454 WWO786454:WWZ786454 KC851990:KN851990 TY851990:UJ851990 ADU851990:AEF851990 ANQ851990:AOB851990 AXM851990:AXX851990 BHI851990:BHT851990 BRE851990:BRP851990 CBA851990:CBL851990 CKW851990:CLH851990 CUS851990:CVD851990 DEO851990:DEZ851990 DOK851990:DOV851990 DYG851990:DYR851990 EIC851990:EIN851990 ERY851990:ESJ851990 FBU851990:FCF851990 FLQ851990:FMB851990 FVM851990:FVX851990 GFI851990:GFT851990 GPE851990:GPP851990 GZA851990:GZL851990 HIW851990:HJH851990 HSS851990:HTD851990 ICO851990:ICZ851990 IMK851990:IMV851990 IWG851990:IWR851990 JGC851990:JGN851990 JPY851990:JQJ851990 JZU851990:KAF851990 KJQ851990:KKB851990 KTM851990:KTX851990 LDI851990:LDT851990 LNE851990:LNP851990 LXA851990:LXL851990 MGW851990:MHH851990 MQS851990:MRD851990 NAO851990:NAZ851990 NKK851990:NKV851990 NUG851990:NUR851990 OEC851990:OEN851990 ONY851990:OOJ851990 OXU851990:OYF851990 PHQ851990:PIB851990 PRM851990:PRX851990 QBI851990:QBT851990 QLE851990:QLP851990 QVA851990:QVL851990 REW851990:RFH851990 ROS851990:RPD851990 RYO851990:RYZ851990 SIK851990:SIV851990 SSG851990:SSR851990 TCC851990:TCN851990 TLY851990:TMJ851990 TVU851990:TWF851990 UFQ851990:UGB851990 UPM851990:UPX851990 UZI851990:UZT851990 VJE851990:VJP851990 VTA851990:VTL851990 WCW851990:WDH851990 WMS851990:WND851990 WWO851990:WWZ851990 KC917526:KN917526 TY917526:UJ917526 ADU917526:AEF917526 ANQ917526:AOB917526 AXM917526:AXX917526 BHI917526:BHT917526 BRE917526:BRP917526 CBA917526:CBL917526 CKW917526:CLH917526 CUS917526:CVD917526 DEO917526:DEZ917526 DOK917526:DOV917526 DYG917526:DYR917526 EIC917526:EIN917526 ERY917526:ESJ917526 FBU917526:FCF917526 FLQ917526:FMB917526 FVM917526:FVX917526 GFI917526:GFT917526 GPE917526:GPP917526 GZA917526:GZL917526 HIW917526:HJH917526 HSS917526:HTD917526 ICO917526:ICZ917526 IMK917526:IMV917526 IWG917526:IWR917526 JGC917526:JGN917526 JPY917526:JQJ917526 JZU917526:KAF917526 KJQ917526:KKB917526 KTM917526:KTX917526 LDI917526:LDT917526 LNE917526:LNP917526 LXA917526:LXL917526 MGW917526:MHH917526 MQS917526:MRD917526 NAO917526:NAZ917526 NKK917526:NKV917526 NUG917526:NUR917526 OEC917526:OEN917526 ONY917526:OOJ917526 OXU917526:OYF917526 PHQ917526:PIB917526 PRM917526:PRX917526 QBI917526:QBT917526 QLE917526:QLP917526 QVA917526:QVL917526 REW917526:RFH917526 ROS917526:RPD917526 RYO917526:RYZ917526 SIK917526:SIV917526 SSG917526:SSR917526 TCC917526:TCN917526 TLY917526:TMJ917526 TVU917526:TWF917526 UFQ917526:UGB917526 UPM917526:UPX917526 UZI917526:UZT917526 VJE917526:VJP917526 VTA917526:VTL917526 WCW917526:WDH917526 WMS917526:WND917526 WWO917526:WWZ917526 KC983062:KN983062 TY983062:UJ983062 ADU983062:AEF983062 ANQ983062:AOB983062 AXM983062:AXX983062 BHI983062:BHT983062 BRE983062:BRP983062 CBA983062:CBL983062 CKW983062:CLH983062 CUS983062:CVD983062 DEO983062:DEZ983062 DOK983062:DOV983062 DYG983062:DYR983062 EIC983062:EIN983062 ERY983062:ESJ983062 FBU983062:FCF983062 FLQ983062:FMB983062 FVM983062:FVX983062 GFI983062:GFT983062 GPE983062:GPP983062 GZA983062:GZL983062 HIW983062:HJH983062 HSS983062:HTD983062 ICO983062:ICZ983062 IMK983062:IMV983062 IWG983062:IWR983062 JGC983062:JGN983062 JPY983062:JQJ983062 JZU983062:KAF983062 KJQ983062:KKB983062 KTM983062:KTX983062 LDI983062:LDT983062 LNE983062:LNP983062 LXA983062:LXL983062 MGW983062:MHH983062 MQS983062:MRD983062 NAO983062:NAZ983062 NKK983062:NKV983062 NUG983062:NUR983062 OEC983062:OEN983062 ONY983062:OOJ983062 OXU983062:OYF983062 PHQ983062:PIB983062 PRM983062:PRX983062 QBI983062:QBT983062 QLE983062:QLP983062 QVA983062:QVL983062 REW983062:RFH983062 ROS983062:RPD983062 RYO983062:RYZ983062 SIK983062:SIV983062 SSG983062:SSR983062 TCC983062:TCN983062 TLY983062:TMJ983062 TVU983062:TWF983062 UFQ983062:UGB983062 UPM983062:UPX983062 UZI983062:UZT983062 VJE983062:VJP983062 VTA983062:VTL983062 WCW983062:WDH983062 WMS983062:WND983062 L65561:AR65564 L983062:AR983062 L917526:AR917526 L851990:AR851990 L786454:AR786454 L720918:AR720918 L655382:AR655382 L589846:AR589846 L524310:AR524310 L458774:AR458774 L393238:AR393238 L327702:AR327702 L262166:AR262166 L196630:AR196630 L131094:AR131094 L65558:AR65558 L983065:AR983068 L917529:AR917532 L851993:AR851996 L786457:AR786460 L720921:AR720924 L655385:AR655388 L589849:AR589852 L524313:AR524316 L458777:AR458780 L393241:AR393244 L327705:AR327708 L262169:AR262172 L196633:AR196636 L131097:AR131100"/>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formula1>kind_of_cons</formula1>
    </dataValidation>
    <dataValidation type="textLength" operator="lessThanOrEqual" allowBlank="1" showInputMessage="1" showErrorMessage="1" errorTitle="Ошибка" error="Допускается ввод не более 900 символов!" sqref="WWZ983054:WWZ983060 UJ18:UJ24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KN18:KN24">
      <formula1>900</formula1>
    </dataValidation>
    <dataValidation type="list" allowBlank="1" showInputMessage="1" showErrorMessage="1" errorTitle="Ошибка" error="Выберите значение из списка" sqref="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WWW983060:WWW983061 WWU983060:WWU983061 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dataValidation allowBlank="1" showInputMessage="1" showErrorMessage="1" prompt="Для выбора выполните двойной щелчок левой клавиши мыши по соответствующей ячейке." sqref="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393236:U393237 U458772:U458773 KL65556:KL65557 UH65556:UH65557 AED65556:AED65557 ANZ65556:ANZ65557 AXV65556:AXV65557 BHR65556:BHR65557 BRN65556:BRN65557 CBJ65556:CBJ65557 CLF65556:CLF65557 CVB65556:CVB65557 DEX65556:DEX65557 DOT65556:DOT65557 DYP65556:DYP65557 EIL65556:EIL65557 ESH65556:ESH65557 FCD65556:FCD65557 FLZ65556:FLZ65557 FVV65556:FVV65557 GFR65556:GFR65557 GPN65556:GPN65557 GZJ65556:GZJ65557 HJF65556:HJF65557 HTB65556:HTB65557 ICX65556:ICX65557 IMT65556:IMT65557 IWP65556:IWP65557 JGL65556:JGL65557 JQH65556:JQH65557 KAD65556:KAD65557 KJZ65556:KJZ65557 KTV65556:KTV65557 LDR65556:LDR65557 LNN65556:LNN65557 LXJ65556:LXJ65557 MHF65556:MHF65557 MRB65556:MRB65557 NAX65556:NAX65557 NKT65556:NKT65557 NUP65556:NUP65557 OEL65556:OEL65557 OOH65556:OOH65557 OYD65556:OYD65557 PHZ65556:PHZ65557 PRV65556:PRV65557 QBR65556:QBR65557 QLN65556:QLN65557 QVJ65556:QVJ65557 RFF65556:RFF65557 RPB65556:RPB65557 RYX65556:RYX65557 SIT65556:SIT65557 SSP65556:SSP65557 TCL65556:TCL65557 TMH65556:TMH65557 TWD65556:TWD65557 UFZ65556:UFZ65557 UPV65556:UPV65557 UZR65556:UZR65557 VJN65556:VJN65557 VTJ65556:VTJ65557 WDF65556:WDF65557 WNB65556:WNB65557 WWX65556:WWX65557 U524308:U524309 KL131092:KL131093 UH131092:UH131093 AED131092:AED131093 ANZ131092:ANZ131093 AXV131092:AXV131093 BHR131092:BHR131093 BRN131092:BRN131093 CBJ131092:CBJ131093 CLF131092:CLF131093 CVB131092:CVB131093 DEX131092:DEX131093 DOT131092:DOT131093 DYP131092:DYP131093 EIL131092:EIL131093 ESH131092:ESH131093 FCD131092:FCD131093 FLZ131092:FLZ131093 FVV131092:FVV131093 GFR131092:GFR131093 GPN131092:GPN131093 GZJ131092:GZJ131093 HJF131092:HJF131093 HTB131092:HTB131093 ICX131092:ICX131093 IMT131092:IMT131093 IWP131092:IWP131093 JGL131092:JGL131093 JQH131092:JQH131093 KAD131092:KAD131093 KJZ131092:KJZ131093 KTV131092:KTV131093 LDR131092:LDR131093 LNN131092:LNN131093 LXJ131092:LXJ131093 MHF131092:MHF131093 MRB131092:MRB131093 NAX131092:NAX131093 NKT131092:NKT131093 NUP131092:NUP131093 OEL131092:OEL131093 OOH131092:OOH131093 OYD131092:OYD131093 PHZ131092:PHZ131093 PRV131092:PRV131093 QBR131092:QBR131093 QLN131092:QLN131093 QVJ131092:QVJ131093 RFF131092:RFF131093 RPB131092:RPB131093 RYX131092:RYX131093 SIT131092:SIT131093 SSP131092:SSP131093 TCL131092:TCL131093 TMH131092:TMH131093 TWD131092:TWD131093 UFZ131092:UFZ131093 UPV131092:UPV131093 UZR131092:UZR131093 VJN131092:VJN131093 VTJ131092:VTJ131093 WDF131092:WDF131093 WNB131092:WNB131093 WWX131092:WWX131093 U589844:U589845 KL196628:KL196629 UH196628:UH196629 AED196628:AED196629 ANZ196628:ANZ196629 AXV196628:AXV196629 BHR196628:BHR196629 BRN196628:BRN196629 CBJ196628:CBJ196629 CLF196628:CLF196629 CVB196628:CVB196629 DEX196628:DEX196629 DOT196628:DOT196629 DYP196628:DYP196629 EIL196628:EIL196629 ESH196628:ESH196629 FCD196628:FCD196629 FLZ196628:FLZ196629 FVV196628:FVV196629 GFR196628:GFR196629 GPN196628:GPN196629 GZJ196628:GZJ196629 HJF196628:HJF196629 HTB196628:HTB196629 ICX196628:ICX196629 IMT196628:IMT196629 IWP196628:IWP196629 JGL196628:JGL196629 JQH196628:JQH196629 KAD196628:KAD196629 KJZ196628:KJZ196629 KTV196628:KTV196629 LDR196628:LDR196629 LNN196628:LNN196629 LXJ196628:LXJ196629 MHF196628:MHF196629 MRB196628:MRB196629 NAX196628:NAX196629 NKT196628:NKT196629 NUP196628:NUP196629 OEL196628:OEL196629 OOH196628:OOH196629 OYD196628:OYD196629 PHZ196628:PHZ196629 PRV196628:PRV196629 QBR196628:QBR196629 QLN196628:QLN196629 QVJ196628:QVJ196629 RFF196628:RFF196629 RPB196628:RPB196629 RYX196628:RYX196629 SIT196628:SIT196629 SSP196628:SSP196629 TCL196628:TCL196629 TMH196628:TMH196629 TWD196628:TWD196629 UFZ196628:UFZ196629 UPV196628:UPV196629 UZR196628:UZR196629 VJN196628:VJN196629 VTJ196628:VTJ196629 WDF196628:WDF196629 WNB196628:WNB196629 WWX196628:WWX196629 U655380:U655381 KL262164:KL262165 UH262164:UH262165 AED262164:AED262165 ANZ262164:ANZ262165 AXV262164:AXV262165 BHR262164:BHR262165 BRN262164:BRN262165 CBJ262164:CBJ262165 CLF262164:CLF262165 CVB262164:CVB262165 DEX262164:DEX262165 DOT262164:DOT262165 DYP262164:DYP262165 EIL262164:EIL262165 ESH262164:ESH262165 FCD262164:FCD262165 FLZ262164:FLZ262165 FVV262164:FVV262165 GFR262164:GFR262165 GPN262164:GPN262165 GZJ262164:GZJ262165 HJF262164:HJF262165 HTB262164:HTB262165 ICX262164:ICX262165 IMT262164:IMT262165 IWP262164:IWP262165 JGL262164:JGL262165 JQH262164:JQH262165 KAD262164:KAD262165 KJZ262164:KJZ262165 KTV262164:KTV262165 LDR262164:LDR262165 LNN262164:LNN262165 LXJ262164:LXJ262165 MHF262164:MHF262165 MRB262164:MRB262165 NAX262164:NAX262165 NKT262164:NKT262165 NUP262164:NUP262165 OEL262164:OEL262165 OOH262164:OOH262165 OYD262164:OYD262165 PHZ262164:PHZ262165 PRV262164:PRV262165 QBR262164:QBR262165 QLN262164:QLN262165 QVJ262164:QVJ262165 RFF262164:RFF262165 RPB262164:RPB262165 RYX262164:RYX262165 SIT262164:SIT262165 SSP262164:SSP262165 TCL262164:TCL262165 TMH262164:TMH262165 TWD262164:TWD262165 UFZ262164:UFZ262165 UPV262164:UPV262165 UZR262164:UZR262165 VJN262164:VJN262165 VTJ262164:VTJ262165 WDF262164:WDF262165 WNB262164:WNB262165 WWX262164:WWX262165 U720916:U720917 KL327700:KL327701 UH327700:UH327701 AED327700:AED327701 ANZ327700:ANZ327701 AXV327700:AXV327701 BHR327700:BHR327701 BRN327700:BRN327701 CBJ327700:CBJ327701 CLF327700:CLF327701 CVB327700:CVB327701 DEX327700:DEX327701 DOT327700:DOT327701 DYP327700:DYP327701 EIL327700:EIL327701 ESH327700:ESH327701 FCD327700:FCD327701 FLZ327700:FLZ327701 FVV327700:FVV327701 GFR327700:GFR327701 GPN327700:GPN327701 GZJ327700:GZJ327701 HJF327700:HJF327701 HTB327700:HTB327701 ICX327700:ICX327701 IMT327700:IMT327701 IWP327700:IWP327701 JGL327700:JGL327701 JQH327700:JQH327701 KAD327700:KAD327701 KJZ327700:KJZ327701 KTV327700:KTV327701 LDR327700:LDR327701 LNN327700:LNN327701 LXJ327700:LXJ327701 MHF327700:MHF327701 MRB327700:MRB327701 NAX327700:NAX327701 NKT327700:NKT327701 NUP327700:NUP327701 OEL327700:OEL327701 OOH327700:OOH327701 OYD327700:OYD327701 PHZ327700:PHZ327701 PRV327700:PRV327701 QBR327700:QBR327701 QLN327700:QLN327701 QVJ327700:QVJ327701 RFF327700:RFF327701 RPB327700:RPB327701 RYX327700:RYX327701 SIT327700:SIT327701 SSP327700:SSP327701 TCL327700:TCL327701 TMH327700:TMH327701 TWD327700:TWD327701 UFZ327700:UFZ327701 UPV327700:UPV327701 UZR327700:UZR327701 VJN327700:VJN327701 VTJ327700:VTJ327701 WDF327700:WDF327701 WNB327700:WNB327701 WWX327700:WWX327701 U786452:U786453 KL393236:KL393237 UH393236:UH393237 AED393236:AED393237 ANZ393236:ANZ393237 AXV393236:AXV393237 BHR393236:BHR393237 BRN393236:BRN393237 CBJ393236:CBJ393237 CLF393236:CLF393237 CVB393236:CVB393237 DEX393236:DEX393237 DOT393236:DOT393237 DYP393236:DYP393237 EIL393236:EIL393237 ESH393236:ESH393237 FCD393236:FCD393237 FLZ393236:FLZ393237 FVV393236:FVV393237 GFR393236:GFR393237 GPN393236:GPN393237 GZJ393236:GZJ393237 HJF393236:HJF393237 HTB393236:HTB393237 ICX393236:ICX393237 IMT393236:IMT393237 IWP393236:IWP393237 JGL393236:JGL393237 JQH393236:JQH393237 KAD393236:KAD393237 KJZ393236:KJZ393237 KTV393236:KTV393237 LDR393236:LDR393237 LNN393236:LNN393237 LXJ393236:LXJ393237 MHF393236:MHF393237 MRB393236:MRB393237 NAX393236:NAX393237 NKT393236:NKT393237 NUP393236:NUP393237 OEL393236:OEL393237 OOH393236:OOH393237 OYD393236:OYD393237 PHZ393236:PHZ393237 PRV393236:PRV393237 QBR393236:QBR393237 QLN393236:QLN393237 QVJ393236:QVJ393237 RFF393236:RFF393237 RPB393236:RPB393237 RYX393236:RYX393237 SIT393236:SIT393237 SSP393236:SSP393237 TCL393236:TCL393237 TMH393236:TMH393237 TWD393236:TWD393237 UFZ393236:UFZ393237 UPV393236:UPV393237 UZR393236:UZR393237 VJN393236:VJN393237 VTJ393236:VTJ393237 WDF393236:WDF393237 WNB393236:WNB393237 WWX393236:WWX393237 U851988:U851989 KL458772:KL458773 UH458772:UH458773 AED458772:AED458773 ANZ458772:ANZ458773 AXV458772:AXV458773 BHR458772:BHR458773 BRN458772:BRN458773 CBJ458772:CBJ458773 CLF458772:CLF458773 CVB458772:CVB458773 DEX458772:DEX458773 DOT458772:DOT458773 DYP458772:DYP458773 EIL458772:EIL458773 ESH458772:ESH458773 FCD458772:FCD458773 FLZ458772:FLZ458773 FVV458772:FVV458773 GFR458772:GFR458773 GPN458772:GPN458773 GZJ458772:GZJ458773 HJF458772:HJF458773 HTB458772:HTB458773 ICX458772:ICX458773 IMT458772:IMT458773 IWP458772:IWP458773 JGL458772:JGL458773 JQH458772:JQH458773 KAD458772:KAD458773 KJZ458772:KJZ458773 KTV458772:KTV458773 LDR458772:LDR458773 LNN458772:LNN458773 LXJ458772:LXJ458773 MHF458772:MHF458773 MRB458772:MRB458773 NAX458772:NAX458773 NKT458772:NKT458773 NUP458772:NUP458773 OEL458772:OEL458773 OOH458772:OOH458773 OYD458772:OYD458773 PHZ458772:PHZ458773 PRV458772:PRV458773 QBR458772:QBR458773 QLN458772:QLN458773 QVJ458772:QVJ458773 RFF458772:RFF458773 RPB458772:RPB458773 RYX458772:RYX458773 SIT458772:SIT458773 SSP458772:SSP458773 TCL458772:TCL458773 TMH458772:TMH458773 TWD458772:TWD458773 UFZ458772:UFZ458773 UPV458772:UPV458773 UZR458772:UZR458773 VJN458772:VJN458773 VTJ458772:VTJ458773 WDF458772:WDF458773 WNB458772:WNB458773 WWX458772:WWX458773 U917524:U917525 KL524308:KL524309 UH524308:UH524309 AED524308:AED524309 ANZ524308:ANZ524309 AXV524308:AXV524309 BHR524308:BHR524309 BRN524308:BRN524309 CBJ524308:CBJ524309 CLF524308:CLF524309 CVB524308:CVB524309 DEX524308:DEX524309 DOT524308:DOT524309 DYP524308:DYP524309 EIL524308:EIL524309 ESH524308:ESH524309 FCD524308:FCD524309 FLZ524308:FLZ524309 FVV524308:FVV524309 GFR524308:GFR524309 GPN524308:GPN524309 GZJ524308:GZJ524309 HJF524308:HJF524309 HTB524308:HTB524309 ICX524308:ICX524309 IMT524308:IMT524309 IWP524308:IWP524309 JGL524308:JGL524309 JQH524308:JQH524309 KAD524308:KAD524309 KJZ524308:KJZ524309 KTV524308:KTV524309 LDR524308:LDR524309 LNN524308:LNN524309 LXJ524308:LXJ524309 MHF524308:MHF524309 MRB524308:MRB524309 NAX524308:NAX524309 NKT524308:NKT524309 NUP524308:NUP524309 OEL524308:OEL524309 OOH524308:OOH524309 OYD524308:OYD524309 PHZ524308:PHZ524309 PRV524308:PRV524309 QBR524308:QBR524309 QLN524308:QLN524309 QVJ524308:QVJ524309 RFF524308:RFF524309 RPB524308:RPB524309 RYX524308:RYX524309 SIT524308:SIT524309 SSP524308:SSP524309 TCL524308:TCL524309 TMH524308:TMH524309 TWD524308:TWD524309 UFZ524308:UFZ524309 UPV524308:UPV524309 UZR524308:UZR524309 VJN524308:VJN524309 VTJ524308:VTJ524309 WDF524308:WDF524309 WNB524308:WNB524309 WWX524308:WWX524309 U983060:U983061 KL589844:KL589845 UH589844:UH589845 AED589844:AED589845 ANZ589844:ANZ589845 AXV589844:AXV589845 BHR589844:BHR589845 BRN589844:BRN589845 CBJ589844:CBJ589845 CLF589844:CLF589845 CVB589844:CVB589845 DEX589844:DEX589845 DOT589844:DOT589845 DYP589844:DYP589845 EIL589844:EIL589845 ESH589844:ESH589845 FCD589844:FCD589845 FLZ589844:FLZ589845 FVV589844:FVV589845 GFR589844:GFR589845 GPN589844:GPN589845 GZJ589844:GZJ589845 HJF589844:HJF589845 HTB589844:HTB589845 ICX589844:ICX589845 IMT589844:IMT589845 IWP589844:IWP589845 JGL589844:JGL589845 JQH589844:JQH589845 KAD589844:KAD589845 KJZ589844:KJZ589845 KTV589844:KTV589845 LDR589844:LDR589845 LNN589844:LNN589845 LXJ589844:LXJ589845 MHF589844:MHF589845 MRB589844:MRB589845 NAX589844:NAX589845 NKT589844:NKT589845 NUP589844:NUP589845 OEL589844:OEL589845 OOH589844:OOH589845 OYD589844:OYD589845 PHZ589844:PHZ589845 PRV589844:PRV589845 QBR589844:QBR589845 QLN589844:QLN589845 QVJ589844:QVJ589845 RFF589844:RFF589845 RPB589844:RPB589845 RYX589844:RYX589845 SIT589844:SIT589845 SSP589844:SSP589845 TCL589844:TCL589845 TMH589844:TMH589845 TWD589844:TWD589845 UFZ589844:UFZ589845 UPV589844:UPV589845 UZR589844:UZR589845 VJN589844:VJN589845 VTJ589844:VTJ589845 WDF589844:WDF589845 WNB589844:WNB589845 WWX589844:WWX589845 U65556:U65557 KL655380:KL655381 UH655380:UH655381 AED655380:AED655381 ANZ655380:ANZ655381 AXV655380:AXV655381 BHR655380:BHR655381 BRN655380:BRN655381 CBJ655380:CBJ655381 CLF655380:CLF655381 CVB655380:CVB655381 DEX655380:DEX655381 DOT655380:DOT655381 DYP655380:DYP655381 EIL655380:EIL655381 ESH655380:ESH655381 FCD655380:FCD655381 FLZ655380:FLZ655381 FVV655380:FVV655381 GFR655380:GFR655381 GPN655380:GPN655381 GZJ655380:GZJ655381 HJF655380:HJF655381 HTB655380:HTB655381 ICX655380:ICX655381 IMT655380:IMT655381 IWP655380:IWP655381 JGL655380:JGL655381 JQH655380:JQH655381 KAD655380:KAD655381 KJZ655380:KJZ655381 KTV655380:KTV655381 LDR655380:LDR655381 LNN655380:LNN655381 LXJ655380:LXJ655381 MHF655380:MHF655381 MRB655380:MRB655381 NAX655380:NAX655381 NKT655380:NKT655381 NUP655380:NUP655381 OEL655380:OEL655381 OOH655380:OOH655381 OYD655380:OYD655381 PHZ655380:PHZ655381 PRV655380:PRV655381 QBR655380:QBR655381 QLN655380:QLN655381 QVJ655380:QVJ655381 RFF655380:RFF655381 RPB655380:RPB655381 RYX655380:RYX655381 SIT655380:SIT655381 SSP655380:SSP655381 TCL655380:TCL655381 TMH655380:TMH655381 TWD655380:TWD655381 UFZ655380:UFZ655381 UPV655380:UPV655381 UZR655380:UZR655381 VJN655380:VJN655381 VTJ655380:VTJ655381 WDF655380:WDF655381 WNB655380:WNB655381 WWX655380:WWX655381 U131092:U131093 KL720916:KL720917 UH720916:UH720917 AED720916:AED720917 ANZ720916:ANZ720917 AXV720916:AXV720917 BHR720916:BHR720917 BRN720916:BRN720917 CBJ720916:CBJ720917 CLF720916:CLF720917 CVB720916:CVB720917 DEX720916:DEX720917 DOT720916:DOT720917 DYP720916:DYP720917 EIL720916:EIL720917 ESH720916:ESH720917 FCD720916:FCD720917 FLZ720916:FLZ720917 FVV720916:FVV720917 GFR720916:GFR720917 GPN720916:GPN720917 GZJ720916:GZJ720917 HJF720916:HJF720917 HTB720916:HTB720917 ICX720916:ICX720917 IMT720916:IMT720917 IWP720916:IWP720917 JGL720916:JGL720917 JQH720916:JQH720917 KAD720916:KAD720917 KJZ720916:KJZ720917 KTV720916:KTV720917 LDR720916:LDR720917 LNN720916:LNN720917 LXJ720916:LXJ720917 MHF720916:MHF720917 MRB720916:MRB720917 NAX720916:NAX720917 NKT720916:NKT720917 NUP720916:NUP720917 OEL720916:OEL720917 OOH720916:OOH720917 OYD720916:OYD720917 PHZ720916:PHZ720917 PRV720916:PRV720917 QBR720916:QBR720917 QLN720916:QLN720917 QVJ720916:QVJ720917 RFF720916:RFF720917 RPB720916:RPB720917 RYX720916:RYX720917 SIT720916:SIT720917 SSP720916:SSP720917 TCL720916:TCL720917 TMH720916:TMH720917 TWD720916:TWD720917 UFZ720916:UFZ720917 UPV720916:UPV720917 UZR720916:UZR720917 VJN720916:VJN720917 VTJ720916:VTJ720917 WDF720916:WDF720917 WNB720916:WNB720917 WWX720916:WWX720917 U196628:U196629 KL786452:KL786453 UH786452:UH786453 AED786452:AED786453 ANZ786452:ANZ786453 AXV786452:AXV786453 BHR786452:BHR786453 BRN786452:BRN786453 CBJ786452:CBJ786453 CLF786452:CLF786453 CVB786452:CVB786453 DEX786452:DEX786453 DOT786452:DOT786453 DYP786452:DYP786453 EIL786452:EIL786453 ESH786452:ESH786453 FCD786452:FCD786453 FLZ786452:FLZ786453 FVV786452:FVV786453 GFR786452:GFR786453 GPN786452:GPN786453 GZJ786452:GZJ786453 HJF786452:HJF786453 HTB786452:HTB786453 ICX786452:ICX786453 IMT786452:IMT786453 IWP786452:IWP786453 JGL786452:JGL786453 JQH786452:JQH786453 KAD786452:KAD786453 KJZ786452:KJZ786453 KTV786452:KTV786453 LDR786452:LDR786453 LNN786452:LNN786453 LXJ786452:LXJ786453 MHF786452:MHF786453 MRB786452:MRB786453 NAX786452:NAX786453 NKT786452:NKT786453 NUP786452:NUP786453 OEL786452:OEL786453 OOH786452:OOH786453 OYD786452:OYD786453 PHZ786452:PHZ786453 PRV786452:PRV786453 QBR786452:QBR786453 QLN786452:QLN786453 QVJ786452:QVJ786453 RFF786452:RFF786453 RPB786452:RPB786453 RYX786452:RYX786453 SIT786452:SIT786453 SSP786452:SSP786453 TCL786452:TCL786453 TMH786452:TMH786453 TWD786452:TWD786453 UFZ786452:UFZ786453 UPV786452:UPV786453 UZR786452:UZR786453 VJN786452:VJN786453 VTJ786452:VTJ786453 WDF786452:WDF786453 WNB786452:WNB786453 WWX786452:WWX786453 U24:U25 KL851988:KL851989 UH851988:UH851989 AED851988:AED851989 ANZ851988:ANZ851989 AXV851988:AXV851989 BHR851988:BHR851989 BRN851988:BRN851989 CBJ851988:CBJ851989 CLF851988:CLF851989 CVB851988:CVB851989 DEX851988:DEX851989 DOT851988:DOT851989 DYP851988:DYP851989 EIL851988:EIL851989 ESH851988:ESH851989 FCD851988:FCD851989 FLZ851988:FLZ851989 FVV851988:FVV851989 GFR851988:GFR851989 GPN851988:GPN851989 GZJ851988:GZJ851989 HJF851988:HJF851989 HTB851988:HTB851989 ICX851988:ICX851989 IMT851988:IMT851989 IWP851988:IWP851989 JGL851988:JGL851989 JQH851988:JQH851989 KAD851988:KAD851989 KJZ851988:KJZ851989 KTV851988:KTV851989 LDR851988:LDR851989 LNN851988:LNN851989 LXJ851988:LXJ851989 MHF851988:MHF851989 MRB851988:MRB851989 NAX851988:NAX851989 NKT851988:NKT851989 NUP851988:NUP851989 OEL851988:OEL851989 OOH851988:OOH851989 OYD851988:OYD851989 PHZ851988:PHZ851989 PRV851988:PRV851989 QBR851988:QBR851989 QLN851988:QLN851989 QVJ851988:QVJ851989 RFF851988:RFF851989 RPB851988:RPB851989 RYX851988:RYX851989 SIT851988:SIT851989 SSP851988:SSP851989 TCL851988:TCL851989 TMH851988:TMH851989 TWD851988:TWD851989 UFZ851988:UFZ851989 UPV851988:UPV851989 UZR851988:UZR851989 VJN851988:VJN851989 VTJ851988:VTJ851989 WDF851988:WDF851989 WNB851988:WNB851989 WWX851988:WWX851989 KL917524:KL917525 UH917524:UH917525 AED917524:AED917525 ANZ917524:ANZ917525 AXV917524:AXV917525 BHR917524:BHR917525 BRN917524:BRN917525 CBJ917524:CBJ917525 CLF917524:CLF917525 CVB917524:CVB917525 DEX917524:DEX917525 DOT917524:DOT917525 DYP917524:DYP917525 EIL917524:EIL917525 ESH917524:ESH917525 FCD917524:FCD917525 FLZ917524:FLZ917525 FVV917524:FVV917525 GFR917524:GFR917525 GPN917524:GPN917525 GZJ917524:GZJ917525 HJF917524:HJF917525 HTB917524:HTB917525 ICX917524:ICX917525 IMT917524:IMT917525 IWP917524:IWP917525 JGL917524:JGL917525 JQH917524:JQH917525 KAD917524:KAD917525 KJZ917524:KJZ917525 KTV917524:KTV917525 LDR917524:LDR917525 LNN917524:LNN917525 LXJ917524:LXJ917525 MHF917524:MHF917525 MRB917524:MRB917525 NAX917524:NAX917525 NKT917524:NKT917525 NUP917524:NUP917525 OEL917524:OEL917525 OOH917524:OOH917525 OYD917524:OYD917525 PHZ917524:PHZ917525 PRV917524:PRV917525 QBR917524:QBR917525 QLN917524:QLN917525 QVJ917524:QVJ917525 RFF917524:RFF917525 RPB917524:RPB917525 RYX917524:RYX917525 SIT917524:SIT917525 SSP917524:SSP917525 TCL917524:TCL917525 TMH917524:TMH917525 TWD917524:TWD917525 UFZ917524:UFZ917525 UPV917524:UPV917525 UZR917524:UZR917525 VJN917524:VJN917525 VTJ917524:VTJ917525 WDF917524:WDF917525 WNB917524:WNB917525 WWX917524:WWX917525 WWX983060:WWX983061 KL983060:KL983061 UH983060:UH983061 AED983060:AED983061 ANZ983060:ANZ983061 AXV983060:AXV983061 BHR983060:BHR983061 BRN983060:BRN983061 CBJ983060:CBJ983061 CLF983060:CLF983061 CVB983060:CVB983061 DEX983060:DEX983061 DOT983060:DOT983061 DYP983060:DYP983061 EIL983060:EIL983061 ESH983060:ESH983061 FCD983060:FCD983061 FLZ983060:FLZ983061 FVV983060:FVV983061 GFR983060:GFR983061 GPN983060:GPN983061 GZJ983060:GZJ983061 HJF983060:HJF983061 HTB983060:HTB983061 ICX983060:ICX983061 IMT983060:IMT983061 IWP983060:IWP983061 JGL983060:JGL983061 JQH983060:JQH983061 KAD983060:KAD983061 KJZ983060:KJZ983061 KTV983060:KTV983061 LDR983060:LDR983061 LNN983060:LNN983061 LXJ983060:LXJ983061 MHF983060:MHF983061 MRB983060:MRB983061 NAX983060:NAX983061 NKT983060:NKT983061 NUP983060:NUP983061 OEL983060:OEL983061 OOH983060:OOH983061 OYD983060:OYD983061 PHZ983060:PHZ983061 PRV983060:PRV983061 QBR983060:QBR983061 QLN983060:QLN983061 QVJ983060:QVJ983061 RFF983060:RFF983061 RPB983060:RPB983061 RYX983060:RYX983061 SIT983060:SIT983061 SSP983060:SSP983061 TCL983060:TCL983061 TMH983060:TMH983061 TWD983060:TWD983061 UFZ983060:UFZ983061 UPV983060:UPV983061 UZR983060:UZR983061 VJN983060:VJN983061 VTJ983060:VTJ983061 WDF983060:WDF983061 WNB983060:WNB983061 U262164:U26216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WWX24:WWX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393236:AP393237 AP458772:AP458773 AP524308:AP524309 AP589844:AP589845 AP655380:AP655381 AP720916:AP720917 AP786452:AP786453 AP851988:AP851989 AP917524:AP917525 AP983060:AP983061 AP65556:AP65557 AP131092:AP131093 AP196628:AP196629 AP327700:AP327701 AP262164:AP262165 AP24:AP25 AN24:AN25"/>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type="list" allowBlank="1" showInputMessage="1" showErrorMessage="1" errorTitle="Ошибка" error="Выберите значение из списка" prompt="Выберите значение из списка" sqref="O23 V23 AC23 AJ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68</v>
      </c>
    </row>
    <row r="2" spans="1:20" ht="22.5">
      <c r="F2" s="1220" t="s">
        <v>490</v>
      </c>
      <c r="G2" s="1221"/>
      <c r="H2" s="1222"/>
      <c r="I2" s="639"/>
    </row>
    <row r="3" spans="1:20" ht="3" customHeight="1"/>
    <row r="4" spans="1:20" s="569" customFormat="1" ht="11.25">
      <c r="A4" s="589"/>
      <c r="B4" s="589"/>
      <c r="C4" s="589"/>
      <c r="D4" s="589"/>
      <c r="F4" s="1165" t="s">
        <v>453</v>
      </c>
      <c r="G4" s="1165"/>
      <c r="H4" s="1165"/>
      <c r="I4" s="1223"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3"/>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20.12.2021</v>
      </c>
      <c r="I7" s="580" t="s">
        <v>492</v>
      </c>
      <c r="J7" s="614"/>
      <c r="K7" s="589"/>
      <c r="L7" s="589"/>
      <c r="M7" s="589"/>
      <c r="N7" s="589"/>
      <c r="O7" s="589"/>
      <c r="P7" s="589"/>
      <c r="Q7" s="589"/>
      <c r="R7" s="589"/>
      <c r="S7" s="589"/>
      <c r="T7" s="589"/>
    </row>
    <row r="8" spans="1:20" s="569" customFormat="1" ht="45">
      <c r="A8" s="1224">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24"/>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24"/>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24"/>
      <c r="B12" s="1224"/>
      <c r="C12" s="1224">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4"/>
      <c r="B13" s="1224"/>
      <c r="C13" s="1224"/>
      <c r="D13" s="622">
        <v>1</v>
      </c>
      <c r="F13" s="615" t="str">
        <f>"4."&amp;mergeValue(A13) &amp;"."&amp;mergeValue(B13)&amp;"."&amp;mergeValue(C13)&amp;"."&amp;mergeValue(D13)</f>
        <v>4.1.1.1.1</v>
      </c>
      <c r="G13" s="632" t="s">
        <v>497</v>
      </c>
      <c r="H13" s="603"/>
      <c r="I13" s="1225" t="s">
        <v>589</v>
      </c>
      <c r="J13" s="614"/>
      <c r="K13" s="589"/>
      <c r="L13" s="589"/>
      <c r="M13" s="589"/>
      <c r="N13" s="589"/>
      <c r="O13" s="589"/>
      <c r="P13" s="589"/>
      <c r="Q13" s="589"/>
      <c r="R13" s="589"/>
      <c r="S13" s="589"/>
      <c r="T13" s="589"/>
    </row>
    <row r="14" spans="1:20" s="569" customFormat="1" ht="18.75">
      <c r="A14" s="1224"/>
      <c r="B14" s="1224"/>
      <c r="C14" s="1224"/>
      <c r="D14" s="622"/>
      <c r="F14" s="618"/>
      <c r="G14" s="549" t="s">
        <v>4</v>
      </c>
      <c r="H14" s="623"/>
      <c r="I14" s="1225"/>
      <c r="J14" s="614"/>
      <c r="K14" s="589"/>
      <c r="L14" s="589"/>
      <c r="M14" s="589"/>
      <c r="N14" s="589"/>
      <c r="O14" s="589"/>
      <c r="P14" s="589"/>
      <c r="Q14" s="589"/>
      <c r="R14" s="589"/>
      <c r="S14" s="589"/>
      <c r="T14" s="589"/>
    </row>
    <row r="15" spans="1:20" s="569" customFormat="1" ht="18.75">
      <c r="A15" s="1224"/>
      <c r="B15" s="1224"/>
      <c r="C15" s="622"/>
      <c r="D15" s="622"/>
      <c r="F15" s="633"/>
      <c r="G15" s="576" t="s">
        <v>402</v>
      </c>
      <c r="H15" s="634"/>
      <c r="I15" s="635"/>
      <c r="J15" s="614"/>
      <c r="K15" s="589"/>
      <c r="L15" s="589"/>
      <c r="M15" s="589"/>
      <c r="N15" s="589"/>
      <c r="O15" s="589"/>
      <c r="P15" s="589"/>
      <c r="Q15" s="589"/>
      <c r="R15" s="589"/>
      <c r="S15" s="589"/>
      <c r="T15" s="589"/>
    </row>
    <row r="16" spans="1:20" s="569" customFormat="1" ht="18.75">
      <c r="A16" s="1224"/>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19" t="s">
        <v>591</v>
      </c>
      <c r="H19" s="1219"/>
      <c r="I19" s="593"/>
      <c r="J19" s="613"/>
      <c r="K19" s="613"/>
      <c r="L19" s="613"/>
      <c r="M19" s="613"/>
      <c r="N19" s="613"/>
      <c r="O19" s="613"/>
      <c r="P19" s="613"/>
      <c r="Q19" s="613"/>
      <c r="R19" s="613"/>
      <c r="S19" s="613"/>
      <c r="T19" s="613"/>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499"/>
    <col min="27" max="27" width="10.140625" style="499" customWidth="1"/>
    <col min="28"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52" t="s">
        <v>655</v>
      </c>
      <c r="M5" s="1252"/>
      <c r="N5" s="1252"/>
      <c r="O5" s="1252"/>
      <c r="P5" s="1252"/>
      <c r="Q5" s="1252"/>
      <c r="R5" s="1252"/>
      <c r="S5" s="1252"/>
      <c r="T5" s="1252"/>
      <c r="U5" s="496"/>
    </row>
    <row r="6" spans="7:34" ht="3" customHeight="1">
      <c r="J6" s="481"/>
      <c r="K6" s="481"/>
      <c r="L6" s="477"/>
      <c r="M6" s="477"/>
      <c r="N6" s="477"/>
      <c r="O6" s="480"/>
      <c r="P6" s="480"/>
      <c r="Q6" s="480"/>
      <c r="R6" s="480"/>
      <c r="S6" s="480"/>
      <c r="T6" s="480"/>
      <c r="U6" s="477"/>
    </row>
    <row r="7" spans="7:34" s="522" customFormat="1" ht="22.5">
      <c r="G7" s="530"/>
      <c r="H7" s="530"/>
      <c r="I7" s="530"/>
      <c r="J7" s="528"/>
      <c r="K7" s="528"/>
      <c r="L7" s="523"/>
      <c r="M7" s="616" t="s">
        <v>501</v>
      </c>
      <c r="N7" s="665"/>
      <c r="O7" s="1274" t="str">
        <f>IF(NameOrPr_ch="",IF(NameOrPr="","",NameOrPr),NameOrPr_ch)</f>
        <v>Департамент жилищно-коммунального хозяйства, энергетики и регулирования тарифов Ярославской области</v>
      </c>
      <c r="P7" s="1275"/>
      <c r="Q7" s="1275"/>
      <c r="R7" s="1275"/>
      <c r="S7" s="1275"/>
      <c r="T7" s="1276"/>
      <c r="U7" s="668"/>
      <c r="X7" s="584"/>
      <c r="Y7" s="584"/>
      <c r="Z7" s="584"/>
      <c r="AA7" s="584"/>
      <c r="AB7" s="584"/>
      <c r="AC7" s="584"/>
      <c r="AD7" s="584"/>
      <c r="AE7" s="584"/>
      <c r="AF7" s="584"/>
      <c r="AG7" s="584"/>
      <c r="AH7" s="584"/>
    </row>
    <row r="8" spans="7:34" s="491" customFormat="1" ht="18.75">
      <c r="G8" s="490"/>
      <c r="H8" s="490"/>
      <c r="L8" s="498"/>
      <c r="M8" s="616" t="s">
        <v>594</v>
      </c>
      <c r="N8" s="665"/>
      <c r="O8" s="1274" t="str">
        <f>IF(datePr_ch="",IF(datePr="","",datePr),datePr_ch)</f>
        <v>20.12.2021</v>
      </c>
      <c r="P8" s="1275"/>
      <c r="Q8" s="1275"/>
      <c r="R8" s="1275"/>
      <c r="S8" s="1275"/>
      <c r="T8" s="1276"/>
      <c r="U8" s="666"/>
      <c r="X8" s="504"/>
      <c r="Y8" s="504"/>
      <c r="Z8" s="504"/>
      <c r="AA8" s="504"/>
      <c r="AB8" s="504"/>
      <c r="AC8" s="504"/>
      <c r="AD8" s="504"/>
      <c r="AE8" s="504"/>
      <c r="AF8" s="504"/>
      <c r="AG8" s="504"/>
      <c r="AH8" s="504"/>
    </row>
    <row r="9" spans="7:34" s="491" customFormat="1" ht="18.75">
      <c r="G9" s="490"/>
      <c r="H9" s="490"/>
      <c r="L9" s="551"/>
      <c r="M9" s="616" t="s">
        <v>593</v>
      </c>
      <c r="N9" s="665"/>
      <c r="O9" s="1274" t="str">
        <f>IF(numberPr_ch="",IF(numberPr="","",numberPr),numberPr_ch)</f>
        <v>272-ви, 304-ви, 375-ви, 376-ви, 378-ви</v>
      </c>
      <c r="P9" s="1275"/>
      <c r="Q9" s="1275"/>
      <c r="R9" s="1275"/>
      <c r="S9" s="1275"/>
      <c r="T9" s="1276"/>
      <c r="U9" s="666"/>
      <c r="X9" s="504"/>
      <c r="Y9" s="504"/>
      <c r="Z9" s="504"/>
      <c r="AA9" s="504"/>
      <c r="AB9" s="504"/>
      <c r="AC9" s="504"/>
      <c r="AD9" s="504"/>
      <c r="AE9" s="504"/>
      <c r="AF9" s="504"/>
      <c r="AG9" s="504"/>
      <c r="AH9" s="504"/>
    </row>
    <row r="10" spans="7:34" s="491" customFormat="1" ht="18.75">
      <c r="G10" s="490"/>
      <c r="H10" s="490"/>
      <c r="L10" s="551"/>
      <c r="M10" s="616" t="s">
        <v>500</v>
      </c>
      <c r="N10" s="665"/>
      <c r="O10" s="1274" t="str">
        <f>IF(IstPub_ch="",IF(IstPub="","",IstPub),IstPub_ch)</f>
        <v>печатное издание "Документ Регион"</v>
      </c>
      <c r="P10" s="1275"/>
      <c r="Q10" s="1275"/>
      <c r="R10" s="1275"/>
      <c r="S10" s="1275"/>
      <c r="T10" s="1276"/>
      <c r="U10" s="666"/>
      <c r="X10" s="504"/>
      <c r="Y10" s="504"/>
      <c r="Z10" s="504"/>
      <c r="AA10" s="504"/>
      <c r="AB10" s="504"/>
      <c r="AC10" s="504"/>
      <c r="AD10" s="504"/>
      <c r="AE10" s="504"/>
      <c r="AF10" s="504"/>
      <c r="AG10" s="504"/>
      <c r="AH10" s="504"/>
    </row>
    <row r="11" spans="7:34" s="491" customFormat="1" ht="11.25" hidden="1">
      <c r="G11" s="490"/>
      <c r="H11" s="490"/>
      <c r="L11" s="1253"/>
      <c r="M11" s="1253"/>
      <c r="N11" s="488"/>
      <c r="O11" s="1279"/>
      <c r="P11" s="1279"/>
      <c r="Q11" s="1279"/>
      <c r="R11" s="1279"/>
      <c r="S11" s="1279"/>
      <c r="T11" s="1279"/>
      <c r="U11" s="502" t="s">
        <v>372</v>
      </c>
      <c r="X11" s="504"/>
      <c r="Y11" s="504"/>
      <c r="Z11" s="504"/>
      <c r="AA11" s="504"/>
      <c r="AB11" s="504"/>
      <c r="AC11" s="504"/>
      <c r="AD11" s="504"/>
      <c r="AE11" s="504"/>
      <c r="AF11" s="504"/>
      <c r="AG11" s="504"/>
      <c r="AH11" s="504"/>
    </row>
    <row r="12" spans="7:34">
      <c r="J12" s="481"/>
      <c r="K12" s="481"/>
      <c r="L12" s="477"/>
      <c r="M12" s="477"/>
      <c r="N12" s="477"/>
      <c r="O12" s="1278"/>
      <c r="P12" s="1278"/>
      <c r="Q12" s="1278"/>
      <c r="R12" s="1278"/>
      <c r="S12" s="1278"/>
      <c r="T12" s="1278"/>
      <c r="U12" s="1278"/>
    </row>
    <row r="13" spans="7:34">
      <c r="J13" s="481"/>
      <c r="K13" s="481"/>
      <c r="L13" s="1165" t="s">
        <v>453</v>
      </c>
      <c r="M13" s="1165"/>
      <c r="N13" s="1165"/>
      <c r="O13" s="1165"/>
      <c r="P13" s="1165"/>
      <c r="Q13" s="1165"/>
      <c r="R13" s="1165"/>
      <c r="S13" s="1165"/>
      <c r="T13" s="1165"/>
      <c r="U13" s="1165"/>
      <c r="V13" s="1165"/>
      <c r="W13" s="1165" t="s">
        <v>454</v>
      </c>
    </row>
    <row r="14" spans="7:34" ht="14.25" customHeight="1">
      <c r="J14" s="481"/>
      <c r="K14" s="481"/>
      <c r="L14" s="1236" t="s">
        <v>91</v>
      </c>
      <c r="M14" s="1236" t="s">
        <v>637</v>
      </c>
      <c r="N14" s="520"/>
      <c r="O14" s="1237" t="s">
        <v>639</v>
      </c>
      <c r="P14" s="1238"/>
      <c r="Q14" s="1238"/>
      <c r="R14" s="1238"/>
      <c r="S14" s="1238"/>
      <c r="T14" s="1239"/>
      <c r="U14" s="1247" t="s">
        <v>340</v>
      </c>
      <c r="V14" s="1233" t="s">
        <v>274</v>
      </c>
      <c r="W14" s="1165"/>
    </row>
    <row r="15" spans="7:34" s="522" customFormat="1" ht="14.25" customHeight="1">
      <c r="G15" s="530"/>
      <c r="H15" s="530"/>
      <c r="I15" s="530"/>
      <c r="J15" s="528"/>
      <c r="K15" s="528"/>
      <c r="L15" s="1236"/>
      <c r="M15" s="1236"/>
      <c r="N15" s="520"/>
      <c r="O15" s="1242" t="s">
        <v>603</v>
      </c>
      <c r="P15" s="1240" t="s">
        <v>270</v>
      </c>
      <c r="Q15" s="1241"/>
      <c r="R15" s="1245" t="s">
        <v>652</v>
      </c>
      <c r="S15" s="1245"/>
      <c r="T15" s="1246"/>
      <c r="U15" s="1248"/>
      <c r="V15" s="1234"/>
      <c r="W15" s="1165"/>
      <c r="X15" s="584"/>
      <c r="Y15" s="584"/>
      <c r="Z15" s="584"/>
      <c r="AA15" s="584"/>
      <c r="AB15" s="584"/>
      <c r="AC15" s="584"/>
      <c r="AD15" s="584"/>
      <c r="AE15" s="584"/>
      <c r="AF15" s="584"/>
      <c r="AG15" s="584"/>
      <c r="AH15" s="584"/>
    </row>
    <row r="16" spans="7:34" ht="33.75">
      <c r="J16" s="481"/>
      <c r="K16" s="481"/>
      <c r="L16" s="1236"/>
      <c r="M16" s="1236"/>
      <c r="N16" s="519"/>
      <c r="O16" s="1243"/>
      <c r="P16" s="534" t="s">
        <v>762</v>
      </c>
      <c r="Q16" s="534" t="s">
        <v>763</v>
      </c>
      <c r="R16" s="535" t="s">
        <v>273</v>
      </c>
      <c r="S16" s="1231" t="s">
        <v>272</v>
      </c>
      <c r="T16" s="1232"/>
      <c r="U16" s="1249"/>
      <c r="V16" s="1235"/>
      <c r="W16" s="1165"/>
    </row>
    <row r="17" spans="1:34">
      <c r="J17" s="481"/>
      <c r="K17" s="489">
        <v>1</v>
      </c>
      <c r="L17" s="478" t="s">
        <v>92</v>
      </c>
      <c r="M17" s="478" t="s">
        <v>48</v>
      </c>
      <c r="N17" s="495" t="s">
        <v>48</v>
      </c>
      <c r="O17" s="487">
        <f ca="1">OFFSET(O17,0,-1)+1</f>
        <v>3</v>
      </c>
      <c r="P17" s="487">
        <f ca="1">OFFSET(P17,0,-1)+1</f>
        <v>4</v>
      </c>
      <c r="Q17" s="487">
        <f ca="1">OFFSET(Q17,0,-1)+1</f>
        <v>5</v>
      </c>
      <c r="R17" s="487">
        <f ca="1">OFFSET(R17,0,-1)+1</f>
        <v>6</v>
      </c>
      <c r="S17" s="1254">
        <f ca="1">OFFSET(S17,0,-1)+1</f>
        <v>7</v>
      </c>
      <c r="T17" s="1254"/>
      <c r="U17" s="487">
        <f ca="1">OFFSET(U17,0,-2)+1</f>
        <v>8</v>
      </c>
      <c r="V17" s="494">
        <f ca="1">OFFSET(V17,0,-1)</f>
        <v>8</v>
      </c>
      <c r="W17" s="487">
        <f ca="1">OFFSET(W17,0,-1)+1</f>
        <v>9</v>
      </c>
    </row>
    <row r="18" spans="1:34" ht="22.5">
      <c r="A18" s="1255">
        <v>1</v>
      </c>
      <c r="B18" s="939"/>
      <c r="C18" s="939"/>
      <c r="D18" s="939"/>
      <c r="E18" s="940"/>
      <c r="F18" s="941"/>
      <c r="G18" s="941"/>
      <c r="H18" s="941"/>
      <c r="I18" s="942"/>
      <c r="J18" s="937"/>
      <c r="K18" s="944"/>
      <c r="L18" s="592">
        <f>mergeValue(A18)</f>
        <v>1</v>
      </c>
      <c r="M18" s="640" t="s">
        <v>20</v>
      </c>
      <c r="N18" s="579"/>
      <c r="O18" s="1271"/>
      <c r="P18" s="1271"/>
      <c r="Q18" s="1271"/>
      <c r="R18" s="1271"/>
      <c r="S18" s="1271"/>
      <c r="T18" s="1271"/>
      <c r="U18" s="1271"/>
      <c r="V18" s="1271"/>
      <c r="W18" s="629" t="s">
        <v>656</v>
      </c>
    </row>
    <row r="19" spans="1:34" ht="22.5">
      <c r="A19" s="1255"/>
      <c r="B19" s="1255">
        <v>1</v>
      </c>
      <c r="C19" s="939"/>
      <c r="D19" s="939"/>
      <c r="E19" s="941"/>
      <c r="F19" s="941"/>
      <c r="G19" s="941"/>
      <c r="H19" s="941"/>
      <c r="I19" s="936"/>
      <c r="J19" s="935"/>
      <c r="K19" s="938"/>
      <c r="L19" s="592" t="str">
        <f>mergeValue(A19) &amp;"."&amp; mergeValue(B19)</f>
        <v>1.1</v>
      </c>
      <c r="M19" s="545" t="s">
        <v>16</v>
      </c>
      <c r="N19" s="579"/>
      <c r="O19" s="1271"/>
      <c r="P19" s="1271"/>
      <c r="Q19" s="1271"/>
      <c r="R19" s="1271"/>
      <c r="S19" s="1271"/>
      <c r="T19" s="1271"/>
      <c r="U19" s="1271"/>
      <c r="V19" s="1271"/>
      <c r="W19" s="629" t="s">
        <v>476</v>
      </c>
    </row>
    <row r="20" spans="1:34" ht="22.5">
      <c r="A20" s="1255"/>
      <c r="B20" s="1255"/>
      <c r="C20" s="1255">
        <v>1</v>
      </c>
      <c r="D20" s="939"/>
      <c r="E20" s="941"/>
      <c r="F20" s="941"/>
      <c r="G20" s="941"/>
      <c r="H20" s="941"/>
      <c r="I20" s="943"/>
      <c r="J20" s="935"/>
      <c r="K20" s="938"/>
      <c r="L20" s="592" t="str">
        <f>mergeValue(A20) &amp;"."&amp; mergeValue(B20)&amp;"."&amp; mergeValue(C20)</f>
        <v>1.1.1</v>
      </c>
      <c r="M20" s="546" t="s">
        <v>7</v>
      </c>
      <c r="N20" s="579"/>
      <c r="O20" s="1271"/>
      <c r="P20" s="1271"/>
      <c r="Q20" s="1271"/>
      <c r="R20" s="1271"/>
      <c r="S20" s="1271"/>
      <c r="T20" s="1271"/>
      <c r="U20" s="1271"/>
      <c r="V20" s="1271"/>
      <c r="W20" s="629" t="s">
        <v>631</v>
      </c>
    </row>
    <row r="21" spans="1:34" ht="22.5">
      <c r="A21" s="1255"/>
      <c r="B21" s="1255"/>
      <c r="C21" s="1255"/>
      <c r="D21" s="1255">
        <v>1</v>
      </c>
      <c r="E21" s="941"/>
      <c r="F21" s="941"/>
      <c r="G21" s="941"/>
      <c r="H21" s="941"/>
      <c r="I21" s="943"/>
      <c r="J21" s="935"/>
      <c r="K21" s="938"/>
      <c r="L21" s="592" t="str">
        <f>mergeValue(A21) &amp;"."&amp; mergeValue(B21)&amp;"."&amp; mergeValue(C21)&amp;"."&amp; mergeValue(D21)</f>
        <v>1.1.1.1</v>
      </c>
      <c r="M21" s="547" t="s">
        <v>22</v>
      </c>
      <c r="N21" s="579"/>
      <c r="O21" s="1271"/>
      <c r="P21" s="1271"/>
      <c r="Q21" s="1271"/>
      <c r="R21" s="1271"/>
      <c r="S21" s="1271"/>
      <c r="T21" s="1271"/>
      <c r="U21" s="1271"/>
      <c r="V21" s="1271"/>
      <c r="W21" s="629" t="s">
        <v>632</v>
      </c>
    </row>
    <row r="22" spans="1:34" ht="11.25" hidden="1" customHeight="1">
      <c r="A22" s="1255"/>
      <c r="B22" s="1255"/>
      <c r="C22" s="1255"/>
      <c r="D22" s="1255"/>
      <c r="E22" s="1255">
        <v>1</v>
      </c>
      <c r="F22" s="941"/>
      <c r="G22" s="941"/>
      <c r="H22" s="939">
        <v>1</v>
      </c>
      <c r="I22" s="1255">
        <v>1</v>
      </c>
      <c r="J22" s="941"/>
      <c r="K22" s="946"/>
      <c r="L22" s="592"/>
      <c r="M22" s="553"/>
      <c r="N22" s="580"/>
      <c r="O22" s="630"/>
      <c r="P22" s="630"/>
      <c r="Q22" s="630"/>
      <c r="R22" s="630"/>
      <c r="S22" s="630"/>
      <c r="T22" s="630"/>
      <c r="U22" s="630"/>
      <c r="V22" s="507"/>
      <c r="W22" s="558"/>
    </row>
    <row r="23" spans="1:34" ht="90">
      <c r="A23" s="1255"/>
      <c r="B23" s="1255"/>
      <c r="C23" s="1255"/>
      <c r="D23" s="1255"/>
      <c r="E23" s="1255"/>
      <c r="F23" s="1255">
        <v>1</v>
      </c>
      <c r="G23" s="939"/>
      <c r="H23" s="939"/>
      <c r="I23" s="1255"/>
      <c r="J23" s="1255">
        <v>1</v>
      </c>
      <c r="K23" s="947"/>
      <c r="L23" s="592" t="str">
        <f>mergeValue(A23) &amp;"."&amp; mergeValue(B23)&amp;"."&amp; mergeValue(C23)&amp;"."&amp; mergeValue(D23)&amp;"."&amp;  mergeValue(F23)</f>
        <v>1.1.1.1.1</v>
      </c>
      <c r="M23" s="554" t="s">
        <v>10</v>
      </c>
      <c r="N23" s="580"/>
      <c r="O23" s="1257"/>
      <c r="P23" s="1257"/>
      <c r="Q23" s="1257"/>
      <c r="R23" s="1257"/>
      <c r="S23" s="1257"/>
      <c r="T23" s="1257"/>
      <c r="U23" s="1257"/>
      <c r="V23" s="1257"/>
      <c r="W23" s="629" t="s">
        <v>633</v>
      </c>
      <c r="Y23" s="503" t="str">
        <f>strCheckUnique(Z23:Z26)</f>
        <v/>
      </c>
      <c r="AA23" s="503"/>
    </row>
    <row r="24" spans="1:34" ht="189" customHeight="1">
      <c r="A24" s="1255"/>
      <c r="B24" s="1255"/>
      <c r="C24" s="1255"/>
      <c r="D24" s="1255"/>
      <c r="E24" s="1255"/>
      <c r="F24" s="1255"/>
      <c r="G24" s="939">
        <v>1</v>
      </c>
      <c r="H24" s="939"/>
      <c r="I24" s="1255"/>
      <c r="J24" s="1255"/>
      <c r="K24" s="947">
        <v>1</v>
      </c>
      <c r="L24" s="592" t="str">
        <f>mergeValue(A24) &amp;"."&amp; mergeValue(B24)&amp;"."&amp; mergeValue(C24)&amp;"."&amp; mergeValue(D24)&amp;"."&amp; mergeValue(F24)&amp;"."&amp; mergeValue(G24)</f>
        <v>1.1.1.1.1.1</v>
      </c>
      <c r="M24" s="1063"/>
      <c r="N24" s="585"/>
      <c r="O24" s="561"/>
      <c r="P24" s="561"/>
      <c r="Q24" s="1088"/>
      <c r="R24" s="1262"/>
      <c r="S24" s="1251" t="s">
        <v>83</v>
      </c>
      <c r="T24" s="1262"/>
      <c r="U24" s="1251" t="s">
        <v>84</v>
      </c>
      <c r="V24" s="577"/>
      <c r="W24" s="1226" t="s">
        <v>657</v>
      </c>
      <c r="X24" s="499" t="str">
        <f>strCheckDate(O25:V25)</f>
        <v/>
      </c>
      <c r="Y24" s="503"/>
      <c r="Z24" s="503" t="str">
        <f>IF(M24="","",M24 )</f>
        <v/>
      </c>
      <c r="AA24" s="503"/>
      <c r="AB24" s="503"/>
      <c r="AC24" s="503"/>
    </row>
    <row r="25" spans="1:34" ht="11.25" hidden="1">
      <c r="A25" s="1255"/>
      <c r="B25" s="1255"/>
      <c r="C25" s="1255"/>
      <c r="D25" s="1255"/>
      <c r="E25" s="1255"/>
      <c r="F25" s="1255"/>
      <c r="G25" s="939"/>
      <c r="H25" s="939"/>
      <c r="I25" s="1255"/>
      <c r="J25" s="1255"/>
      <c r="K25" s="947"/>
      <c r="L25" s="599"/>
      <c r="M25" s="645"/>
      <c r="N25" s="585"/>
      <c r="O25" s="561"/>
      <c r="P25" s="561"/>
      <c r="Q25" s="583" t="str">
        <f>R24 &amp; "-" &amp; T24</f>
        <v>-</v>
      </c>
      <c r="R25" s="1250"/>
      <c r="S25" s="1251"/>
      <c r="T25" s="1250"/>
      <c r="U25" s="1251"/>
      <c r="V25" s="577"/>
      <c r="W25" s="1227"/>
    </row>
    <row r="26" spans="1:34" s="475" customFormat="1" ht="15" customHeight="1">
      <c r="A26" s="1255"/>
      <c r="B26" s="1255"/>
      <c r="C26" s="1255"/>
      <c r="D26" s="1255"/>
      <c r="E26" s="1255"/>
      <c r="F26" s="1255"/>
      <c r="G26" s="941"/>
      <c r="H26" s="939"/>
      <c r="I26" s="1255"/>
      <c r="J26" s="1255"/>
      <c r="K26" s="946"/>
      <c r="L26" s="537"/>
      <c r="M26" s="555" t="s">
        <v>25</v>
      </c>
      <c r="N26" s="550"/>
      <c r="O26" s="544"/>
      <c r="P26" s="544"/>
      <c r="Q26" s="544"/>
      <c r="R26" s="572"/>
      <c r="S26" s="563"/>
      <c r="T26" s="562"/>
      <c r="U26" s="550"/>
      <c r="V26" s="559"/>
      <c r="W26" s="1228"/>
      <c r="X26" s="500"/>
      <c r="Y26" s="500"/>
      <c r="Z26" s="500"/>
      <c r="AA26" s="500"/>
      <c r="AB26" s="500"/>
      <c r="AC26" s="500"/>
      <c r="AD26" s="500"/>
      <c r="AE26" s="500"/>
      <c r="AF26" s="500"/>
      <c r="AG26" s="500"/>
      <c r="AH26" s="500"/>
    </row>
    <row r="27" spans="1:34" s="475" customFormat="1" ht="15" customHeight="1">
      <c r="A27" s="1255"/>
      <c r="B27" s="1255"/>
      <c r="C27" s="1255"/>
      <c r="D27" s="1255"/>
      <c r="E27" s="1255"/>
      <c r="F27" s="941"/>
      <c r="G27" s="941"/>
      <c r="H27" s="939"/>
      <c r="I27" s="1255"/>
      <c r="J27" s="941"/>
      <c r="K27" s="946"/>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4" s="475" customFormat="1" ht="0.2" customHeight="1">
      <c r="A28" s="1255"/>
      <c r="B28" s="1255"/>
      <c r="C28" s="1255"/>
      <c r="D28" s="1255"/>
      <c r="E28" s="945"/>
      <c r="F28" s="941"/>
      <c r="G28" s="941"/>
      <c r="H28" s="941"/>
      <c r="I28" s="937"/>
      <c r="J28" s="934"/>
      <c r="K28" s="944"/>
      <c r="L28" s="537"/>
      <c r="M28" s="550"/>
      <c r="N28" s="548"/>
      <c r="O28" s="544"/>
      <c r="P28" s="544"/>
      <c r="Q28" s="544"/>
      <c r="R28" s="572"/>
      <c r="S28" s="563"/>
      <c r="T28" s="562"/>
      <c r="U28" s="548"/>
      <c r="V28" s="563"/>
      <c r="W28" s="559"/>
      <c r="X28" s="500"/>
      <c r="Y28" s="500"/>
      <c r="Z28" s="500"/>
      <c r="AA28" s="500"/>
      <c r="AB28" s="500"/>
      <c r="AC28" s="500"/>
      <c r="AD28" s="500"/>
      <c r="AE28" s="500"/>
      <c r="AF28" s="500"/>
      <c r="AG28" s="500"/>
      <c r="AH28" s="500"/>
    </row>
    <row r="29" spans="1:34" s="475" customFormat="1" ht="15" customHeight="1">
      <c r="A29" s="1255"/>
      <c r="B29" s="1255"/>
      <c r="C29" s="1255"/>
      <c r="D29" s="945"/>
      <c r="E29" s="945"/>
      <c r="F29" s="941"/>
      <c r="G29" s="941"/>
      <c r="H29" s="941"/>
      <c r="I29" s="937"/>
      <c r="J29" s="934"/>
      <c r="K29" s="944"/>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4" s="475" customFormat="1" ht="15" customHeight="1">
      <c r="A30" s="1255"/>
      <c r="B30" s="1255"/>
      <c r="C30" s="945"/>
      <c r="D30" s="945"/>
      <c r="E30" s="945"/>
      <c r="F30" s="945"/>
      <c r="G30" s="950"/>
      <c r="H30" s="937"/>
      <c r="I30" s="948"/>
      <c r="J30" s="934"/>
      <c r="K30" s="949"/>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4" s="475" customFormat="1" ht="15" customHeight="1">
      <c r="A31" s="1255"/>
      <c r="B31" s="945"/>
      <c r="C31" s="945"/>
      <c r="D31" s="945"/>
      <c r="E31" s="945"/>
      <c r="F31" s="945"/>
      <c r="G31" s="950"/>
      <c r="H31" s="937"/>
      <c r="I31" s="937"/>
      <c r="J31" s="934"/>
      <c r="K31" s="944"/>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4" s="475" customFormat="1" ht="15" customHeight="1">
      <c r="A32" s="933"/>
      <c r="B32" s="933"/>
      <c r="C32" s="933"/>
      <c r="D32" s="933"/>
      <c r="E32" s="933"/>
      <c r="F32" s="933"/>
      <c r="G32" s="933"/>
      <c r="H32" s="933"/>
      <c r="I32" s="933"/>
      <c r="J32" s="933"/>
      <c r="K32" s="933"/>
      <c r="L32" s="492"/>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23.75" customHeight="1">
      <c r="L34" s="1">
        <v>1</v>
      </c>
      <c r="M34" s="1219" t="s">
        <v>658</v>
      </c>
      <c r="N34" s="1219"/>
      <c r="O34" s="1219"/>
      <c r="P34" s="1219"/>
      <c r="Q34" s="1219"/>
      <c r="R34" s="1219"/>
      <c r="S34" s="1219"/>
      <c r="T34" s="1219"/>
      <c r="U34" s="1219"/>
      <c r="V34" s="1219"/>
      <c r="W34" s="121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182</v>
      </c>
    </row>
    <row r="2" spans="1:20" ht="22.5">
      <c r="F2" s="1220" t="s">
        <v>490</v>
      </c>
      <c r="G2" s="1221"/>
      <c r="H2" s="1222"/>
      <c r="I2" s="639"/>
    </row>
    <row r="3" spans="1:20" ht="3" customHeight="1"/>
    <row r="4" spans="1:20" s="569" customFormat="1" ht="11.25">
      <c r="A4" s="589"/>
      <c r="B4" s="589"/>
      <c r="C4" s="589"/>
      <c r="D4" s="589"/>
      <c r="F4" s="1165" t="s">
        <v>453</v>
      </c>
      <c r="G4" s="1165"/>
      <c r="H4" s="1165"/>
      <c r="I4" s="1223"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23"/>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20.12.2021</v>
      </c>
      <c r="I7" s="580" t="s">
        <v>492</v>
      </c>
      <c r="J7" s="614"/>
      <c r="K7" s="589"/>
      <c r="L7" s="589"/>
      <c r="M7" s="589"/>
      <c r="N7" s="589"/>
      <c r="O7" s="589"/>
      <c r="P7" s="589"/>
      <c r="Q7" s="589"/>
      <c r="R7" s="589"/>
      <c r="S7" s="589"/>
      <c r="T7" s="589"/>
    </row>
    <row r="8" spans="1:20" s="569" customFormat="1" ht="45">
      <c r="A8" s="1224">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24"/>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24"/>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24"/>
      <c r="B12" s="1224"/>
      <c r="C12" s="1224">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24"/>
      <c r="B13" s="1224"/>
      <c r="C13" s="1224"/>
      <c r="D13" s="622">
        <v>1</v>
      </c>
      <c r="F13" s="615" t="str">
        <f>"4."&amp;mergeValue(A13) &amp;"."&amp;mergeValue(B13)&amp;"."&amp;mergeValue(C13)&amp;"."&amp;mergeValue(D13)</f>
        <v>4.1.1.1.1</v>
      </c>
      <c r="G13" s="632" t="s">
        <v>497</v>
      </c>
      <c r="H13" s="603"/>
      <c r="I13" s="1225" t="s">
        <v>589</v>
      </c>
      <c r="J13" s="614"/>
      <c r="K13" s="589"/>
      <c r="L13" s="589"/>
      <c r="M13" s="589"/>
      <c r="N13" s="589"/>
      <c r="O13" s="589"/>
      <c r="P13" s="589"/>
      <c r="Q13" s="589"/>
      <c r="R13" s="589"/>
      <c r="S13" s="589"/>
      <c r="T13" s="589"/>
    </row>
    <row r="14" spans="1:20" s="569" customFormat="1" ht="18.75">
      <c r="A14" s="1224"/>
      <c r="B14" s="1224"/>
      <c r="C14" s="1224"/>
      <c r="D14" s="622"/>
      <c r="F14" s="618"/>
      <c r="G14" s="549" t="s">
        <v>4</v>
      </c>
      <c r="H14" s="623"/>
      <c r="I14" s="1225"/>
      <c r="J14" s="614"/>
      <c r="K14" s="589"/>
      <c r="L14" s="589"/>
      <c r="M14" s="589"/>
      <c r="N14" s="589"/>
      <c r="O14" s="589"/>
      <c r="P14" s="589"/>
      <c r="Q14" s="589"/>
      <c r="R14" s="589"/>
      <c r="S14" s="589"/>
      <c r="T14" s="589"/>
    </row>
    <row r="15" spans="1:20" s="569" customFormat="1" ht="18.75">
      <c r="A15" s="1224"/>
      <c r="B15" s="1224"/>
      <c r="C15" s="622"/>
      <c r="D15" s="622"/>
      <c r="F15" s="633"/>
      <c r="G15" s="576" t="s">
        <v>402</v>
      </c>
      <c r="H15" s="634"/>
      <c r="I15" s="635"/>
      <c r="J15" s="614"/>
      <c r="K15" s="589"/>
      <c r="L15" s="589"/>
      <c r="M15" s="589"/>
      <c r="N15" s="589"/>
      <c r="O15" s="589"/>
      <c r="P15" s="589"/>
      <c r="Q15" s="589"/>
      <c r="R15" s="589"/>
      <c r="S15" s="589"/>
      <c r="T15" s="589"/>
    </row>
    <row r="16" spans="1:20" s="569" customFormat="1" ht="18.75">
      <c r="A16" s="1224"/>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19" t="s">
        <v>591</v>
      </c>
      <c r="H19" s="1219"/>
      <c r="I19" s="593"/>
      <c r="J19" s="613"/>
      <c r="K19" s="613"/>
      <c r="L19" s="613"/>
      <c r="M19" s="613"/>
      <c r="N19" s="613"/>
      <c r="O19" s="613"/>
      <c r="P19" s="613"/>
      <c r="Q19" s="613"/>
      <c r="R19" s="613"/>
      <c r="S19" s="613"/>
      <c r="T19" s="613"/>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52" t="s">
        <v>655</v>
      </c>
      <c r="M5" s="1252"/>
      <c r="N5" s="1252"/>
      <c r="O5" s="1252"/>
      <c r="P5" s="1252"/>
      <c r="Q5" s="1252"/>
      <c r="R5" s="1252"/>
      <c r="S5" s="1252"/>
      <c r="T5" s="1252"/>
      <c r="U5" s="496"/>
    </row>
    <row r="6" spans="1:34" ht="3" customHeight="1">
      <c r="J6" s="481"/>
      <c r="K6" s="481"/>
      <c r="L6" s="477"/>
      <c r="M6" s="477"/>
      <c r="N6" s="477"/>
      <c r="O6" s="480"/>
      <c r="P6" s="480"/>
      <c r="Q6" s="480"/>
      <c r="R6" s="480"/>
      <c r="S6" s="480"/>
      <c r="T6" s="480"/>
      <c r="U6" s="477"/>
    </row>
    <row r="7" spans="1:34" s="491" customFormat="1" ht="22.5">
      <c r="A7" s="504"/>
      <c r="B7" s="504"/>
      <c r="C7" s="504"/>
      <c r="D7" s="504"/>
      <c r="E7" s="504"/>
      <c r="F7" s="504"/>
      <c r="G7" s="504"/>
      <c r="H7" s="504"/>
      <c r="L7" s="498"/>
      <c r="M7" s="616" t="s">
        <v>501</v>
      </c>
      <c r="N7" s="665"/>
      <c r="O7" s="1274" t="str">
        <f>IF(NameOrPr_ch="",IF(NameOrPr="","",NameOrPr),NameOrPr_ch)</f>
        <v>Департамент жилищно-коммунального хозяйства, энергетики и регулирования тарифов Ярославской области</v>
      </c>
      <c r="P7" s="1275"/>
      <c r="Q7" s="1275"/>
      <c r="R7" s="1275"/>
      <c r="S7" s="1275"/>
      <c r="T7" s="1276"/>
      <c r="U7" s="666"/>
      <c r="X7" s="504"/>
      <c r="Y7" s="504"/>
      <c r="Z7" s="504"/>
      <c r="AA7" s="504"/>
      <c r="AB7" s="504"/>
      <c r="AC7" s="504"/>
      <c r="AD7" s="504"/>
      <c r="AE7" s="504"/>
      <c r="AF7" s="504"/>
      <c r="AG7" s="504"/>
      <c r="AH7" s="504"/>
    </row>
    <row r="8" spans="1:34" s="569" customFormat="1" ht="18.75">
      <c r="A8" s="589"/>
      <c r="B8" s="589"/>
      <c r="C8" s="589"/>
      <c r="D8" s="589"/>
      <c r="E8" s="589"/>
      <c r="F8" s="589"/>
      <c r="G8" s="589"/>
      <c r="H8" s="589"/>
      <c r="L8" s="498"/>
      <c r="M8" s="616" t="s">
        <v>594</v>
      </c>
      <c r="N8" s="665"/>
      <c r="O8" s="1274" t="str">
        <f>IF(datePr_ch="",IF(datePr="","",datePr),datePr_ch)</f>
        <v>20.12.2021</v>
      </c>
      <c r="P8" s="1275"/>
      <c r="Q8" s="1275"/>
      <c r="R8" s="1275"/>
      <c r="S8" s="1275"/>
      <c r="T8" s="1276"/>
      <c r="U8" s="666"/>
      <c r="X8" s="589"/>
      <c r="Y8" s="589"/>
      <c r="Z8" s="589"/>
      <c r="AA8" s="589"/>
      <c r="AB8" s="589"/>
      <c r="AC8" s="589"/>
      <c r="AD8" s="589"/>
      <c r="AE8" s="589"/>
      <c r="AF8" s="589"/>
      <c r="AG8" s="589"/>
      <c r="AH8" s="589"/>
    </row>
    <row r="9" spans="1:34" s="491" customFormat="1" ht="18.75">
      <c r="A9" s="504"/>
      <c r="B9" s="504"/>
      <c r="C9" s="504"/>
      <c r="D9" s="504"/>
      <c r="E9" s="504"/>
      <c r="F9" s="504"/>
      <c r="G9" s="504"/>
      <c r="H9" s="504"/>
      <c r="L9" s="551"/>
      <c r="M9" s="616" t="s">
        <v>593</v>
      </c>
      <c r="N9" s="665"/>
      <c r="O9" s="1274" t="str">
        <f>IF(numberPr_ch="",IF(numberPr="","",numberPr),numberPr_ch)</f>
        <v>272-ви, 304-ви, 375-ви, 376-ви, 378-ви</v>
      </c>
      <c r="P9" s="1275"/>
      <c r="Q9" s="1275"/>
      <c r="R9" s="1275"/>
      <c r="S9" s="1275"/>
      <c r="T9" s="1276"/>
      <c r="U9" s="666"/>
      <c r="X9" s="504"/>
      <c r="Y9" s="504"/>
      <c r="Z9" s="504"/>
      <c r="AA9" s="504"/>
      <c r="AB9" s="504"/>
      <c r="AC9" s="504"/>
      <c r="AD9" s="504"/>
      <c r="AE9" s="504"/>
      <c r="AF9" s="504"/>
      <c r="AG9" s="504"/>
      <c r="AH9" s="504"/>
    </row>
    <row r="10" spans="1:34" s="491" customFormat="1" ht="18.75">
      <c r="A10" s="504"/>
      <c r="B10" s="504"/>
      <c r="C10" s="504"/>
      <c r="D10" s="504"/>
      <c r="E10" s="504"/>
      <c r="F10" s="504"/>
      <c r="G10" s="504"/>
      <c r="H10" s="504"/>
      <c r="L10" s="551"/>
      <c r="M10" s="616" t="s">
        <v>500</v>
      </c>
      <c r="N10" s="665"/>
      <c r="O10" s="1274" t="str">
        <f>IF(IstPub_ch="",IF(IstPub="","",IstPub),IstPub_ch)</f>
        <v>печатное издание "Документ Регион"</v>
      </c>
      <c r="P10" s="1275"/>
      <c r="Q10" s="1275"/>
      <c r="R10" s="1275"/>
      <c r="S10" s="1275"/>
      <c r="T10" s="1276"/>
      <c r="U10" s="666"/>
      <c r="X10" s="504"/>
      <c r="Y10" s="504"/>
      <c r="Z10" s="504"/>
      <c r="AA10" s="504"/>
      <c r="AB10" s="504"/>
      <c r="AC10" s="504"/>
      <c r="AD10" s="504"/>
      <c r="AE10" s="504"/>
      <c r="AF10" s="504"/>
      <c r="AG10" s="504"/>
      <c r="AH10" s="504"/>
    </row>
    <row r="11" spans="1:34" s="491" customFormat="1" ht="11.25" hidden="1">
      <c r="A11" s="504"/>
      <c r="B11" s="504"/>
      <c r="C11" s="504"/>
      <c r="D11" s="504"/>
      <c r="E11" s="504"/>
      <c r="F11" s="504"/>
      <c r="G11" s="504"/>
      <c r="H11" s="504"/>
      <c r="L11" s="551"/>
      <c r="M11" s="551"/>
      <c r="N11" s="565"/>
      <c r="O11" s="581"/>
      <c r="P11" s="581"/>
      <c r="Q11" s="581"/>
      <c r="R11" s="581"/>
      <c r="S11" s="581"/>
      <c r="T11" s="581"/>
      <c r="U11" s="502" t="s">
        <v>372</v>
      </c>
      <c r="X11" s="504"/>
      <c r="Y11" s="504"/>
      <c r="Z11" s="504"/>
      <c r="AA11" s="504"/>
      <c r="AB11" s="504"/>
      <c r="AC11" s="504"/>
      <c r="AD11" s="504"/>
      <c r="AE11" s="504"/>
      <c r="AF11" s="504"/>
      <c r="AG11" s="504"/>
      <c r="AH11" s="504"/>
    </row>
    <row r="12" spans="1:34" ht="15" customHeight="1">
      <c r="J12" s="481"/>
      <c r="K12" s="481"/>
      <c r="L12" s="477"/>
      <c r="M12" s="477"/>
      <c r="N12" s="477"/>
      <c r="O12" s="1278"/>
      <c r="P12" s="1278"/>
      <c r="Q12" s="1278"/>
      <c r="R12" s="1278"/>
      <c r="S12" s="1278"/>
      <c r="T12" s="1278"/>
      <c r="U12" s="1278"/>
    </row>
    <row r="13" spans="1:34">
      <c r="J13" s="481"/>
      <c r="K13" s="481"/>
      <c r="L13" s="1165" t="s">
        <v>453</v>
      </c>
      <c r="M13" s="1165"/>
      <c r="N13" s="1165"/>
      <c r="O13" s="1165"/>
      <c r="P13" s="1165"/>
      <c r="Q13" s="1165"/>
      <c r="R13" s="1165"/>
      <c r="S13" s="1165"/>
      <c r="T13" s="1165"/>
      <c r="U13" s="1165"/>
      <c r="V13" s="1165"/>
      <c r="W13" s="1165" t="s">
        <v>454</v>
      </c>
    </row>
    <row r="14" spans="1:34" ht="14.25" customHeight="1">
      <c r="J14" s="481"/>
      <c r="K14" s="481"/>
      <c r="L14" s="1236" t="s">
        <v>91</v>
      </c>
      <c r="M14" s="1236" t="s">
        <v>637</v>
      </c>
      <c r="N14" s="520"/>
      <c r="O14" s="1237" t="s">
        <v>639</v>
      </c>
      <c r="P14" s="1238"/>
      <c r="Q14" s="1238"/>
      <c r="R14" s="1238"/>
      <c r="S14" s="1238"/>
      <c r="T14" s="1239"/>
      <c r="U14" s="1247" t="s">
        <v>340</v>
      </c>
      <c r="V14" s="1233" t="s">
        <v>274</v>
      </c>
      <c r="W14" s="1165"/>
    </row>
    <row r="15" spans="1:34" s="522" customFormat="1" ht="14.25" customHeight="1">
      <c r="A15" s="584"/>
      <c r="B15" s="584"/>
      <c r="C15" s="584"/>
      <c r="D15" s="584"/>
      <c r="E15" s="584"/>
      <c r="F15" s="584"/>
      <c r="G15" s="590"/>
      <c r="H15" s="590"/>
      <c r="I15" s="530"/>
      <c r="J15" s="528"/>
      <c r="K15" s="528"/>
      <c r="L15" s="1236"/>
      <c r="M15" s="1236"/>
      <c r="N15" s="520"/>
      <c r="O15" s="1242" t="s">
        <v>769</v>
      </c>
      <c r="P15" s="1240" t="s">
        <v>270</v>
      </c>
      <c r="Q15" s="1241"/>
      <c r="R15" s="1245" t="s">
        <v>652</v>
      </c>
      <c r="S15" s="1245"/>
      <c r="T15" s="1246"/>
      <c r="U15" s="1248"/>
      <c r="V15" s="1234"/>
      <c r="W15" s="1165"/>
      <c r="X15" s="584"/>
      <c r="Y15" s="584"/>
      <c r="Z15" s="584"/>
      <c r="AA15" s="584"/>
      <c r="AB15" s="584"/>
      <c r="AC15" s="584"/>
      <c r="AD15" s="584"/>
      <c r="AE15" s="584"/>
      <c r="AF15" s="584"/>
      <c r="AG15" s="584"/>
      <c r="AH15" s="584"/>
    </row>
    <row r="16" spans="1:34" ht="33.75">
      <c r="J16" s="481"/>
      <c r="K16" s="481"/>
      <c r="L16" s="1236"/>
      <c r="M16" s="1236"/>
      <c r="N16" s="519"/>
      <c r="O16" s="1243"/>
      <c r="P16" s="534" t="s">
        <v>762</v>
      </c>
      <c r="Q16" s="534" t="s">
        <v>763</v>
      </c>
      <c r="R16" s="535" t="s">
        <v>273</v>
      </c>
      <c r="S16" s="1231" t="s">
        <v>272</v>
      </c>
      <c r="T16" s="1232"/>
      <c r="U16" s="1249"/>
      <c r="V16" s="1235"/>
      <c r="W16" s="1165"/>
    </row>
    <row r="17" spans="1:35">
      <c r="J17" s="481"/>
      <c r="K17" s="489">
        <v>1</v>
      </c>
      <c r="L17" s="524" t="s">
        <v>92</v>
      </c>
      <c r="M17" s="524" t="s">
        <v>48</v>
      </c>
      <c r="N17" s="495" t="s">
        <v>48</v>
      </c>
      <c r="O17" s="487">
        <f ca="1">OFFSET(O17,0,-1)+1</f>
        <v>3</v>
      </c>
      <c r="P17" s="487">
        <f ca="1">OFFSET(P17,0,-1)+1</f>
        <v>4</v>
      </c>
      <c r="Q17" s="487">
        <f ca="1">OFFSET(Q17,0,-1)+1</f>
        <v>5</v>
      </c>
      <c r="R17" s="487">
        <f ca="1">OFFSET(R17,0,-1)+1</f>
        <v>6</v>
      </c>
      <c r="S17" s="1254">
        <f ca="1">OFFSET(S17,0,-1)+1</f>
        <v>7</v>
      </c>
      <c r="T17" s="1254"/>
      <c r="U17" s="487">
        <f ca="1">OFFSET(U17,0,-2)+1</f>
        <v>8</v>
      </c>
      <c r="V17" s="650">
        <f ca="1">OFFSET(V17,0,-1)</f>
        <v>8</v>
      </c>
      <c r="W17" s="487">
        <f ca="1">OFFSET(W17,0,-1)+1</f>
        <v>9</v>
      </c>
    </row>
    <row r="18" spans="1:35" ht="22.5">
      <c r="A18" s="1255">
        <v>1</v>
      </c>
      <c r="B18" s="957"/>
      <c r="C18" s="957"/>
      <c r="D18" s="957"/>
      <c r="E18" s="958"/>
      <c r="F18" s="959"/>
      <c r="G18" s="959"/>
      <c r="H18" s="959"/>
      <c r="I18" s="960"/>
      <c r="J18" s="955"/>
      <c r="K18" s="962"/>
      <c r="L18" s="592">
        <f>mergeValue(A18)</f>
        <v>1</v>
      </c>
      <c r="M18" s="640" t="s">
        <v>20</v>
      </c>
      <c r="N18" s="579"/>
      <c r="O18" s="1271"/>
      <c r="P18" s="1271"/>
      <c r="Q18" s="1271"/>
      <c r="R18" s="1271"/>
      <c r="S18" s="1271"/>
      <c r="T18" s="1271"/>
      <c r="U18" s="1271"/>
      <c r="V18" s="1271"/>
      <c r="W18" s="629" t="s">
        <v>656</v>
      </c>
    </row>
    <row r="19" spans="1:35" ht="22.5">
      <c r="A19" s="1255"/>
      <c r="B19" s="1255">
        <v>1</v>
      </c>
      <c r="C19" s="957"/>
      <c r="D19" s="957"/>
      <c r="E19" s="959"/>
      <c r="F19" s="959"/>
      <c r="G19" s="959"/>
      <c r="H19" s="959"/>
      <c r="I19" s="954"/>
      <c r="J19" s="953"/>
      <c r="K19" s="956"/>
      <c r="L19" s="592" t="str">
        <f>mergeValue(A19) &amp;"."&amp; mergeValue(B19)</f>
        <v>1.1</v>
      </c>
      <c r="M19" s="545" t="s">
        <v>16</v>
      </c>
      <c r="N19" s="579"/>
      <c r="O19" s="1271"/>
      <c r="P19" s="1271"/>
      <c r="Q19" s="1271"/>
      <c r="R19" s="1271"/>
      <c r="S19" s="1271"/>
      <c r="T19" s="1271"/>
      <c r="U19" s="1271"/>
      <c r="V19" s="1271"/>
      <c r="W19" s="629" t="s">
        <v>476</v>
      </c>
    </row>
    <row r="20" spans="1:35" ht="22.5">
      <c r="A20" s="1255"/>
      <c r="B20" s="1255"/>
      <c r="C20" s="1255">
        <v>1</v>
      </c>
      <c r="D20" s="957"/>
      <c r="E20" s="959"/>
      <c r="F20" s="959"/>
      <c r="G20" s="959"/>
      <c r="H20" s="959"/>
      <c r="I20" s="961"/>
      <c r="J20" s="953"/>
      <c r="K20" s="956"/>
      <c r="L20" s="592" t="str">
        <f>mergeValue(A20) &amp;"."&amp; mergeValue(B20)&amp;"."&amp; mergeValue(C20)</f>
        <v>1.1.1</v>
      </c>
      <c r="M20" s="546" t="s">
        <v>7</v>
      </c>
      <c r="N20" s="579"/>
      <c r="O20" s="1271"/>
      <c r="P20" s="1271"/>
      <c r="Q20" s="1271"/>
      <c r="R20" s="1271"/>
      <c r="S20" s="1271"/>
      <c r="T20" s="1271"/>
      <c r="U20" s="1271"/>
      <c r="V20" s="1271"/>
      <c r="W20" s="629" t="s">
        <v>631</v>
      </c>
    </row>
    <row r="21" spans="1:35" ht="22.5">
      <c r="A21" s="1255"/>
      <c r="B21" s="1255"/>
      <c r="C21" s="1255"/>
      <c r="D21" s="1255">
        <v>1</v>
      </c>
      <c r="E21" s="959"/>
      <c r="F21" s="959"/>
      <c r="G21" s="959"/>
      <c r="H21" s="959"/>
      <c r="I21" s="961"/>
      <c r="J21" s="953"/>
      <c r="K21" s="956"/>
      <c r="L21" s="592" t="str">
        <f>mergeValue(A21) &amp;"."&amp; mergeValue(B21)&amp;"."&amp; mergeValue(C21)&amp;"."&amp; mergeValue(D21)</f>
        <v>1.1.1.1</v>
      </c>
      <c r="M21" s="547" t="s">
        <v>22</v>
      </c>
      <c r="N21" s="579"/>
      <c r="O21" s="1271"/>
      <c r="P21" s="1271"/>
      <c r="Q21" s="1271"/>
      <c r="R21" s="1271"/>
      <c r="S21" s="1271"/>
      <c r="T21" s="1271"/>
      <c r="U21" s="1271"/>
      <c r="V21" s="1271"/>
      <c r="W21" s="629" t="s">
        <v>632</v>
      </c>
    </row>
    <row r="22" spans="1:35" ht="11.25" hidden="1" customHeight="1">
      <c r="A22" s="1255"/>
      <c r="B22" s="1255"/>
      <c r="C22" s="1255"/>
      <c r="D22" s="1255"/>
      <c r="E22" s="1255">
        <v>1</v>
      </c>
      <c r="F22" s="959"/>
      <c r="G22" s="959"/>
      <c r="H22" s="957">
        <v>1</v>
      </c>
      <c r="I22" s="1255">
        <v>1</v>
      </c>
      <c r="J22" s="959"/>
      <c r="K22" s="964"/>
      <c r="L22" s="592"/>
      <c r="M22" s="553"/>
      <c r="N22" s="580"/>
      <c r="O22" s="630"/>
      <c r="P22" s="630"/>
      <c r="Q22" s="630"/>
      <c r="R22" s="630"/>
      <c r="S22" s="630"/>
      <c r="T22" s="630"/>
      <c r="U22" s="630"/>
      <c r="V22" s="507"/>
      <c r="W22" s="558"/>
    </row>
    <row r="23" spans="1:35" ht="90">
      <c r="A23" s="1255"/>
      <c r="B23" s="1255"/>
      <c r="C23" s="1255"/>
      <c r="D23" s="1255"/>
      <c r="E23" s="1255"/>
      <c r="F23" s="1255">
        <v>1</v>
      </c>
      <c r="G23" s="957"/>
      <c r="H23" s="957"/>
      <c r="I23" s="1255"/>
      <c r="J23" s="1255">
        <v>1</v>
      </c>
      <c r="K23" s="965"/>
      <c r="L23" s="592" t="str">
        <f>mergeValue(A23) &amp;"."&amp; mergeValue(B23)&amp;"."&amp; mergeValue(C23)&amp;"."&amp; mergeValue(D23)&amp;"."&amp;  mergeValue(F23)</f>
        <v>1.1.1.1.1</v>
      </c>
      <c r="M23" s="554" t="s">
        <v>10</v>
      </c>
      <c r="N23" s="580"/>
      <c r="O23" s="1257"/>
      <c r="P23" s="1257"/>
      <c r="Q23" s="1257"/>
      <c r="R23" s="1257"/>
      <c r="S23" s="1257"/>
      <c r="T23" s="1257"/>
      <c r="U23" s="1257"/>
      <c r="V23" s="1257"/>
      <c r="W23" s="629" t="s">
        <v>633</v>
      </c>
      <c r="Y23" s="503" t="str">
        <f>strCheckUnique(Z23:Z26)</f>
        <v/>
      </c>
      <c r="AA23" s="503"/>
    </row>
    <row r="24" spans="1:35" ht="189" customHeight="1">
      <c r="A24" s="1255"/>
      <c r="B24" s="1255"/>
      <c r="C24" s="1255"/>
      <c r="D24" s="1255"/>
      <c r="E24" s="1255"/>
      <c r="F24" s="1255"/>
      <c r="G24" s="957">
        <v>1</v>
      </c>
      <c r="H24" s="957"/>
      <c r="I24" s="1255"/>
      <c r="J24" s="1255"/>
      <c r="K24" s="965">
        <v>1</v>
      </c>
      <c r="L24" s="592" t="str">
        <f>mergeValue(A24) &amp;"."&amp; mergeValue(B24)&amp;"."&amp; mergeValue(C24)&amp;"."&amp; mergeValue(D24)&amp;"."&amp; mergeValue(F24)&amp;"."&amp; mergeValue(G24)</f>
        <v>1.1.1.1.1.1</v>
      </c>
      <c r="M24" s="1063"/>
      <c r="N24" s="585"/>
      <c r="O24" s="561"/>
      <c r="P24" s="561"/>
      <c r="Q24" s="1088"/>
      <c r="R24" s="1262"/>
      <c r="S24" s="1251" t="s">
        <v>83</v>
      </c>
      <c r="T24" s="1262"/>
      <c r="U24" s="1251" t="s">
        <v>84</v>
      </c>
      <c r="V24" s="577"/>
      <c r="W24" s="1226" t="s">
        <v>657</v>
      </c>
      <c r="X24" s="499" t="str">
        <f>strCheckDate(O25:V25)</f>
        <v/>
      </c>
      <c r="Y24" s="503"/>
      <c r="Z24" s="503" t="str">
        <f>IF(M24="","",M24 )</f>
        <v/>
      </c>
      <c r="AA24" s="503"/>
      <c r="AB24" s="503"/>
      <c r="AC24" s="503"/>
    </row>
    <row r="25" spans="1:35" ht="11.25" hidden="1">
      <c r="A25" s="1255"/>
      <c r="B25" s="1255"/>
      <c r="C25" s="1255"/>
      <c r="D25" s="1255"/>
      <c r="E25" s="1255"/>
      <c r="F25" s="1255"/>
      <c r="G25" s="957"/>
      <c r="H25" s="957"/>
      <c r="I25" s="1255"/>
      <c r="J25" s="1255"/>
      <c r="K25" s="965"/>
      <c r="L25" s="599"/>
      <c r="M25" s="645"/>
      <c r="N25" s="585"/>
      <c r="O25" s="561"/>
      <c r="P25" s="561"/>
      <c r="Q25" s="583" t="str">
        <f>R24 &amp; "-" &amp; T24</f>
        <v>-</v>
      </c>
      <c r="R25" s="1250"/>
      <c r="S25" s="1251"/>
      <c r="T25" s="1250"/>
      <c r="U25" s="1251"/>
      <c r="V25" s="577"/>
      <c r="W25" s="1227"/>
    </row>
    <row r="26" spans="1:35" s="475" customFormat="1" ht="15" customHeight="1">
      <c r="A26" s="1255"/>
      <c r="B26" s="1255"/>
      <c r="C26" s="1255"/>
      <c r="D26" s="1255"/>
      <c r="E26" s="1255"/>
      <c r="F26" s="1255"/>
      <c r="G26" s="959"/>
      <c r="H26" s="957"/>
      <c r="I26" s="1255"/>
      <c r="J26" s="1255"/>
      <c r="K26" s="964"/>
      <c r="L26" s="537"/>
      <c r="M26" s="555" t="s">
        <v>25</v>
      </c>
      <c r="N26" s="550"/>
      <c r="O26" s="544"/>
      <c r="P26" s="544"/>
      <c r="Q26" s="544"/>
      <c r="R26" s="572"/>
      <c r="S26" s="563"/>
      <c r="T26" s="562"/>
      <c r="U26" s="550"/>
      <c r="V26" s="559"/>
      <c r="W26" s="1228"/>
      <c r="X26" s="500"/>
      <c r="Y26" s="500"/>
      <c r="Z26" s="500"/>
      <c r="AA26" s="500"/>
      <c r="AB26" s="500"/>
      <c r="AC26" s="500"/>
      <c r="AD26" s="500"/>
      <c r="AE26" s="500"/>
      <c r="AF26" s="500"/>
      <c r="AG26" s="500"/>
      <c r="AH26" s="500"/>
    </row>
    <row r="27" spans="1:35" s="475" customFormat="1" ht="15" customHeight="1">
      <c r="A27" s="1255"/>
      <c r="B27" s="1255"/>
      <c r="C27" s="1255"/>
      <c r="D27" s="1255"/>
      <c r="E27" s="1255"/>
      <c r="F27" s="959"/>
      <c r="G27" s="959"/>
      <c r="H27" s="957"/>
      <c r="I27" s="1255"/>
      <c r="J27" s="959"/>
      <c r="K27" s="964"/>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5" s="475" customFormat="1" ht="15" hidden="1" customHeight="1">
      <c r="A28" s="1255"/>
      <c r="B28" s="1255"/>
      <c r="C28" s="1255"/>
      <c r="D28" s="1255"/>
      <c r="E28" s="963"/>
      <c r="F28" s="959"/>
      <c r="G28" s="959"/>
      <c r="H28" s="959"/>
      <c r="I28" s="955"/>
      <c r="J28" s="952"/>
      <c r="K28" s="962"/>
      <c r="L28" s="537"/>
      <c r="M28" s="550"/>
      <c r="N28" s="550"/>
      <c r="O28" s="550"/>
      <c r="P28" s="550"/>
      <c r="Q28" s="550"/>
      <c r="R28" s="550"/>
      <c r="S28" s="550"/>
      <c r="T28" s="550"/>
      <c r="U28" s="550"/>
      <c r="V28" s="563"/>
      <c r="W28" s="559"/>
      <c r="X28" s="500"/>
      <c r="Y28" s="500"/>
      <c r="Z28" s="500"/>
      <c r="AA28" s="500"/>
      <c r="AB28" s="500"/>
      <c r="AC28" s="500"/>
      <c r="AD28" s="500"/>
      <c r="AE28" s="500"/>
      <c r="AF28" s="500"/>
      <c r="AG28" s="500"/>
      <c r="AH28" s="500"/>
      <c r="AI28" s="500"/>
    </row>
    <row r="29" spans="1:35" s="475" customFormat="1" ht="15" customHeight="1">
      <c r="A29" s="1255"/>
      <c r="B29" s="1255"/>
      <c r="C29" s="1255"/>
      <c r="D29" s="963"/>
      <c r="E29" s="963"/>
      <c r="F29" s="959"/>
      <c r="G29" s="959"/>
      <c r="H29" s="959"/>
      <c r="I29" s="955"/>
      <c r="J29" s="952"/>
      <c r="K29" s="962"/>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5" s="475" customFormat="1" ht="15" customHeight="1">
      <c r="A30" s="1255"/>
      <c r="B30" s="1255"/>
      <c r="C30" s="963"/>
      <c r="D30" s="963"/>
      <c r="E30" s="963"/>
      <c r="F30" s="963"/>
      <c r="G30" s="968"/>
      <c r="H30" s="955"/>
      <c r="I30" s="966"/>
      <c r="J30" s="952"/>
      <c r="K30" s="967"/>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5" s="475" customFormat="1" ht="15" customHeight="1">
      <c r="A31" s="1255"/>
      <c r="B31" s="963"/>
      <c r="C31" s="963"/>
      <c r="D31" s="963"/>
      <c r="E31" s="963"/>
      <c r="F31" s="963"/>
      <c r="G31" s="968"/>
      <c r="H31" s="955"/>
      <c r="I31" s="955"/>
      <c r="J31" s="952"/>
      <c r="K31" s="962"/>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5" s="475" customFormat="1" ht="15" customHeight="1">
      <c r="A32" s="951"/>
      <c r="B32" s="951"/>
      <c r="C32" s="951"/>
      <c r="D32" s="951"/>
      <c r="E32" s="951"/>
      <c r="F32" s="951"/>
      <c r="G32" s="951"/>
      <c r="H32" s="951"/>
      <c r="I32" s="951"/>
      <c r="J32" s="951"/>
      <c r="K32" s="951"/>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41.75" customHeight="1">
      <c r="L34" s="1">
        <v>1</v>
      </c>
      <c r="M34" s="1219" t="s">
        <v>658</v>
      </c>
      <c r="N34" s="1219"/>
      <c r="O34" s="1219"/>
      <c r="P34" s="1219"/>
      <c r="Q34" s="1219"/>
      <c r="R34" s="1219"/>
      <c r="S34" s="1219"/>
      <c r="T34" s="1219"/>
      <c r="U34" s="1219"/>
      <c r="V34" s="1219"/>
      <c r="W34" s="121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20" t="s">
        <v>490</v>
      </c>
      <c r="G2" s="1221"/>
      <c r="H2" s="1222"/>
      <c r="I2" s="434"/>
    </row>
    <row r="3" spans="1:20" ht="3" customHeight="1"/>
    <row r="4" spans="1:20" s="190" customFormat="1" ht="11.25">
      <c r="A4" s="214"/>
      <c r="B4" s="214"/>
      <c r="C4" s="214"/>
      <c r="D4" s="214"/>
      <c r="F4" s="1165" t="s">
        <v>453</v>
      </c>
      <c r="G4" s="1165"/>
      <c r="H4" s="1165"/>
      <c r="I4" s="1223"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3"/>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20.12.2021</v>
      </c>
      <c r="I7" s="196" t="s">
        <v>492</v>
      </c>
      <c r="J7" s="332"/>
      <c r="K7" s="214"/>
      <c r="L7" s="214"/>
      <c r="M7" s="214"/>
      <c r="N7" s="214"/>
      <c r="O7" s="214"/>
      <c r="P7" s="214"/>
      <c r="Q7" s="214"/>
      <c r="R7" s="214"/>
      <c r="S7" s="214"/>
      <c r="T7" s="214"/>
    </row>
    <row r="8" spans="1:20" s="190" customFormat="1" ht="45">
      <c r="A8" s="1224">
        <v>1</v>
      </c>
      <c r="B8" s="214"/>
      <c r="C8" s="214"/>
      <c r="D8" s="214"/>
      <c r="F8" s="333" t="str">
        <f>"2." &amp;mergeValue(A8)</f>
        <v>2.1</v>
      </c>
      <c r="G8" s="415" t="s">
        <v>493</v>
      </c>
      <c r="H8" s="316" t="str">
        <f>IF('Перечень тарифов'!R37="","наименование отсутствует","" &amp; 'Перечень тарифов'!R37 &amp; "")</f>
        <v>наименование отсутствует</v>
      </c>
      <c r="I8" s="196" t="s">
        <v>588</v>
      </c>
      <c r="J8" s="332"/>
      <c r="K8" s="214"/>
      <c r="L8" s="214"/>
      <c r="M8" s="214"/>
      <c r="N8" s="214"/>
      <c r="O8" s="214"/>
      <c r="P8" s="214"/>
      <c r="Q8" s="214"/>
      <c r="R8" s="214"/>
      <c r="S8" s="214"/>
      <c r="T8" s="214"/>
    </row>
    <row r="9" spans="1:20" s="190" customFormat="1" ht="22.5">
      <c r="A9" s="1224"/>
      <c r="B9" s="214"/>
      <c r="C9" s="214"/>
      <c r="D9" s="214"/>
      <c r="F9" s="333" t="str">
        <f>"3." &amp;mergeValue(A9)</f>
        <v>3.1</v>
      </c>
      <c r="G9" s="415" t="s">
        <v>494</v>
      </c>
      <c r="H9" s="316" t="str">
        <f>IF('Перечень тарифов'!F37="","наименование отсутствует","" &amp; 'Перечень тарифов'!F37 &amp; "")</f>
        <v>Производство тепловой энергии. Некомбинированная выработка</v>
      </c>
      <c r="I9" s="196" t="s">
        <v>586</v>
      </c>
      <c r="J9" s="332"/>
      <c r="K9" s="214"/>
      <c r="L9" s="214"/>
      <c r="M9" s="214"/>
      <c r="N9" s="214"/>
      <c r="O9" s="214"/>
      <c r="P9" s="214"/>
      <c r="Q9" s="214"/>
      <c r="R9" s="214"/>
      <c r="S9" s="214"/>
      <c r="T9" s="214"/>
    </row>
    <row r="10" spans="1:20" s="190" customFormat="1" ht="22.5">
      <c r="A10" s="1224"/>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4"/>
      <c r="B11" s="1224">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24"/>
      <c r="B12" s="1224"/>
      <c r="C12" s="1224">
        <v>1</v>
      </c>
      <c r="D12" s="342"/>
      <c r="F12" s="333" t="str">
        <f>"4."&amp;mergeValue(A12) &amp;"."&amp;mergeValue(B12)&amp;"."&amp;mergeValue(C12)</f>
        <v>4.1.1.1</v>
      </c>
      <c r="G12" s="339" t="s">
        <v>496</v>
      </c>
      <c r="H12" s="316" t="str">
        <f>IF(Территории!H13="","","" &amp; Территории!H13 &amp; "")</f>
        <v>город Ярославль</v>
      </c>
      <c r="I12" s="196" t="s">
        <v>499</v>
      </c>
      <c r="J12" s="332"/>
      <c r="K12" s="214"/>
      <c r="L12" s="214"/>
      <c r="M12" s="214"/>
      <c r="N12" s="214"/>
      <c r="O12" s="214"/>
      <c r="P12" s="214"/>
      <c r="Q12" s="214"/>
      <c r="R12" s="214"/>
      <c r="S12" s="214"/>
      <c r="T12" s="214"/>
    </row>
    <row r="13" spans="1:20" s="190" customFormat="1" ht="56.25">
      <c r="A13" s="1224"/>
      <c r="B13" s="1224"/>
      <c r="C13" s="1224"/>
      <c r="D13" s="342">
        <v>1</v>
      </c>
      <c r="F13" s="333" t="str">
        <f>"4."&amp;mergeValue(A13) &amp;"."&amp;mergeValue(B13)&amp;"."&amp;mergeValue(C13)&amp;"."&amp;mergeValue(D13)</f>
        <v>4.1.1.1.1</v>
      </c>
      <c r="G13" s="418" t="s">
        <v>497</v>
      </c>
      <c r="H13" s="316" t="str">
        <f>IF(Территории!R14="","","" &amp; Территории!R14 &amp; "")</f>
        <v>город Ярославль (78701000)</v>
      </c>
      <c r="I13" s="1100" t="s">
        <v>589</v>
      </c>
      <c r="J13" s="332"/>
      <c r="K13" s="214"/>
      <c r="L13" s="214"/>
      <c r="M13" s="214"/>
      <c r="N13" s="214"/>
      <c r="O13" s="214"/>
      <c r="P13" s="214"/>
      <c r="Q13" s="214"/>
      <c r="R13" s="214"/>
      <c r="S13" s="214"/>
      <c r="T13" s="214"/>
    </row>
    <row r="14" spans="1:20" s="325" customFormat="1" ht="3" customHeight="1">
      <c r="A14" s="326"/>
      <c r="B14" s="326"/>
      <c r="C14" s="326"/>
      <c r="D14" s="326"/>
      <c r="F14" s="343"/>
      <c r="G14" s="344"/>
      <c r="H14" s="345"/>
      <c r="I14" s="346"/>
      <c r="J14" s="326"/>
      <c r="K14" s="326"/>
      <c r="L14" s="326"/>
      <c r="M14" s="326"/>
      <c r="N14" s="326"/>
      <c r="O14" s="326"/>
      <c r="P14" s="326"/>
      <c r="Q14" s="326"/>
      <c r="R14" s="326"/>
      <c r="S14" s="326"/>
      <c r="T14" s="326"/>
    </row>
    <row r="15" spans="1:20" s="325" customFormat="1" ht="15" customHeight="1">
      <c r="A15" s="326"/>
      <c r="B15" s="326"/>
      <c r="C15" s="326"/>
      <c r="D15" s="326"/>
      <c r="F15" s="324"/>
      <c r="G15" s="1219" t="s">
        <v>591</v>
      </c>
      <c r="H15" s="1219"/>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X41"/>
  <sheetViews>
    <sheetView showGridLines="0" topLeftCell="I32" zoomScaleNormal="100" workbookViewId="0">
      <selection activeCell="M42" sqref="M42"/>
    </sheetView>
  </sheetViews>
  <sheetFormatPr defaultColWidth="10.5703125" defaultRowHeight="14.25"/>
  <cols>
    <col min="1" max="6" width="10.5703125" style="499" hidden="1" customWidth="1"/>
    <col min="7" max="8" width="11.140625" style="505"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9" width="23.7109375" style="476" hidden="1" customWidth="1"/>
    <col min="20" max="21" width="23.7109375" style="476" customWidth="1"/>
    <col min="22" max="22" width="1.7109375" style="476" hidden="1" customWidth="1"/>
    <col min="23" max="23" width="11.7109375" style="476" customWidth="1"/>
    <col min="24" max="24" width="3.7109375" style="476" customWidth="1"/>
    <col min="25" max="25" width="11.7109375" style="476" customWidth="1"/>
    <col min="26" max="26" width="8.5703125" style="476" customWidth="1"/>
    <col min="27" max="27" width="23.7109375" style="1055" customWidth="1"/>
    <col min="28" max="31" width="23.7109375" style="1055" hidden="1" customWidth="1"/>
    <col min="32" max="33" width="23.7109375" style="1055" customWidth="1"/>
    <col min="34" max="34" width="1.7109375" style="1055" hidden="1" customWidth="1"/>
    <col min="35" max="35" width="11.7109375" style="1055" customWidth="1"/>
    <col min="36" max="36" width="3.7109375" style="1055" customWidth="1"/>
    <col min="37" max="37" width="11.7109375" style="1055" customWidth="1"/>
    <col min="38" max="38" width="8.5703125" style="1055" customWidth="1"/>
    <col min="39" max="39" width="23.7109375" style="1055" customWidth="1"/>
    <col min="40" max="43" width="23.7109375" style="1055" hidden="1" customWidth="1"/>
    <col min="44" max="45" width="23.7109375" style="1055" customWidth="1"/>
    <col min="46" max="46" width="1.7109375" style="1055" hidden="1" customWidth="1"/>
    <col min="47" max="47" width="11.7109375" style="1055" customWidth="1"/>
    <col min="48" max="48" width="3.7109375" style="1055" customWidth="1"/>
    <col min="49" max="49" width="11.7109375" style="1055" customWidth="1"/>
    <col min="50" max="50" width="8.5703125" style="1055" customWidth="1"/>
    <col min="51" max="51" width="23.7109375" style="1055" customWidth="1"/>
    <col min="52" max="55" width="23.7109375" style="1055" hidden="1" customWidth="1"/>
    <col min="56" max="57" width="23.7109375" style="1055" customWidth="1"/>
    <col min="58" max="58" width="1.7109375" style="1055" hidden="1" customWidth="1"/>
    <col min="59" max="59" width="11.7109375" style="1055" customWidth="1"/>
    <col min="60" max="60" width="3.7109375" style="1055" customWidth="1"/>
    <col min="61" max="61" width="11.7109375" style="1055" customWidth="1"/>
    <col min="62" max="62" width="8.5703125" style="1055" hidden="1" customWidth="1"/>
    <col min="63" max="63" width="4.7109375" style="476" customWidth="1"/>
    <col min="64" max="64" width="115.7109375" style="476" customWidth="1"/>
    <col min="65" max="69" width="10.5703125" style="499"/>
    <col min="70" max="285" width="10.5703125" style="476"/>
    <col min="286" max="293" width="0" style="476" hidden="1" customWidth="1"/>
    <col min="294" max="296" width="3.7109375" style="476" customWidth="1"/>
    <col min="297" max="297" width="12.7109375" style="476" customWidth="1"/>
    <col min="298" max="298" width="47.42578125" style="476" customWidth="1"/>
    <col min="299" max="307" width="0" style="476" hidden="1" customWidth="1"/>
    <col min="308" max="308" width="11.7109375" style="476" customWidth="1"/>
    <col min="309" max="309" width="6.42578125" style="476" bestFit="1" customWidth="1"/>
    <col min="310" max="310" width="11.7109375" style="476" customWidth="1"/>
    <col min="311" max="311" width="0" style="476" hidden="1" customWidth="1"/>
    <col min="312" max="312" width="3.7109375" style="476" customWidth="1"/>
    <col min="313" max="313" width="11.140625" style="476" bestFit="1" customWidth="1"/>
    <col min="314" max="541" width="10.5703125" style="476"/>
    <col min="542" max="549" width="0" style="476" hidden="1" customWidth="1"/>
    <col min="550" max="552" width="3.7109375" style="476" customWidth="1"/>
    <col min="553" max="553" width="12.7109375" style="476" customWidth="1"/>
    <col min="554" max="554" width="47.42578125" style="476" customWidth="1"/>
    <col min="555" max="563" width="0" style="476" hidden="1" customWidth="1"/>
    <col min="564" max="564" width="11.7109375" style="476" customWidth="1"/>
    <col min="565" max="565" width="6.42578125" style="476" bestFit="1" customWidth="1"/>
    <col min="566" max="566" width="11.7109375" style="476" customWidth="1"/>
    <col min="567" max="567" width="0" style="476" hidden="1" customWidth="1"/>
    <col min="568" max="568" width="3.7109375" style="476" customWidth="1"/>
    <col min="569" max="569" width="11.140625" style="476" bestFit="1" customWidth="1"/>
    <col min="570" max="797" width="10.5703125" style="476"/>
    <col min="798" max="805" width="0" style="476" hidden="1" customWidth="1"/>
    <col min="806" max="808" width="3.7109375" style="476" customWidth="1"/>
    <col min="809" max="809" width="12.7109375" style="476" customWidth="1"/>
    <col min="810" max="810" width="47.42578125" style="476" customWidth="1"/>
    <col min="811" max="819" width="0" style="476" hidden="1" customWidth="1"/>
    <col min="820" max="820" width="11.7109375" style="476" customWidth="1"/>
    <col min="821" max="821" width="6.42578125" style="476" bestFit="1" customWidth="1"/>
    <col min="822" max="822" width="11.7109375" style="476" customWidth="1"/>
    <col min="823" max="823" width="0" style="476" hidden="1" customWidth="1"/>
    <col min="824" max="824" width="3.7109375" style="476" customWidth="1"/>
    <col min="825" max="825" width="11.140625" style="476" bestFit="1" customWidth="1"/>
    <col min="826" max="1053" width="10.5703125" style="476"/>
    <col min="1054" max="1061" width="0" style="476" hidden="1" customWidth="1"/>
    <col min="1062" max="1064" width="3.7109375" style="476" customWidth="1"/>
    <col min="1065" max="1065" width="12.7109375" style="476" customWidth="1"/>
    <col min="1066" max="1066" width="47.42578125" style="476" customWidth="1"/>
    <col min="1067" max="1075" width="0" style="476" hidden="1" customWidth="1"/>
    <col min="1076" max="1076" width="11.7109375" style="476" customWidth="1"/>
    <col min="1077" max="1077" width="6.42578125" style="476" bestFit="1" customWidth="1"/>
    <col min="1078" max="1078" width="11.7109375" style="476" customWidth="1"/>
    <col min="1079" max="1079" width="0" style="476" hidden="1" customWidth="1"/>
    <col min="1080" max="1080" width="3.7109375" style="476" customWidth="1"/>
    <col min="1081" max="1081" width="11.140625" style="476" bestFit="1" customWidth="1"/>
    <col min="1082" max="1309" width="10.5703125" style="476"/>
    <col min="1310" max="1317" width="0" style="476" hidden="1" customWidth="1"/>
    <col min="1318" max="1320" width="3.7109375" style="476" customWidth="1"/>
    <col min="1321" max="1321" width="12.7109375" style="476" customWidth="1"/>
    <col min="1322" max="1322" width="47.42578125" style="476" customWidth="1"/>
    <col min="1323" max="1331" width="0" style="476" hidden="1" customWidth="1"/>
    <col min="1332" max="1332" width="11.7109375" style="476" customWidth="1"/>
    <col min="1333" max="1333" width="6.42578125" style="476" bestFit="1" customWidth="1"/>
    <col min="1334" max="1334" width="11.7109375" style="476" customWidth="1"/>
    <col min="1335" max="1335" width="0" style="476" hidden="1" customWidth="1"/>
    <col min="1336" max="1336" width="3.7109375" style="476" customWidth="1"/>
    <col min="1337" max="1337" width="11.140625" style="476" bestFit="1" customWidth="1"/>
    <col min="1338" max="1565" width="10.5703125" style="476"/>
    <col min="1566" max="1573" width="0" style="476" hidden="1" customWidth="1"/>
    <col min="1574" max="1576" width="3.7109375" style="476" customWidth="1"/>
    <col min="1577" max="1577" width="12.7109375" style="476" customWidth="1"/>
    <col min="1578" max="1578" width="47.42578125" style="476" customWidth="1"/>
    <col min="1579" max="1587" width="0" style="476" hidden="1" customWidth="1"/>
    <col min="1588" max="1588" width="11.7109375" style="476" customWidth="1"/>
    <col min="1589" max="1589" width="6.42578125" style="476" bestFit="1" customWidth="1"/>
    <col min="1590" max="1590" width="11.7109375" style="476" customWidth="1"/>
    <col min="1591" max="1591" width="0" style="476" hidden="1" customWidth="1"/>
    <col min="1592" max="1592" width="3.7109375" style="476" customWidth="1"/>
    <col min="1593" max="1593" width="11.140625" style="476" bestFit="1" customWidth="1"/>
    <col min="1594" max="1821" width="10.5703125" style="476"/>
    <col min="1822" max="1829" width="0" style="476" hidden="1" customWidth="1"/>
    <col min="1830" max="1832" width="3.7109375" style="476" customWidth="1"/>
    <col min="1833" max="1833" width="12.7109375" style="476" customWidth="1"/>
    <col min="1834" max="1834" width="47.42578125" style="476" customWidth="1"/>
    <col min="1835" max="1843" width="0" style="476" hidden="1" customWidth="1"/>
    <col min="1844" max="1844" width="11.7109375" style="476" customWidth="1"/>
    <col min="1845" max="1845" width="6.42578125" style="476" bestFit="1" customWidth="1"/>
    <col min="1846" max="1846" width="11.7109375" style="476" customWidth="1"/>
    <col min="1847" max="1847" width="0" style="476" hidden="1" customWidth="1"/>
    <col min="1848" max="1848" width="3.7109375" style="476" customWidth="1"/>
    <col min="1849" max="1849" width="11.140625" style="476" bestFit="1" customWidth="1"/>
    <col min="1850" max="2077" width="10.5703125" style="476"/>
    <col min="2078" max="2085" width="0" style="476" hidden="1" customWidth="1"/>
    <col min="2086" max="2088" width="3.7109375" style="476" customWidth="1"/>
    <col min="2089" max="2089" width="12.7109375" style="476" customWidth="1"/>
    <col min="2090" max="2090" width="47.42578125" style="476" customWidth="1"/>
    <col min="2091" max="2099" width="0" style="476" hidden="1" customWidth="1"/>
    <col min="2100" max="2100" width="11.7109375" style="476" customWidth="1"/>
    <col min="2101" max="2101" width="6.42578125" style="476" bestFit="1" customWidth="1"/>
    <col min="2102" max="2102" width="11.7109375" style="476" customWidth="1"/>
    <col min="2103" max="2103" width="0" style="476" hidden="1" customWidth="1"/>
    <col min="2104" max="2104" width="3.7109375" style="476" customWidth="1"/>
    <col min="2105" max="2105" width="11.140625" style="476" bestFit="1" customWidth="1"/>
    <col min="2106" max="2333" width="10.5703125" style="476"/>
    <col min="2334" max="2341" width="0" style="476" hidden="1" customWidth="1"/>
    <col min="2342" max="2344" width="3.7109375" style="476" customWidth="1"/>
    <col min="2345" max="2345" width="12.7109375" style="476" customWidth="1"/>
    <col min="2346" max="2346" width="47.42578125" style="476" customWidth="1"/>
    <col min="2347" max="2355" width="0" style="476" hidden="1" customWidth="1"/>
    <col min="2356" max="2356" width="11.7109375" style="476" customWidth="1"/>
    <col min="2357" max="2357" width="6.42578125" style="476" bestFit="1" customWidth="1"/>
    <col min="2358" max="2358" width="11.7109375" style="476" customWidth="1"/>
    <col min="2359" max="2359" width="0" style="476" hidden="1" customWidth="1"/>
    <col min="2360" max="2360" width="3.7109375" style="476" customWidth="1"/>
    <col min="2361" max="2361" width="11.140625" style="476" bestFit="1" customWidth="1"/>
    <col min="2362" max="2589" width="10.5703125" style="476"/>
    <col min="2590" max="2597" width="0" style="476" hidden="1" customWidth="1"/>
    <col min="2598" max="2600" width="3.7109375" style="476" customWidth="1"/>
    <col min="2601" max="2601" width="12.7109375" style="476" customWidth="1"/>
    <col min="2602" max="2602" width="47.42578125" style="476" customWidth="1"/>
    <col min="2603" max="2611" width="0" style="476" hidden="1" customWidth="1"/>
    <col min="2612" max="2612" width="11.7109375" style="476" customWidth="1"/>
    <col min="2613" max="2613" width="6.42578125" style="476" bestFit="1" customWidth="1"/>
    <col min="2614" max="2614" width="11.7109375" style="476" customWidth="1"/>
    <col min="2615" max="2615" width="0" style="476" hidden="1" customWidth="1"/>
    <col min="2616" max="2616" width="3.7109375" style="476" customWidth="1"/>
    <col min="2617" max="2617" width="11.140625" style="476" bestFit="1" customWidth="1"/>
    <col min="2618" max="2845" width="10.5703125" style="476"/>
    <col min="2846" max="2853" width="0" style="476" hidden="1" customWidth="1"/>
    <col min="2854" max="2856" width="3.7109375" style="476" customWidth="1"/>
    <col min="2857" max="2857" width="12.7109375" style="476" customWidth="1"/>
    <col min="2858" max="2858" width="47.42578125" style="476" customWidth="1"/>
    <col min="2859" max="2867" width="0" style="476" hidden="1" customWidth="1"/>
    <col min="2868" max="2868" width="11.7109375" style="476" customWidth="1"/>
    <col min="2869" max="2869" width="6.42578125" style="476" bestFit="1" customWidth="1"/>
    <col min="2870" max="2870" width="11.7109375" style="476" customWidth="1"/>
    <col min="2871" max="2871" width="0" style="476" hidden="1" customWidth="1"/>
    <col min="2872" max="2872" width="3.7109375" style="476" customWidth="1"/>
    <col min="2873" max="2873" width="11.140625" style="476" bestFit="1" customWidth="1"/>
    <col min="2874" max="3101" width="10.5703125" style="476"/>
    <col min="3102" max="3109" width="0" style="476" hidden="1" customWidth="1"/>
    <col min="3110" max="3112" width="3.7109375" style="476" customWidth="1"/>
    <col min="3113" max="3113" width="12.7109375" style="476" customWidth="1"/>
    <col min="3114" max="3114" width="47.42578125" style="476" customWidth="1"/>
    <col min="3115" max="3123" width="0" style="476" hidden="1" customWidth="1"/>
    <col min="3124" max="3124" width="11.7109375" style="476" customWidth="1"/>
    <col min="3125" max="3125" width="6.42578125" style="476" bestFit="1" customWidth="1"/>
    <col min="3126" max="3126" width="11.7109375" style="476" customWidth="1"/>
    <col min="3127" max="3127" width="0" style="476" hidden="1" customWidth="1"/>
    <col min="3128" max="3128" width="3.7109375" style="476" customWidth="1"/>
    <col min="3129" max="3129" width="11.140625" style="476" bestFit="1" customWidth="1"/>
    <col min="3130" max="3357" width="10.5703125" style="476"/>
    <col min="3358" max="3365" width="0" style="476" hidden="1" customWidth="1"/>
    <col min="3366" max="3368" width="3.7109375" style="476" customWidth="1"/>
    <col min="3369" max="3369" width="12.7109375" style="476" customWidth="1"/>
    <col min="3370" max="3370" width="47.42578125" style="476" customWidth="1"/>
    <col min="3371" max="3379" width="0" style="476" hidden="1" customWidth="1"/>
    <col min="3380" max="3380" width="11.7109375" style="476" customWidth="1"/>
    <col min="3381" max="3381" width="6.42578125" style="476" bestFit="1" customWidth="1"/>
    <col min="3382" max="3382" width="11.7109375" style="476" customWidth="1"/>
    <col min="3383" max="3383" width="0" style="476" hidden="1" customWidth="1"/>
    <col min="3384" max="3384" width="3.7109375" style="476" customWidth="1"/>
    <col min="3385" max="3385" width="11.140625" style="476" bestFit="1" customWidth="1"/>
    <col min="3386" max="3613" width="10.5703125" style="476"/>
    <col min="3614" max="3621" width="0" style="476" hidden="1" customWidth="1"/>
    <col min="3622" max="3624" width="3.7109375" style="476" customWidth="1"/>
    <col min="3625" max="3625" width="12.7109375" style="476" customWidth="1"/>
    <col min="3626" max="3626" width="47.42578125" style="476" customWidth="1"/>
    <col min="3627" max="3635" width="0" style="476" hidden="1" customWidth="1"/>
    <col min="3636" max="3636" width="11.7109375" style="476" customWidth="1"/>
    <col min="3637" max="3637" width="6.42578125" style="476" bestFit="1" customWidth="1"/>
    <col min="3638" max="3638" width="11.7109375" style="476" customWidth="1"/>
    <col min="3639" max="3639" width="0" style="476" hidden="1" customWidth="1"/>
    <col min="3640" max="3640" width="3.7109375" style="476" customWidth="1"/>
    <col min="3641" max="3641" width="11.140625" style="476" bestFit="1" customWidth="1"/>
    <col min="3642" max="3869" width="10.5703125" style="476"/>
    <col min="3870" max="3877" width="0" style="476" hidden="1" customWidth="1"/>
    <col min="3878" max="3880" width="3.7109375" style="476" customWidth="1"/>
    <col min="3881" max="3881" width="12.7109375" style="476" customWidth="1"/>
    <col min="3882" max="3882" width="47.42578125" style="476" customWidth="1"/>
    <col min="3883" max="3891" width="0" style="476" hidden="1" customWidth="1"/>
    <col min="3892" max="3892" width="11.7109375" style="476" customWidth="1"/>
    <col min="3893" max="3893" width="6.42578125" style="476" bestFit="1" customWidth="1"/>
    <col min="3894" max="3894" width="11.7109375" style="476" customWidth="1"/>
    <col min="3895" max="3895" width="0" style="476" hidden="1" customWidth="1"/>
    <col min="3896" max="3896" width="3.7109375" style="476" customWidth="1"/>
    <col min="3897" max="3897" width="11.140625" style="476" bestFit="1" customWidth="1"/>
    <col min="3898" max="4125" width="10.5703125" style="476"/>
    <col min="4126" max="4133" width="0" style="476" hidden="1" customWidth="1"/>
    <col min="4134" max="4136" width="3.7109375" style="476" customWidth="1"/>
    <col min="4137" max="4137" width="12.7109375" style="476" customWidth="1"/>
    <col min="4138" max="4138" width="47.42578125" style="476" customWidth="1"/>
    <col min="4139" max="4147" width="0" style="476" hidden="1" customWidth="1"/>
    <col min="4148" max="4148" width="11.7109375" style="476" customWidth="1"/>
    <col min="4149" max="4149" width="6.42578125" style="476" bestFit="1" customWidth="1"/>
    <col min="4150" max="4150" width="11.7109375" style="476" customWidth="1"/>
    <col min="4151" max="4151" width="0" style="476" hidden="1" customWidth="1"/>
    <col min="4152" max="4152" width="3.7109375" style="476" customWidth="1"/>
    <col min="4153" max="4153" width="11.140625" style="476" bestFit="1" customWidth="1"/>
    <col min="4154" max="4381" width="10.5703125" style="476"/>
    <col min="4382" max="4389" width="0" style="476" hidden="1" customWidth="1"/>
    <col min="4390" max="4392" width="3.7109375" style="476" customWidth="1"/>
    <col min="4393" max="4393" width="12.7109375" style="476" customWidth="1"/>
    <col min="4394" max="4394" width="47.42578125" style="476" customWidth="1"/>
    <col min="4395" max="4403" width="0" style="476" hidden="1" customWidth="1"/>
    <col min="4404" max="4404" width="11.7109375" style="476" customWidth="1"/>
    <col min="4405" max="4405" width="6.42578125" style="476" bestFit="1" customWidth="1"/>
    <col min="4406" max="4406" width="11.7109375" style="476" customWidth="1"/>
    <col min="4407" max="4407" width="0" style="476" hidden="1" customWidth="1"/>
    <col min="4408" max="4408" width="3.7109375" style="476" customWidth="1"/>
    <col min="4409" max="4409" width="11.140625" style="476" bestFit="1" customWidth="1"/>
    <col min="4410" max="4637" width="10.5703125" style="476"/>
    <col min="4638" max="4645" width="0" style="476" hidden="1" customWidth="1"/>
    <col min="4646" max="4648" width="3.7109375" style="476" customWidth="1"/>
    <col min="4649" max="4649" width="12.7109375" style="476" customWidth="1"/>
    <col min="4650" max="4650" width="47.42578125" style="476" customWidth="1"/>
    <col min="4651" max="4659" width="0" style="476" hidden="1" customWidth="1"/>
    <col min="4660" max="4660" width="11.7109375" style="476" customWidth="1"/>
    <col min="4661" max="4661" width="6.42578125" style="476" bestFit="1" customWidth="1"/>
    <col min="4662" max="4662" width="11.7109375" style="476" customWidth="1"/>
    <col min="4663" max="4663" width="0" style="476" hidden="1" customWidth="1"/>
    <col min="4664" max="4664" width="3.7109375" style="476" customWidth="1"/>
    <col min="4665" max="4665" width="11.140625" style="476" bestFit="1" customWidth="1"/>
    <col min="4666" max="4893" width="10.5703125" style="476"/>
    <col min="4894" max="4901" width="0" style="476" hidden="1" customWidth="1"/>
    <col min="4902" max="4904" width="3.7109375" style="476" customWidth="1"/>
    <col min="4905" max="4905" width="12.7109375" style="476" customWidth="1"/>
    <col min="4906" max="4906" width="47.42578125" style="476" customWidth="1"/>
    <col min="4907" max="4915" width="0" style="476" hidden="1" customWidth="1"/>
    <col min="4916" max="4916" width="11.7109375" style="476" customWidth="1"/>
    <col min="4917" max="4917" width="6.42578125" style="476" bestFit="1" customWidth="1"/>
    <col min="4918" max="4918" width="11.7109375" style="476" customWidth="1"/>
    <col min="4919" max="4919" width="0" style="476" hidden="1" customWidth="1"/>
    <col min="4920" max="4920" width="3.7109375" style="476" customWidth="1"/>
    <col min="4921" max="4921" width="11.140625" style="476" bestFit="1" customWidth="1"/>
    <col min="4922" max="5149" width="10.5703125" style="476"/>
    <col min="5150" max="5157" width="0" style="476" hidden="1" customWidth="1"/>
    <col min="5158" max="5160" width="3.7109375" style="476" customWidth="1"/>
    <col min="5161" max="5161" width="12.7109375" style="476" customWidth="1"/>
    <col min="5162" max="5162" width="47.42578125" style="476" customWidth="1"/>
    <col min="5163" max="5171" width="0" style="476" hidden="1" customWidth="1"/>
    <col min="5172" max="5172" width="11.7109375" style="476" customWidth="1"/>
    <col min="5173" max="5173" width="6.42578125" style="476" bestFit="1" customWidth="1"/>
    <col min="5174" max="5174" width="11.7109375" style="476" customWidth="1"/>
    <col min="5175" max="5175" width="0" style="476" hidden="1" customWidth="1"/>
    <col min="5176" max="5176" width="3.7109375" style="476" customWidth="1"/>
    <col min="5177" max="5177" width="11.140625" style="476" bestFit="1" customWidth="1"/>
    <col min="5178" max="5405" width="10.5703125" style="476"/>
    <col min="5406" max="5413" width="0" style="476" hidden="1" customWidth="1"/>
    <col min="5414" max="5416" width="3.7109375" style="476" customWidth="1"/>
    <col min="5417" max="5417" width="12.7109375" style="476" customWidth="1"/>
    <col min="5418" max="5418" width="47.42578125" style="476" customWidth="1"/>
    <col min="5419" max="5427" width="0" style="476" hidden="1" customWidth="1"/>
    <col min="5428" max="5428" width="11.7109375" style="476" customWidth="1"/>
    <col min="5429" max="5429" width="6.42578125" style="476" bestFit="1" customWidth="1"/>
    <col min="5430" max="5430" width="11.7109375" style="476" customWidth="1"/>
    <col min="5431" max="5431" width="0" style="476" hidden="1" customWidth="1"/>
    <col min="5432" max="5432" width="3.7109375" style="476" customWidth="1"/>
    <col min="5433" max="5433" width="11.140625" style="476" bestFit="1" customWidth="1"/>
    <col min="5434" max="5661" width="10.5703125" style="476"/>
    <col min="5662" max="5669" width="0" style="476" hidden="1" customWidth="1"/>
    <col min="5670" max="5672" width="3.7109375" style="476" customWidth="1"/>
    <col min="5673" max="5673" width="12.7109375" style="476" customWidth="1"/>
    <col min="5674" max="5674" width="47.42578125" style="476" customWidth="1"/>
    <col min="5675" max="5683" width="0" style="476" hidden="1" customWidth="1"/>
    <col min="5684" max="5684" width="11.7109375" style="476" customWidth="1"/>
    <col min="5685" max="5685" width="6.42578125" style="476" bestFit="1" customWidth="1"/>
    <col min="5686" max="5686" width="11.7109375" style="476" customWidth="1"/>
    <col min="5687" max="5687" width="0" style="476" hidden="1" customWidth="1"/>
    <col min="5688" max="5688" width="3.7109375" style="476" customWidth="1"/>
    <col min="5689" max="5689" width="11.140625" style="476" bestFit="1" customWidth="1"/>
    <col min="5690" max="5917" width="10.5703125" style="476"/>
    <col min="5918" max="5925" width="0" style="476" hidden="1" customWidth="1"/>
    <col min="5926" max="5928" width="3.7109375" style="476" customWidth="1"/>
    <col min="5929" max="5929" width="12.7109375" style="476" customWidth="1"/>
    <col min="5930" max="5930" width="47.42578125" style="476" customWidth="1"/>
    <col min="5931" max="5939" width="0" style="476" hidden="1" customWidth="1"/>
    <col min="5940" max="5940" width="11.7109375" style="476" customWidth="1"/>
    <col min="5941" max="5941" width="6.42578125" style="476" bestFit="1" customWidth="1"/>
    <col min="5942" max="5942" width="11.7109375" style="476" customWidth="1"/>
    <col min="5943" max="5943" width="0" style="476" hidden="1" customWidth="1"/>
    <col min="5944" max="5944" width="3.7109375" style="476" customWidth="1"/>
    <col min="5945" max="5945" width="11.140625" style="476" bestFit="1" customWidth="1"/>
    <col min="5946" max="6173" width="10.5703125" style="476"/>
    <col min="6174" max="6181" width="0" style="476" hidden="1" customWidth="1"/>
    <col min="6182" max="6184" width="3.7109375" style="476" customWidth="1"/>
    <col min="6185" max="6185" width="12.7109375" style="476" customWidth="1"/>
    <col min="6186" max="6186" width="47.42578125" style="476" customWidth="1"/>
    <col min="6187" max="6195" width="0" style="476" hidden="1" customWidth="1"/>
    <col min="6196" max="6196" width="11.7109375" style="476" customWidth="1"/>
    <col min="6197" max="6197" width="6.42578125" style="476" bestFit="1" customWidth="1"/>
    <col min="6198" max="6198" width="11.7109375" style="476" customWidth="1"/>
    <col min="6199" max="6199" width="0" style="476" hidden="1" customWidth="1"/>
    <col min="6200" max="6200" width="3.7109375" style="476" customWidth="1"/>
    <col min="6201" max="6201" width="11.140625" style="476" bestFit="1" customWidth="1"/>
    <col min="6202" max="6429" width="10.5703125" style="476"/>
    <col min="6430" max="6437" width="0" style="476" hidden="1" customWidth="1"/>
    <col min="6438" max="6440" width="3.7109375" style="476" customWidth="1"/>
    <col min="6441" max="6441" width="12.7109375" style="476" customWidth="1"/>
    <col min="6442" max="6442" width="47.42578125" style="476" customWidth="1"/>
    <col min="6443" max="6451" width="0" style="476" hidden="1" customWidth="1"/>
    <col min="6452" max="6452" width="11.7109375" style="476" customWidth="1"/>
    <col min="6453" max="6453" width="6.42578125" style="476" bestFit="1" customWidth="1"/>
    <col min="6454" max="6454" width="11.7109375" style="476" customWidth="1"/>
    <col min="6455" max="6455" width="0" style="476" hidden="1" customWidth="1"/>
    <col min="6456" max="6456" width="3.7109375" style="476" customWidth="1"/>
    <col min="6457" max="6457" width="11.140625" style="476" bestFit="1" customWidth="1"/>
    <col min="6458" max="6685" width="10.5703125" style="476"/>
    <col min="6686" max="6693" width="0" style="476" hidden="1" customWidth="1"/>
    <col min="6694" max="6696" width="3.7109375" style="476" customWidth="1"/>
    <col min="6697" max="6697" width="12.7109375" style="476" customWidth="1"/>
    <col min="6698" max="6698" width="47.42578125" style="476" customWidth="1"/>
    <col min="6699" max="6707" width="0" style="476" hidden="1" customWidth="1"/>
    <col min="6708" max="6708" width="11.7109375" style="476" customWidth="1"/>
    <col min="6709" max="6709" width="6.42578125" style="476" bestFit="1" customWidth="1"/>
    <col min="6710" max="6710" width="11.7109375" style="476" customWidth="1"/>
    <col min="6711" max="6711" width="0" style="476" hidden="1" customWidth="1"/>
    <col min="6712" max="6712" width="3.7109375" style="476" customWidth="1"/>
    <col min="6713" max="6713" width="11.140625" style="476" bestFit="1" customWidth="1"/>
    <col min="6714" max="6941" width="10.5703125" style="476"/>
    <col min="6942" max="6949" width="0" style="476" hidden="1" customWidth="1"/>
    <col min="6950" max="6952" width="3.7109375" style="476" customWidth="1"/>
    <col min="6953" max="6953" width="12.7109375" style="476" customWidth="1"/>
    <col min="6954" max="6954" width="47.42578125" style="476" customWidth="1"/>
    <col min="6955" max="6963" width="0" style="476" hidden="1" customWidth="1"/>
    <col min="6964" max="6964" width="11.7109375" style="476" customWidth="1"/>
    <col min="6965" max="6965" width="6.42578125" style="476" bestFit="1" customWidth="1"/>
    <col min="6966" max="6966" width="11.7109375" style="476" customWidth="1"/>
    <col min="6967" max="6967" width="0" style="476" hidden="1" customWidth="1"/>
    <col min="6968" max="6968" width="3.7109375" style="476" customWidth="1"/>
    <col min="6969" max="6969" width="11.140625" style="476" bestFit="1" customWidth="1"/>
    <col min="6970" max="7197" width="10.5703125" style="476"/>
    <col min="7198" max="7205" width="0" style="476" hidden="1" customWidth="1"/>
    <col min="7206" max="7208" width="3.7109375" style="476" customWidth="1"/>
    <col min="7209" max="7209" width="12.7109375" style="476" customWidth="1"/>
    <col min="7210" max="7210" width="47.42578125" style="476" customWidth="1"/>
    <col min="7211" max="7219" width="0" style="476" hidden="1" customWidth="1"/>
    <col min="7220" max="7220" width="11.7109375" style="476" customWidth="1"/>
    <col min="7221" max="7221" width="6.42578125" style="476" bestFit="1" customWidth="1"/>
    <col min="7222" max="7222" width="11.7109375" style="476" customWidth="1"/>
    <col min="7223" max="7223" width="0" style="476" hidden="1" customWidth="1"/>
    <col min="7224" max="7224" width="3.7109375" style="476" customWidth="1"/>
    <col min="7225" max="7225" width="11.140625" style="476" bestFit="1" customWidth="1"/>
    <col min="7226" max="7453" width="10.5703125" style="476"/>
    <col min="7454" max="7461" width="0" style="476" hidden="1" customWidth="1"/>
    <col min="7462" max="7464" width="3.7109375" style="476" customWidth="1"/>
    <col min="7465" max="7465" width="12.7109375" style="476" customWidth="1"/>
    <col min="7466" max="7466" width="47.42578125" style="476" customWidth="1"/>
    <col min="7467" max="7475" width="0" style="476" hidden="1" customWidth="1"/>
    <col min="7476" max="7476" width="11.7109375" style="476" customWidth="1"/>
    <col min="7477" max="7477" width="6.42578125" style="476" bestFit="1" customWidth="1"/>
    <col min="7478" max="7478" width="11.7109375" style="476" customWidth="1"/>
    <col min="7479" max="7479" width="0" style="476" hidden="1" customWidth="1"/>
    <col min="7480" max="7480" width="3.7109375" style="476" customWidth="1"/>
    <col min="7481" max="7481" width="11.140625" style="476" bestFit="1" customWidth="1"/>
    <col min="7482" max="7709" width="10.5703125" style="476"/>
    <col min="7710" max="7717" width="0" style="476" hidden="1" customWidth="1"/>
    <col min="7718" max="7720" width="3.7109375" style="476" customWidth="1"/>
    <col min="7721" max="7721" width="12.7109375" style="476" customWidth="1"/>
    <col min="7722" max="7722" width="47.42578125" style="476" customWidth="1"/>
    <col min="7723" max="7731" width="0" style="476" hidden="1" customWidth="1"/>
    <col min="7732" max="7732" width="11.7109375" style="476" customWidth="1"/>
    <col min="7733" max="7733" width="6.42578125" style="476" bestFit="1" customWidth="1"/>
    <col min="7734" max="7734" width="11.7109375" style="476" customWidth="1"/>
    <col min="7735" max="7735" width="0" style="476" hidden="1" customWidth="1"/>
    <col min="7736" max="7736" width="3.7109375" style="476" customWidth="1"/>
    <col min="7737" max="7737" width="11.140625" style="476" bestFit="1" customWidth="1"/>
    <col min="7738" max="7965" width="10.5703125" style="476"/>
    <col min="7966" max="7973" width="0" style="476" hidden="1" customWidth="1"/>
    <col min="7974" max="7976" width="3.7109375" style="476" customWidth="1"/>
    <col min="7977" max="7977" width="12.7109375" style="476" customWidth="1"/>
    <col min="7978" max="7978" width="47.42578125" style="476" customWidth="1"/>
    <col min="7979" max="7987" width="0" style="476" hidden="1" customWidth="1"/>
    <col min="7988" max="7988" width="11.7109375" style="476" customWidth="1"/>
    <col min="7989" max="7989" width="6.42578125" style="476" bestFit="1" customWidth="1"/>
    <col min="7990" max="7990" width="11.7109375" style="476" customWidth="1"/>
    <col min="7991" max="7991" width="0" style="476" hidden="1" customWidth="1"/>
    <col min="7992" max="7992" width="3.7109375" style="476" customWidth="1"/>
    <col min="7993" max="7993" width="11.140625" style="476" bestFit="1" customWidth="1"/>
    <col min="7994" max="8221" width="10.5703125" style="476"/>
    <col min="8222" max="8229" width="0" style="476" hidden="1" customWidth="1"/>
    <col min="8230" max="8232" width="3.7109375" style="476" customWidth="1"/>
    <col min="8233" max="8233" width="12.7109375" style="476" customWidth="1"/>
    <col min="8234" max="8234" width="47.42578125" style="476" customWidth="1"/>
    <col min="8235" max="8243" width="0" style="476" hidden="1" customWidth="1"/>
    <col min="8244" max="8244" width="11.7109375" style="476" customWidth="1"/>
    <col min="8245" max="8245" width="6.42578125" style="476" bestFit="1" customWidth="1"/>
    <col min="8246" max="8246" width="11.7109375" style="476" customWidth="1"/>
    <col min="8247" max="8247" width="0" style="476" hidden="1" customWidth="1"/>
    <col min="8248" max="8248" width="3.7109375" style="476" customWidth="1"/>
    <col min="8249" max="8249" width="11.140625" style="476" bestFit="1" customWidth="1"/>
    <col min="8250" max="8477" width="10.5703125" style="476"/>
    <col min="8478" max="8485" width="0" style="476" hidden="1" customWidth="1"/>
    <col min="8486" max="8488" width="3.7109375" style="476" customWidth="1"/>
    <col min="8489" max="8489" width="12.7109375" style="476" customWidth="1"/>
    <col min="8490" max="8490" width="47.42578125" style="476" customWidth="1"/>
    <col min="8491" max="8499" width="0" style="476" hidden="1" customWidth="1"/>
    <col min="8500" max="8500" width="11.7109375" style="476" customWidth="1"/>
    <col min="8501" max="8501" width="6.42578125" style="476" bestFit="1" customWidth="1"/>
    <col min="8502" max="8502" width="11.7109375" style="476" customWidth="1"/>
    <col min="8503" max="8503" width="0" style="476" hidden="1" customWidth="1"/>
    <col min="8504" max="8504" width="3.7109375" style="476" customWidth="1"/>
    <col min="8505" max="8505" width="11.140625" style="476" bestFit="1" customWidth="1"/>
    <col min="8506" max="8733" width="10.5703125" style="476"/>
    <col min="8734" max="8741" width="0" style="476" hidden="1" customWidth="1"/>
    <col min="8742" max="8744" width="3.7109375" style="476" customWidth="1"/>
    <col min="8745" max="8745" width="12.7109375" style="476" customWidth="1"/>
    <col min="8746" max="8746" width="47.42578125" style="476" customWidth="1"/>
    <col min="8747" max="8755" width="0" style="476" hidden="1" customWidth="1"/>
    <col min="8756" max="8756" width="11.7109375" style="476" customWidth="1"/>
    <col min="8757" max="8757" width="6.42578125" style="476" bestFit="1" customWidth="1"/>
    <col min="8758" max="8758" width="11.7109375" style="476" customWidth="1"/>
    <col min="8759" max="8759" width="0" style="476" hidden="1" customWidth="1"/>
    <col min="8760" max="8760" width="3.7109375" style="476" customWidth="1"/>
    <col min="8761" max="8761" width="11.140625" style="476" bestFit="1" customWidth="1"/>
    <col min="8762" max="8989" width="10.5703125" style="476"/>
    <col min="8990" max="8997" width="0" style="476" hidden="1" customWidth="1"/>
    <col min="8998" max="9000" width="3.7109375" style="476" customWidth="1"/>
    <col min="9001" max="9001" width="12.7109375" style="476" customWidth="1"/>
    <col min="9002" max="9002" width="47.42578125" style="476" customWidth="1"/>
    <col min="9003" max="9011" width="0" style="476" hidden="1" customWidth="1"/>
    <col min="9012" max="9012" width="11.7109375" style="476" customWidth="1"/>
    <col min="9013" max="9013" width="6.42578125" style="476" bestFit="1" customWidth="1"/>
    <col min="9014" max="9014" width="11.7109375" style="476" customWidth="1"/>
    <col min="9015" max="9015" width="0" style="476" hidden="1" customWidth="1"/>
    <col min="9016" max="9016" width="3.7109375" style="476" customWidth="1"/>
    <col min="9017" max="9017" width="11.140625" style="476" bestFit="1" customWidth="1"/>
    <col min="9018" max="9245" width="10.5703125" style="476"/>
    <col min="9246" max="9253" width="0" style="476" hidden="1" customWidth="1"/>
    <col min="9254" max="9256" width="3.7109375" style="476" customWidth="1"/>
    <col min="9257" max="9257" width="12.7109375" style="476" customWidth="1"/>
    <col min="9258" max="9258" width="47.42578125" style="476" customWidth="1"/>
    <col min="9259" max="9267" width="0" style="476" hidden="1" customWidth="1"/>
    <col min="9268" max="9268" width="11.7109375" style="476" customWidth="1"/>
    <col min="9269" max="9269" width="6.42578125" style="476" bestFit="1" customWidth="1"/>
    <col min="9270" max="9270" width="11.7109375" style="476" customWidth="1"/>
    <col min="9271" max="9271" width="0" style="476" hidden="1" customWidth="1"/>
    <col min="9272" max="9272" width="3.7109375" style="476" customWidth="1"/>
    <col min="9273" max="9273" width="11.140625" style="476" bestFit="1" customWidth="1"/>
    <col min="9274" max="9501" width="10.5703125" style="476"/>
    <col min="9502" max="9509" width="0" style="476" hidden="1" customWidth="1"/>
    <col min="9510" max="9512" width="3.7109375" style="476" customWidth="1"/>
    <col min="9513" max="9513" width="12.7109375" style="476" customWidth="1"/>
    <col min="9514" max="9514" width="47.42578125" style="476" customWidth="1"/>
    <col min="9515" max="9523" width="0" style="476" hidden="1" customWidth="1"/>
    <col min="9524" max="9524" width="11.7109375" style="476" customWidth="1"/>
    <col min="9525" max="9525" width="6.42578125" style="476" bestFit="1" customWidth="1"/>
    <col min="9526" max="9526" width="11.7109375" style="476" customWidth="1"/>
    <col min="9527" max="9527" width="0" style="476" hidden="1" customWidth="1"/>
    <col min="9528" max="9528" width="3.7109375" style="476" customWidth="1"/>
    <col min="9529" max="9529" width="11.140625" style="476" bestFit="1" customWidth="1"/>
    <col min="9530" max="9757" width="10.5703125" style="476"/>
    <col min="9758" max="9765" width="0" style="476" hidden="1" customWidth="1"/>
    <col min="9766" max="9768" width="3.7109375" style="476" customWidth="1"/>
    <col min="9769" max="9769" width="12.7109375" style="476" customWidth="1"/>
    <col min="9770" max="9770" width="47.42578125" style="476" customWidth="1"/>
    <col min="9771" max="9779" width="0" style="476" hidden="1" customWidth="1"/>
    <col min="9780" max="9780" width="11.7109375" style="476" customWidth="1"/>
    <col min="9781" max="9781" width="6.42578125" style="476" bestFit="1" customWidth="1"/>
    <col min="9782" max="9782" width="11.7109375" style="476" customWidth="1"/>
    <col min="9783" max="9783" width="0" style="476" hidden="1" customWidth="1"/>
    <col min="9784" max="9784" width="3.7109375" style="476" customWidth="1"/>
    <col min="9785" max="9785" width="11.140625" style="476" bestFit="1" customWidth="1"/>
    <col min="9786" max="10013" width="10.5703125" style="476"/>
    <col min="10014" max="10021" width="0" style="476" hidden="1" customWidth="1"/>
    <col min="10022" max="10024" width="3.7109375" style="476" customWidth="1"/>
    <col min="10025" max="10025" width="12.7109375" style="476" customWidth="1"/>
    <col min="10026" max="10026" width="47.42578125" style="476" customWidth="1"/>
    <col min="10027" max="10035" width="0" style="476" hidden="1" customWidth="1"/>
    <col min="10036" max="10036" width="11.7109375" style="476" customWidth="1"/>
    <col min="10037" max="10037" width="6.42578125" style="476" bestFit="1" customWidth="1"/>
    <col min="10038" max="10038" width="11.7109375" style="476" customWidth="1"/>
    <col min="10039" max="10039" width="0" style="476" hidden="1" customWidth="1"/>
    <col min="10040" max="10040" width="3.7109375" style="476" customWidth="1"/>
    <col min="10041" max="10041" width="11.140625" style="476" bestFit="1" customWidth="1"/>
    <col min="10042" max="10269" width="10.5703125" style="476"/>
    <col min="10270" max="10277" width="0" style="476" hidden="1" customWidth="1"/>
    <col min="10278" max="10280" width="3.7109375" style="476" customWidth="1"/>
    <col min="10281" max="10281" width="12.7109375" style="476" customWidth="1"/>
    <col min="10282" max="10282" width="47.42578125" style="476" customWidth="1"/>
    <col min="10283" max="10291" width="0" style="476" hidden="1" customWidth="1"/>
    <col min="10292" max="10292" width="11.7109375" style="476" customWidth="1"/>
    <col min="10293" max="10293" width="6.42578125" style="476" bestFit="1" customWidth="1"/>
    <col min="10294" max="10294" width="11.7109375" style="476" customWidth="1"/>
    <col min="10295" max="10295" width="0" style="476" hidden="1" customWidth="1"/>
    <col min="10296" max="10296" width="3.7109375" style="476" customWidth="1"/>
    <col min="10297" max="10297" width="11.140625" style="476" bestFit="1" customWidth="1"/>
    <col min="10298" max="10525" width="10.5703125" style="476"/>
    <col min="10526" max="10533" width="0" style="476" hidden="1" customWidth="1"/>
    <col min="10534" max="10536" width="3.7109375" style="476" customWidth="1"/>
    <col min="10537" max="10537" width="12.7109375" style="476" customWidth="1"/>
    <col min="10538" max="10538" width="47.42578125" style="476" customWidth="1"/>
    <col min="10539" max="10547" width="0" style="476" hidden="1" customWidth="1"/>
    <col min="10548" max="10548" width="11.7109375" style="476" customWidth="1"/>
    <col min="10549" max="10549" width="6.42578125" style="476" bestFit="1" customWidth="1"/>
    <col min="10550" max="10550" width="11.7109375" style="476" customWidth="1"/>
    <col min="10551" max="10551" width="0" style="476" hidden="1" customWidth="1"/>
    <col min="10552" max="10552" width="3.7109375" style="476" customWidth="1"/>
    <col min="10553" max="10553" width="11.140625" style="476" bestFit="1" customWidth="1"/>
    <col min="10554" max="10781" width="10.5703125" style="476"/>
    <col min="10782" max="10789" width="0" style="476" hidden="1" customWidth="1"/>
    <col min="10790" max="10792" width="3.7109375" style="476" customWidth="1"/>
    <col min="10793" max="10793" width="12.7109375" style="476" customWidth="1"/>
    <col min="10794" max="10794" width="47.42578125" style="476" customWidth="1"/>
    <col min="10795" max="10803" width="0" style="476" hidden="1" customWidth="1"/>
    <col min="10804" max="10804" width="11.7109375" style="476" customWidth="1"/>
    <col min="10805" max="10805" width="6.42578125" style="476" bestFit="1" customWidth="1"/>
    <col min="10806" max="10806" width="11.7109375" style="476" customWidth="1"/>
    <col min="10807" max="10807" width="0" style="476" hidden="1" customWidth="1"/>
    <col min="10808" max="10808" width="3.7109375" style="476" customWidth="1"/>
    <col min="10809" max="10809" width="11.140625" style="476" bestFit="1" customWidth="1"/>
    <col min="10810" max="11037" width="10.5703125" style="476"/>
    <col min="11038" max="11045" width="0" style="476" hidden="1" customWidth="1"/>
    <col min="11046" max="11048" width="3.7109375" style="476" customWidth="1"/>
    <col min="11049" max="11049" width="12.7109375" style="476" customWidth="1"/>
    <col min="11050" max="11050" width="47.42578125" style="476" customWidth="1"/>
    <col min="11051" max="11059" width="0" style="476" hidden="1" customWidth="1"/>
    <col min="11060" max="11060" width="11.7109375" style="476" customWidth="1"/>
    <col min="11061" max="11061" width="6.42578125" style="476" bestFit="1" customWidth="1"/>
    <col min="11062" max="11062" width="11.7109375" style="476" customWidth="1"/>
    <col min="11063" max="11063" width="0" style="476" hidden="1" customWidth="1"/>
    <col min="11064" max="11064" width="3.7109375" style="476" customWidth="1"/>
    <col min="11065" max="11065" width="11.140625" style="476" bestFit="1" customWidth="1"/>
    <col min="11066" max="11293" width="10.5703125" style="476"/>
    <col min="11294" max="11301" width="0" style="476" hidden="1" customWidth="1"/>
    <col min="11302" max="11304" width="3.7109375" style="476" customWidth="1"/>
    <col min="11305" max="11305" width="12.7109375" style="476" customWidth="1"/>
    <col min="11306" max="11306" width="47.42578125" style="476" customWidth="1"/>
    <col min="11307" max="11315" width="0" style="476" hidden="1" customWidth="1"/>
    <col min="11316" max="11316" width="11.7109375" style="476" customWidth="1"/>
    <col min="11317" max="11317" width="6.42578125" style="476" bestFit="1" customWidth="1"/>
    <col min="11318" max="11318" width="11.7109375" style="476" customWidth="1"/>
    <col min="11319" max="11319" width="0" style="476" hidden="1" customWidth="1"/>
    <col min="11320" max="11320" width="3.7109375" style="476" customWidth="1"/>
    <col min="11321" max="11321" width="11.140625" style="476" bestFit="1" customWidth="1"/>
    <col min="11322" max="11549" width="10.5703125" style="476"/>
    <col min="11550" max="11557" width="0" style="476" hidden="1" customWidth="1"/>
    <col min="11558" max="11560" width="3.7109375" style="476" customWidth="1"/>
    <col min="11561" max="11561" width="12.7109375" style="476" customWidth="1"/>
    <col min="11562" max="11562" width="47.42578125" style="476" customWidth="1"/>
    <col min="11563" max="11571" width="0" style="476" hidden="1" customWidth="1"/>
    <col min="11572" max="11572" width="11.7109375" style="476" customWidth="1"/>
    <col min="11573" max="11573" width="6.42578125" style="476" bestFit="1" customWidth="1"/>
    <col min="11574" max="11574" width="11.7109375" style="476" customWidth="1"/>
    <col min="11575" max="11575" width="0" style="476" hidden="1" customWidth="1"/>
    <col min="11576" max="11576" width="3.7109375" style="476" customWidth="1"/>
    <col min="11577" max="11577" width="11.140625" style="476" bestFit="1" customWidth="1"/>
    <col min="11578" max="11805" width="10.5703125" style="476"/>
    <col min="11806" max="11813" width="0" style="476" hidden="1" customWidth="1"/>
    <col min="11814" max="11816" width="3.7109375" style="476" customWidth="1"/>
    <col min="11817" max="11817" width="12.7109375" style="476" customWidth="1"/>
    <col min="11818" max="11818" width="47.42578125" style="476" customWidth="1"/>
    <col min="11819" max="11827" width="0" style="476" hidden="1" customWidth="1"/>
    <col min="11828" max="11828" width="11.7109375" style="476" customWidth="1"/>
    <col min="11829" max="11829" width="6.42578125" style="476" bestFit="1" customWidth="1"/>
    <col min="11830" max="11830" width="11.7109375" style="476" customWidth="1"/>
    <col min="11831" max="11831" width="0" style="476" hidden="1" customWidth="1"/>
    <col min="11832" max="11832" width="3.7109375" style="476" customWidth="1"/>
    <col min="11833" max="11833" width="11.140625" style="476" bestFit="1" customWidth="1"/>
    <col min="11834" max="12061" width="10.5703125" style="476"/>
    <col min="12062" max="12069" width="0" style="476" hidden="1" customWidth="1"/>
    <col min="12070" max="12072" width="3.7109375" style="476" customWidth="1"/>
    <col min="12073" max="12073" width="12.7109375" style="476" customWidth="1"/>
    <col min="12074" max="12074" width="47.42578125" style="476" customWidth="1"/>
    <col min="12075" max="12083" width="0" style="476" hidden="1" customWidth="1"/>
    <col min="12084" max="12084" width="11.7109375" style="476" customWidth="1"/>
    <col min="12085" max="12085" width="6.42578125" style="476" bestFit="1" customWidth="1"/>
    <col min="12086" max="12086" width="11.7109375" style="476" customWidth="1"/>
    <col min="12087" max="12087" width="0" style="476" hidden="1" customWidth="1"/>
    <col min="12088" max="12088" width="3.7109375" style="476" customWidth="1"/>
    <col min="12089" max="12089" width="11.140625" style="476" bestFit="1" customWidth="1"/>
    <col min="12090" max="12317" width="10.5703125" style="476"/>
    <col min="12318" max="12325" width="0" style="476" hidden="1" customWidth="1"/>
    <col min="12326" max="12328" width="3.7109375" style="476" customWidth="1"/>
    <col min="12329" max="12329" width="12.7109375" style="476" customWidth="1"/>
    <col min="12330" max="12330" width="47.42578125" style="476" customWidth="1"/>
    <col min="12331" max="12339" width="0" style="476" hidden="1" customWidth="1"/>
    <col min="12340" max="12340" width="11.7109375" style="476" customWidth="1"/>
    <col min="12341" max="12341" width="6.42578125" style="476" bestFit="1" customWidth="1"/>
    <col min="12342" max="12342" width="11.7109375" style="476" customWidth="1"/>
    <col min="12343" max="12343" width="0" style="476" hidden="1" customWidth="1"/>
    <col min="12344" max="12344" width="3.7109375" style="476" customWidth="1"/>
    <col min="12345" max="12345" width="11.140625" style="476" bestFit="1" customWidth="1"/>
    <col min="12346" max="12573" width="10.5703125" style="476"/>
    <col min="12574" max="12581" width="0" style="476" hidden="1" customWidth="1"/>
    <col min="12582" max="12584" width="3.7109375" style="476" customWidth="1"/>
    <col min="12585" max="12585" width="12.7109375" style="476" customWidth="1"/>
    <col min="12586" max="12586" width="47.42578125" style="476" customWidth="1"/>
    <col min="12587" max="12595" width="0" style="476" hidden="1" customWidth="1"/>
    <col min="12596" max="12596" width="11.7109375" style="476" customWidth="1"/>
    <col min="12597" max="12597" width="6.42578125" style="476" bestFit="1" customWidth="1"/>
    <col min="12598" max="12598" width="11.7109375" style="476" customWidth="1"/>
    <col min="12599" max="12599" width="0" style="476" hidden="1" customWidth="1"/>
    <col min="12600" max="12600" width="3.7109375" style="476" customWidth="1"/>
    <col min="12601" max="12601" width="11.140625" style="476" bestFit="1" customWidth="1"/>
    <col min="12602" max="12829" width="10.5703125" style="476"/>
    <col min="12830" max="12837" width="0" style="476" hidden="1" customWidth="1"/>
    <col min="12838" max="12840" width="3.7109375" style="476" customWidth="1"/>
    <col min="12841" max="12841" width="12.7109375" style="476" customWidth="1"/>
    <col min="12842" max="12842" width="47.42578125" style="476" customWidth="1"/>
    <col min="12843" max="12851" width="0" style="476" hidden="1" customWidth="1"/>
    <col min="12852" max="12852" width="11.7109375" style="476" customWidth="1"/>
    <col min="12853" max="12853" width="6.42578125" style="476" bestFit="1" customWidth="1"/>
    <col min="12854" max="12854" width="11.7109375" style="476" customWidth="1"/>
    <col min="12855" max="12855" width="0" style="476" hidden="1" customWidth="1"/>
    <col min="12856" max="12856" width="3.7109375" style="476" customWidth="1"/>
    <col min="12857" max="12857" width="11.140625" style="476" bestFit="1" customWidth="1"/>
    <col min="12858" max="13085" width="10.5703125" style="476"/>
    <col min="13086" max="13093" width="0" style="476" hidden="1" customWidth="1"/>
    <col min="13094" max="13096" width="3.7109375" style="476" customWidth="1"/>
    <col min="13097" max="13097" width="12.7109375" style="476" customWidth="1"/>
    <col min="13098" max="13098" width="47.42578125" style="476" customWidth="1"/>
    <col min="13099" max="13107" width="0" style="476" hidden="1" customWidth="1"/>
    <col min="13108" max="13108" width="11.7109375" style="476" customWidth="1"/>
    <col min="13109" max="13109" width="6.42578125" style="476" bestFit="1" customWidth="1"/>
    <col min="13110" max="13110" width="11.7109375" style="476" customWidth="1"/>
    <col min="13111" max="13111" width="0" style="476" hidden="1" customWidth="1"/>
    <col min="13112" max="13112" width="3.7109375" style="476" customWidth="1"/>
    <col min="13113" max="13113" width="11.140625" style="476" bestFit="1" customWidth="1"/>
    <col min="13114" max="13341" width="10.5703125" style="476"/>
    <col min="13342" max="13349" width="0" style="476" hidden="1" customWidth="1"/>
    <col min="13350" max="13352" width="3.7109375" style="476" customWidth="1"/>
    <col min="13353" max="13353" width="12.7109375" style="476" customWidth="1"/>
    <col min="13354" max="13354" width="47.42578125" style="476" customWidth="1"/>
    <col min="13355" max="13363" width="0" style="476" hidden="1" customWidth="1"/>
    <col min="13364" max="13364" width="11.7109375" style="476" customWidth="1"/>
    <col min="13365" max="13365" width="6.42578125" style="476" bestFit="1" customWidth="1"/>
    <col min="13366" max="13366" width="11.7109375" style="476" customWidth="1"/>
    <col min="13367" max="13367" width="0" style="476" hidden="1" customWidth="1"/>
    <col min="13368" max="13368" width="3.7109375" style="476" customWidth="1"/>
    <col min="13369" max="13369" width="11.140625" style="476" bestFit="1" customWidth="1"/>
    <col min="13370" max="13597" width="10.5703125" style="476"/>
    <col min="13598" max="13605" width="0" style="476" hidden="1" customWidth="1"/>
    <col min="13606" max="13608" width="3.7109375" style="476" customWidth="1"/>
    <col min="13609" max="13609" width="12.7109375" style="476" customWidth="1"/>
    <col min="13610" max="13610" width="47.42578125" style="476" customWidth="1"/>
    <col min="13611" max="13619" width="0" style="476" hidden="1" customWidth="1"/>
    <col min="13620" max="13620" width="11.7109375" style="476" customWidth="1"/>
    <col min="13621" max="13621" width="6.42578125" style="476" bestFit="1" customWidth="1"/>
    <col min="13622" max="13622" width="11.7109375" style="476" customWidth="1"/>
    <col min="13623" max="13623" width="0" style="476" hidden="1" customWidth="1"/>
    <col min="13624" max="13624" width="3.7109375" style="476" customWidth="1"/>
    <col min="13625" max="13625" width="11.140625" style="476" bestFit="1" customWidth="1"/>
    <col min="13626" max="13853" width="10.5703125" style="476"/>
    <col min="13854" max="13861" width="0" style="476" hidden="1" customWidth="1"/>
    <col min="13862" max="13864" width="3.7109375" style="476" customWidth="1"/>
    <col min="13865" max="13865" width="12.7109375" style="476" customWidth="1"/>
    <col min="13866" max="13866" width="47.42578125" style="476" customWidth="1"/>
    <col min="13867" max="13875" width="0" style="476" hidden="1" customWidth="1"/>
    <col min="13876" max="13876" width="11.7109375" style="476" customWidth="1"/>
    <col min="13877" max="13877" width="6.42578125" style="476" bestFit="1" customWidth="1"/>
    <col min="13878" max="13878" width="11.7109375" style="476" customWidth="1"/>
    <col min="13879" max="13879" width="0" style="476" hidden="1" customWidth="1"/>
    <col min="13880" max="13880" width="3.7109375" style="476" customWidth="1"/>
    <col min="13881" max="13881" width="11.140625" style="476" bestFit="1" customWidth="1"/>
    <col min="13882" max="14109" width="10.5703125" style="476"/>
    <col min="14110" max="14117" width="0" style="476" hidden="1" customWidth="1"/>
    <col min="14118" max="14120" width="3.7109375" style="476" customWidth="1"/>
    <col min="14121" max="14121" width="12.7109375" style="476" customWidth="1"/>
    <col min="14122" max="14122" width="47.42578125" style="476" customWidth="1"/>
    <col min="14123" max="14131" width="0" style="476" hidden="1" customWidth="1"/>
    <col min="14132" max="14132" width="11.7109375" style="476" customWidth="1"/>
    <col min="14133" max="14133" width="6.42578125" style="476" bestFit="1" customWidth="1"/>
    <col min="14134" max="14134" width="11.7109375" style="476" customWidth="1"/>
    <col min="14135" max="14135" width="0" style="476" hidden="1" customWidth="1"/>
    <col min="14136" max="14136" width="3.7109375" style="476" customWidth="1"/>
    <col min="14137" max="14137" width="11.140625" style="476" bestFit="1" customWidth="1"/>
    <col min="14138" max="14365" width="10.5703125" style="476"/>
    <col min="14366" max="14373" width="0" style="476" hidden="1" customWidth="1"/>
    <col min="14374" max="14376" width="3.7109375" style="476" customWidth="1"/>
    <col min="14377" max="14377" width="12.7109375" style="476" customWidth="1"/>
    <col min="14378" max="14378" width="47.42578125" style="476" customWidth="1"/>
    <col min="14379" max="14387" width="0" style="476" hidden="1" customWidth="1"/>
    <col min="14388" max="14388" width="11.7109375" style="476" customWidth="1"/>
    <col min="14389" max="14389" width="6.42578125" style="476" bestFit="1" customWidth="1"/>
    <col min="14390" max="14390" width="11.7109375" style="476" customWidth="1"/>
    <col min="14391" max="14391" width="0" style="476" hidden="1" customWidth="1"/>
    <col min="14392" max="14392" width="3.7109375" style="476" customWidth="1"/>
    <col min="14393" max="14393" width="11.140625" style="476" bestFit="1" customWidth="1"/>
    <col min="14394" max="14621" width="10.5703125" style="476"/>
    <col min="14622" max="14629" width="0" style="476" hidden="1" customWidth="1"/>
    <col min="14630" max="14632" width="3.7109375" style="476" customWidth="1"/>
    <col min="14633" max="14633" width="12.7109375" style="476" customWidth="1"/>
    <col min="14634" max="14634" width="47.42578125" style="476" customWidth="1"/>
    <col min="14635" max="14643" width="0" style="476" hidden="1" customWidth="1"/>
    <col min="14644" max="14644" width="11.7109375" style="476" customWidth="1"/>
    <col min="14645" max="14645" width="6.42578125" style="476" bestFit="1" customWidth="1"/>
    <col min="14646" max="14646" width="11.7109375" style="476" customWidth="1"/>
    <col min="14647" max="14647" width="0" style="476" hidden="1" customWidth="1"/>
    <col min="14648" max="14648" width="3.7109375" style="476" customWidth="1"/>
    <col min="14649" max="14649" width="11.140625" style="476" bestFit="1" customWidth="1"/>
    <col min="14650" max="14877" width="10.5703125" style="476"/>
    <col min="14878" max="14885" width="0" style="476" hidden="1" customWidth="1"/>
    <col min="14886" max="14888" width="3.7109375" style="476" customWidth="1"/>
    <col min="14889" max="14889" width="12.7109375" style="476" customWidth="1"/>
    <col min="14890" max="14890" width="47.42578125" style="476" customWidth="1"/>
    <col min="14891" max="14899" width="0" style="476" hidden="1" customWidth="1"/>
    <col min="14900" max="14900" width="11.7109375" style="476" customWidth="1"/>
    <col min="14901" max="14901" width="6.42578125" style="476" bestFit="1" customWidth="1"/>
    <col min="14902" max="14902" width="11.7109375" style="476" customWidth="1"/>
    <col min="14903" max="14903" width="0" style="476" hidden="1" customWidth="1"/>
    <col min="14904" max="14904" width="3.7109375" style="476" customWidth="1"/>
    <col min="14905" max="14905" width="11.140625" style="476" bestFit="1" customWidth="1"/>
    <col min="14906" max="15133" width="10.5703125" style="476"/>
    <col min="15134" max="15141" width="0" style="476" hidden="1" customWidth="1"/>
    <col min="15142" max="15144" width="3.7109375" style="476" customWidth="1"/>
    <col min="15145" max="15145" width="12.7109375" style="476" customWidth="1"/>
    <col min="15146" max="15146" width="47.42578125" style="476" customWidth="1"/>
    <col min="15147" max="15155" width="0" style="476" hidden="1" customWidth="1"/>
    <col min="15156" max="15156" width="11.7109375" style="476" customWidth="1"/>
    <col min="15157" max="15157" width="6.42578125" style="476" bestFit="1" customWidth="1"/>
    <col min="15158" max="15158" width="11.7109375" style="476" customWidth="1"/>
    <col min="15159" max="15159" width="0" style="476" hidden="1" customWidth="1"/>
    <col min="15160" max="15160" width="3.7109375" style="476" customWidth="1"/>
    <col min="15161" max="15161" width="11.140625" style="476" bestFit="1" customWidth="1"/>
    <col min="15162" max="15389" width="10.5703125" style="476"/>
    <col min="15390" max="15397" width="0" style="476" hidden="1" customWidth="1"/>
    <col min="15398" max="15400" width="3.7109375" style="476" customWidth="1"/>
    <col min="15401" max="15401" width="12.7109375" style="476" customWidth="1"/>
    <col min="15402" max="15402" width="47.42578125" style="476" customWidth="1"/>
    <col min="15403" max="15411" width="0" style="476" hidden="1" customWidth="1"/>
    <col min="15412" max="15412" width="11.7109375" style="476" customWidth="1"/>
    <col min="15413" max="15413" width="6.42578125" style="476" bestFit="1" customWidth="1"/>
    <col min="15414" max="15414" width="11.7109375" style="476" customWidth="1"/>
    <col min="15415" max="15415" width="0" style="476" hidden="1" customWidth="1"/>
    <col min="15416" max="15416" width="3.7109375" style="476" customWidth="1"/>
    <col min="15417" max="15417" width="11.140625" style="476" bestFit="1" customWidth="1"/>
    <col min="15418" max="15645" width="10.5703125" style="476"/>
    <col min="15646" max="15653" width="0" style="476" hidden="1" customWidth="1"/>
    <col min="15654" max="15656" width="3.7109375" style="476" customWidth="1"/>
    <col min="15657" max="15657" width="12.7109375" style="476" customWidth="1"/>
    <col min="15658" max="15658" width="47.42578125" style="476" customWidth="1"/>
    <col min="15659" max="15667" width="0" style="476" hidden="1" customWidth="1"/>
    <col min="15668" max="15668" width="11.7109375" style="476" customWidth="1"/>
    <col min="15669" max="15669" width="6.42578125" style="476" bestFit="1" customWidth="1"/>
    <col min="15670" max="15670" width="11.7109375" style="476" customWidth="1"/>
    <col min="15671" max="15671" width="0" style="476" hidden="1" customWidth="1"/>
    <col min="15672" max="15672" width="3.7109375" style="476" customWidth="1"/>
    <col min="15673" max="15673" width="11.140625" style="476" bestFit="1" customWidth="1"/>
    <col min="15674" max="15901" width="10.5703125" style="476"/>
    <col min="15902" max="15909" width="0" style="476" hidden="1" customWidth="1"/>
    <col min="15910" max="15912" width="3.7109375" style="476" customWidth="1"/>
    <col min="15913" max="15913" width="12.7109375" style="476" customWidth="1"/>
    <col min="15914" max="15914" width="47.42578125" style="476" customWidth="1"/>
    <col min="15915" max="15923" width="0" style="476" hidden="1" customWidth="1"/>
    <col min="15924" max="15924" width="11.7109375" style="476" customWidth="1"/>
    <col min="15925" max="15925" width="6.42578125" style="476" bestFit="1" customWidth="1"/>
    <col min="15926" max="15926" width="11.7109375" style="476" customWidth="1"/>
    <col min="15927" max="15927" width="0" style="476" hidden="1" customWidth="1"/>
    <col min="15928" max="15928" width="3.7109375" style="476" customWidth="1"/>
    <col min="15929" max="15929" width="11.140625" style="476" bestFit="1" customWidth="1"/>
    <col min="15930" max="16157" width="10.5703125" style="476"/>
    <col min="16158" max="16165" width="0" style="476" hidden="1" customWidth="1"/>
    <col min="16166" max="16168" width="3.7109375" style="476" customWidth="1"/>
    <col min="16169" max="16169" width="12.7109375" style="476" customWidth="1"/>
    <col min="16170" max="16170" width="47.42578125" style="476" customWidth="1"/>
    <col min="16171" max="16179" width="0" style="476" hidden="1" customWidth="1"/>
    <col min="16180" max="16180" width="11.7109375" style="476" customWidth="1"/>
    <col min="16181" max="16181" width="6.42578125" style="476" bestFit="1" customWidth="1"/>
    <col min="16182" max="16182" width="11.7109375" style="476" customWidth="1"/>
    <col min="16183" max="16183" width="0" style="476" hidden="1" customWidth="1"/>
    <col min="16184" max="16184" width="3.7109375" style="476" customWidth="1"/>
    <col min="16185" max="16185" width="11.140625" style="476" bestFit="1" customWidth="1"/>
    <col min="16186" max="16384" width="10.5703125" style="476"/>
  </cols>
  <sheetData>
    <row r="1" spans="1:69" hidden="1"/>
    <row r="2" spans="1:69" hidden="1"/>
    <row r="3" spans="1:69" hidden="1"/>
    <row r="4" spans="1:69" ht="3" customHeight="1">
      <c r="J4" s="481"/>
      <c r="K4" s="481"/>
      <c r="L4" s="477"/>
      <c r="M4" s="477"/>
      <c r="N4" s="477"/>
      <c r="O4" s="484"/>
      <c r="P4" s="484"/>
      <c r="Q4" s="484"/>
      <c r="R4" s="484"/>
      <c r="S4" s="484"/>
      <c r="T4" s="484"/>
      <c r="U4" s="484"/>
      <c r="V4" s="484"/>
      <c r="W4" s="484"/>
      <c r="X4" s="484"/>
      <c r="Y4" s="484"/>
      <c r="Z4" s="477"/>
      <c r="AA4" s="997"/>
      <c r="AB4" s="997"/>
      <c r="AC4" s="997"/>
      <c r="AD4" s="997"/>
      <c r="AE4" s="997"/>
      <c r="AF4" s="997"/>
      <c r="AG4" s="997"/>
      <c r="AH4" s="997"/>
      <c r="AI4" s="997"/>
      <c r="AJ4" s="997"/>
      <c r="AK4" s="997"/>
      <c r="AL4" s="990"/>
      <c r="AM4" s="997"/>
      <c r="AN4" s="997"/>
      <c r="AO4" s="997"/>
      <c r="AP4" s="997"/>
      <c r="AQ4" s="997"/>
      <c r="AR4" s="997"/>
      <c r="AS4" s="997"/>
      <c r="AT4" s="997"/>
      <c r="AU4" s="997"/>
      <c r="AV4" s="997"/>
      <c r="AW4" s="997"/>
      <c r="AX4" s="990"/>
      <c r="AY4" s="997"/>
      <c r="AZ4" s="997"/>
      <c r="BA4" s="997"/>
      <c r="BB4" s="997"/>
      <c r="BC4" s="997"/>
      <c r="BD4" s="997"/>
      <c r="BE4" s="997"/>
      <c r="BF4" s="997"/>
      <c r="BG4" s="997"/>
      <c r="BH4" s="997"/>
      <c r="BI4" s="997"/>
      <c r="BJ4" s="990"/>
    </row>
    <row r="5" spans="1:69" ht="22.5" customHeight="1">
      <c r="J5" s="481"/>
      <c r="K5" s="481"/>
      <c r="L5" s="1252" t="s">
        <v>664</v>
      </c>
      <c r="M5" s="1252"/>
      <c r="N5" s="1252"/>
      <c r="O5" s="1252"/>
      <c r="P5" s="1252"/>
      <c r="Q5" s="1252"/>
      <c r="R5" s="1252"/>
      <c r="S5" s="1252"/>
      <c r="T5" s="1252"/>
      <c r="U5" s="578"/>
      <c r="V5" s="522"/>
      <c r="W5" s="522"/>
      <c r="X5" s="584"/>
      <c r="Y5" s="584"/>
      <c r="Z5" s="496"/>
      <c r="AA5" s="578"/>
      <c r="AB5" s="578"/>
      <c r="AC5" s="578"/>
      <c r="AD5" s="578"/>
      <c r="AE5" s="578"/>
      <c r="AF5" s="578"/>
      <c r="AG5" s="578"/>
      <c r="AJ5" s="1007"/>
      <c r="AK5" s="1007"/>
      <c r="AL5" s="578"/>
      <c r="AM5" s="578"/>
      <c r="AN5" s="578"/>
      <c r="AO5" s="578"/>
      <c r="AP5" s="578"/>
      <c r="AQ5" s="578"/>
      <c r="AR5" s="578"/>
      <c r="AS5" s="578"/>
      <c r="AV5" s="1007"/>
      <c r="AW5" s="1007"/>
      <c r="AX5" s="578"/>
      <c r="AY5" s="578"/>
      <c r="AZ5" s="578"/>
      <c r="BA5" s="578"/>
      <c r="BB5" s="578"/>
      <c r="BC5" s="578"/>
      <c r="BD5" s="578"/>
      <c r="BE5" s="578"/>
      <c r="BH5" s="1007"/>
      <c r="BI5" s="1007"/>
      <c r="BJ5" s="578"/>
    </row>
    <row r="6" spans="1:69" ht="3" customHeight="1">
      <c r="J6" s="481"/>
      <c r="K6" s="481"/>
      <c r="L6" s="477"/>
      <c r="M6" s="477"/>
      <c r="N6" s="477"/>
      <c r="O6" s="480"/>
      <c r="P6" s="480"/>
      <c r="Q6" s="480"/>
      <c r="R6" s="480"/>
      <c r="S6" s="480"/>
      <c r="T6" s="480"/>
      <c r="U6" s="477"/>
      <c r="V6" s="477"/>
      <c r="AA6" s="754"/>
      <c r="AB6" s="754"/>
      <c r="AC6" s="754"/>
      <c r="AD6" s="754"/>
      <c r="AE6" s="754"/>
      <c r="AF6" s="754"/>
      <c r="AG6" s="990"/>
      <c r="AH6" s="990"/>
      <c r="AM6" s="754"/>
      <c r="AN6" s="754"/>
      <c r="AO6" s="754"/>
      <c r="AP6" s="754"/>
      <c r="AQ6" s="754"/>
      <c r="AR6" s="754"/>
      <c r="AS6" s="990"/>
      <c r="AT6" s="990"/>
      <c r="AY6" s="754"/>
      <c r="AZ6" s="754"/>
      <c r="BA6" s="754"/>
      <c r="BB6" s="754"/>
      <c r="BC6" s="754"/>
      <c r="BD6" s="754"/>
      <c r="BE6" s="990"/>
      <c r="BF6" s="990"/>
    </row>
    <row r="7" spans="1:69" s="522" customFormat="1" ht="22.5">
      <c r="A7" s="584"/>
      <c r="B7" s="584"/>
      <c r="C7" s="584"/>
      <c r="D7" s="584"/>
      <c r="E7" s="584"/>
      <c r="F7" s="584"/>
      <c r="G7" s="590"/>
      <c r="H7" s="590"/>
      <c r="I7" s="530"/>
      <c r="J7" s="528"/>
      <c r="K7" s="528"/>
      <c r="L7" s="523"/>
      <c r="M7" s="616" t="s">
        <v>501</v>
      </c>
      <c r="N7" s="665"/>
      <c r="O7" s="1274" t="str">
        <f>IF(NameOrPr_ch="",IF(NameOrPr="","",NameOrPr),NameOrPr_ch)</f>
        <v>Департамент жилищно-коммунального хозяйства, энергетики и регулирования тарифов Ярославской области</v>
      </c>
      <c r="P7" s="1275"/>
      <c r="Q7" s="1275"/>
      <c r="R7" s="1275"/>
      <c r="S7" s="1275"/>
      <c r="T7" s="1276"/>
      <c r="U7" s="668"/>
      <c r="V7" s="523"/>
      <c r="AA7"/>
      <c r="AB7"/>
      <c r="AC7"/>
      <c r="AD7"/>
      <c r="AE7"/>
      <c r="AF7"/>
      <c r="AG7"/>
      <c r="AH7"/>
      <c r="AI7"/>
      <c r="AJ7"/>
      <c r="AK7"/>
      <c r="AL7"/>
      <c r="AM7"/>
      <c r="AN7"/>
      <c r="AO7"/>
      <c r="AP7"/>
      <c r="AQ7"/>
      <c r="AR7"/>
      <c r="AS7"/>
      <c r="AT7"/>
      <c r="AU7"/>
      <c r="AV7"/>
      <c r="AW7"/>
      <c r="AX7"/>
      <c r="AY7"/>
      <c r="AZ7"/>
      <c r="BA7"/>
      <c r="BB7"/>
      <c r="BC7"/>
      <c r="BD7"/>
      <c r="BE7"/>
      <c r="BF7"/>
      <c r="BG7"/>
      <c r="BH7"/>
      <c r="BI7"/>
      <c r="BJ7"/>
      <c r="BM7" s="584"/>
      <c r="BN7" s="584"/>
      <c r="BO7" s="584"/>
      <c r="BP7" s="584"/>
      <c r="BQ7" s="584"/>
    </row>
    <row r="8" spans="1:69" s="491" customFormat="1" ht="18.75">
      <c r="A8" s="504"/>
      <c r="B8" s="504"/>
      <c r="C8" s="504"/>
      <c r="D8" s="504"/>
      <c r="E8" s="504"/>
      <c r="F8" s="504"/>
      <c r="G8" s="504"/>
      <c r="H8" s="504"/>
      <c r="L8" s="498"/>
      <c r="M8" s="616" t="s">
        <v>594</v>
      </c>
      <c r="N8" s="665"/>
      <c r="O8" s="1274" t="str">
        <f>IF(datePr_ch="",IF(datePr="","",datePr),datePr_ch)</f>
        <v>20.12.2021</v>
      </c>
      <c r="P8" s="1275"/>
      <c r="Q8" s="1275"/>
      <c r="R8" s="1275"/>
      <c r="S8" s="1275"/>
      <c r="T8" s="1276"/>
      <c r="U8" s="666"/>
      <c r="V8" s="486"/>
      <c r="AA8"/>
      <c r="AB8"/>
      <c r="AC8"/>
      <c r="AD8"/>
      <c r="AE8"/>
      <c r="AF8"/>
      <c r="AG8"/>
      <c r="AH8"/>
      <c r="AI8"/>
      <c r="AJ8"/>
      <c r="AK8"/>
      <c r="AL8"/>
      <c r="AM8"/>
      <c r="AN8"/>
      <c r="AO8"/>
      <c r="AP8"/>
      <c r="AQ8"/>
      <c r="AR8"/>
      <c r="AS8"/>
      <c r="AT8"/>
      <c r="AU8"/>
      <c r="AV8"/>
      <c r="AW8"/>
      <c r="AX8"/>
      <c r="AY8"/>
      <c r="AZ8"/>
      <c r="BA8"/>
      <c r="BB8"/>
      <c r="BC8"/>
      <c r="BD8"/>
      <c r="BE8"/>
      <c r="BF8"/>
      <c r="BG8"/>
      <c r="BH8"/>
      <c r="BI8"/>
      <c r="BJ8"/>
      <c r="BM8" s="504"/>
      <c r="BN8" s="504"/>
      <c r="BO8" s="504"/>
      <c r="BP8" s="504"/>
      <c r="BQ8" s="504"/>
    </row>
    <row r="9" spans="1:69" s="491" customFormat="1" ht="18.75">
      <c r="A9" s="504"/>
      <c r="B9" s="504"/>
      <c r="C9" s="504"/>
      <c r="D9" s="504"/>
      <c r="E9" s="504"/>
      <c r="F9" s="504"/>
      <c r="G9" s="504"/>
      <c r="H9" s="504"/>
      <c r="L9" s="551"/>
      <c r="M9" s="616" t="s">
        <v>593</v>
      </c>
      <c r="N9" s="665"/>
      <c r="O9" s="1274" t="str">
        <f>IF(numberPr_ch="",IF(numberPr="","",numberPr),numberPr_ch)</f>
        <v>272-ви, 304-ви, 375-ви, 376-ви, 378-ви</v>
      </c>
      <c r="P9" s="1275"/>
      <c r="Q9" s="1275"/>
      <c r="R9" s="1275"/>
      <c r="S9" s="1275"/>
      <c r="T9" s="1276"/>
      <c r="U9" s="666"/>
      <c r="V9" s="486"/>
      <c r="AA9"/>
      <c r="AB9"/>
      <c r="AC9"/>
      <c r="AD9"/>
      <c r="AE9"/>
      <c r="AF9"/>
      <c r="AG9"/>
      <c r="AH9"/>
      <c r="AI9"/>
      <c r="AJ9"/>
      <c r="AK9"/>
      <c r="AL9"/>
      <c r="AM9"/>
      <c r="AN9"/>
      <c r="AO9"/>
      <c r="AP9"/>
      <c r="AQ9"/>
      <c r="AR9"/>
      <c r="AS9"/>
      <c r="AT9"/>
      <c r="AU9"/>
      <c r="AV9"/>
      <c r="AW9"/>
      <c r="AX9"/>
      <c r="AY9"/>
      <c r="AZ9"/>
      <c r="BA9"/>
      <c r="BB9"/>
      <c r="BC9"/>
      <c r="BD9"/>
      <c r="BE9"/>
      <c r="BF9"/>
      <c r="BG9"/>
      <c r="BH9"/>
      <c r="BI9"/>
      <c r="BJ9"/>
      <c r="BM9" s="504"/>
      <c r="BN9" s="504"/>
      <c r="BO9" s="504"/>
      <c r="BP9" s="504"/>
      <c r="BQ9" s="504"/>
    </row>
    <row r="10" spans="1:69" s="491" customFormat="1" ht="18.75">
      <c r="A10" s="504"/>
      <c r="B10" s="504"/>
      <c r="C10" s="504"/>
      <c r="D10" s="504"/>
      <c r="E10" s="504"/>
      <c r="F10" s="504"/>
      <c r="G10" s="504"/>
      <c r="H10" s="504"/>
      <c r="L10" s="551"/>
      <c r="M10" s="616" t="s">
        <v>500</v>
      </c>
      <c r="N10" s="665"/>
      <c r="O10" s="1274" t="str">
        <f>IF(IstPub_ch="",IF(IstPub="","",IstPub),IstPub_ch)</f>
        <v>печатное издание "Документ Регион"</v>
      </c>
      <c r="P10" s="1275"/>
      <c r="Q10" s="1275"/>
      <c r="R10" s="1275"/>
      <c r="S10" s="1275"/>
      <c r="T10" s="1276"/>
      <c r="U10" s="666"/>
      <c r="V10" s="486"/>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M10" s="504"/>
      <c r="BN10" s="504"/>
      <c r="BO10" s="504"/>
      <c r="BP10" s="504"/>
      <c r="BQ10" s="504"/>
    </row>
    <row r="11" spans="1:69" s="491" customFormat="1" ht="11.25" hidden="1">
      <c r="A11" s="504"/>
      <c r="B11" s="504"/>
      <c r="C11" s="504"/>
      <c r="D11" s="504"/>
      <c r="E11" s="504"/>
      <c r="F11" s="504"/>
      <c r="G11" s="504"/>
      <c r="H11" s="504"/>
      <c r="L11" s="551"/>
      <c r="M11" s="551"/>
      <c r="N11" s="565"/>
      <c r="O11" s="581"/>
      <c r="P11" s="581"/>
      <c r="Q11" s="581"/>
      <c r="R11" s="581"/>
      <c r="S11" s="581"/>
      <c r="T11" s="581"/>
      <c r="U11" s="486"/>
      <c r="V11" s="486"/>
      <c r="Z11" s="502" t="s">
        <v>372</v>
      </c>
      <c r="AA11" s="766"/>
      <c r="AB11" s="766"/>
      <c r="AC11" s="766"/>
      <c r="AD11" s="766"/>
      <c r="AE11" s="766"/>
      <c r="AF11" s="766"/>
      <c r="AG11" s="486"/>
      <c r="AH11" s="486"/>
      <c r="AI11" s="1006"/>
      <c r="AJ11" s="1006"/>
      <c r="AK11" s="1006"/>
      <c r="AL11" s="1010" t="s">
        <v>372</v>
      </c>
      <c r="AM11" s="766"/>
      <c r="AN11" s="766"/>
      <c r="AO11" s="766"/>
      <c r="AP11" s="766"/>
      <c r="AQ11" s="766"/>
      <c r="AR11" s="766"/>
      <c r="AS11" s="486"/>
      <c r="AT11" s="486"/>
      <c r="AU11" s="1006"/>
      <c r="AV11" s="1006"/>
      <c r="AW11" s="1006"/>
      <c r="AX11" s="1010" t="s">
        <v>372</v>
      </c>
      <c r="AY11" s="766"/>
      <c r="AZ11" s="766"/>
      <c r="BA11" s="766"/>
      <c r="BB11" s="766"/>
      <c r="BC11" s="766"/>
      <c r="BD11" s="766"/>
      <c r="BE11" s="486"/>
      <c r="BF11" s="486"/>
      <c r="BG11" s="1006"/>
      <c r="BH11" s="1006"/>
      <c r="BI11" s="1006"/>
      <c r="BJ11" s="1010" t="s">
        <v>372</v>
      </c>
      <c r="BM11" s="504"/>
      <c r="BN11" s="504"/>
      <c r="BO11" s="504"/>
      <c r="BP11" s="504"/>
      <c r="BQ11" s="504"/>
    </row>
    <row r="12" spans="1:69">
      <c r="J12" s="481"/>
      <c r="K12" s="481"/>
      <c r="L12" s="477"/>
      <c r="M12" s="477"/>
      <c r="N12" s="477"/>
      <c r="O12" s="1273"/>
      <c r="P12" s="1273"/>
      <c r="Q12" s="1273"/>
      <c r="R12" s="1273"/>
      <c r="S12" s="1273"/>
      <c r="T12" s="1273"/>
      <c r="U12" s="1273"/>
      <c r="V12" s="1273"/>
      <c r="W12" s="1273"/>
      <c r="X12" s="1273"/>
      <c r="Y12" s="1273"/>
      <c r="Z12" s="1273"/>
      <c r="AA12" s="1273" t="s">
        <v>1006</v>
      </c>
      <c r="AB12" s="1273"/>
      <c r="AC12" s="1273"/>
      <c r="AD12" s="1273"/>
      <c r="AE12" s="1273"/>
      <c r="AF12" s="1273"/>
      <c r="AG12" s="1273"/>
      <c r="AH12" s="1273"/>
      <c r="AI12" s="1273"/>
      <c r="AJ12" s="1273"/>
      <c r="AK12" s="1273"/>
      <c r="AL12" s="1273"/>
      <c r="AM12" s="1273" t="s">
        <v>1006</v>
      </c>
      <c r="AN12" s="1273"/>
      <c r="AO12" s="1273"/>
      <c r="AP12" s="1273"/>
      <c r="AQ12" s="1273"/>
      <c r="AR12" s="1273"/>
      <c r="AS12" s="1273"/>
      <c r="AT12" s="1273"/>
      <c r="AU12" s="1273"/>
      <c r="AV12" s="1273"/>
      <c r="AW12" s="1273"/>
      <c r="AX12" s="1273"/>
      <c r="AY12" s="1273" t="s">
        <v>1006</v>
      </c>
      <c r="AZ12" s="1273"/>
      <c r="BA12" s="1273"/>
      <c r="BB12" s="1273"/>
      <c r="BC12" s="1273"/>
      <c r="BD12" s="1273"/>
      <c r="BE12" s="1273"/>
      <c r="BF12" s="1273"/>
      <c r="BG12" s="1273"/>
      <c r="BH12" s="1273"/>
      <c r="BI12" s="1273"/>
      <c r="BJ12" s="1273"/>
    </row>
    <row r="13" spans="1:69" ht="14.25" customHeight="1">
      <c r="J13" s="481"/>
      <c r="K13" s="481"/>
      <c r="L13" s="1236" t="s">
        <v>453</v>
      </c>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165" t="s">
        <v>454</v>
      </c>
    </row>
    <row r="14" spans="1:69" ht="14.25" customHeight="1">
      <c r="J14" s="481"/>
      <c r="K14" s="481"/>
      <c r="L14" s="1236" t="s">
        <v>91</v>
      </c>
      <c r="M14" s="1236" t="s">
        <v>637</v>
      </c>
      <c r="N14" s="577"/>
      <c r="O14" s="1165" t="s">
        <v>639</v>
      </c>
      <c r="P14" s="1165"/>
      <c r="Q14" s="1165"/>
      <c r="R14" s="1165"/>
      <c r="S14" s="1165"/>
      <c r="T14" s="1165"/>
      <c r="U14" s="1165"/>
      <c r="V14" s="1165"/>
      <c r="W14" s="1165"/>
      <c r="X14" s="1165"/>
      <c r="Y14" s="1165"/>
      <c r="Z14" s="1236" t="s">
        <v>340</v>
      </c>
      <c r="AA14" s="1165" t="s">
        <v>639</v>
      </c>
      <c r="AB14" s="1165"/>
      <c r="AC14" s="1165"/>
      <c r="AD14" s="1165"/>
      <c r="AE14" s="1165"/>
      <c r="AF14" s="1165"/>
      <c r="AG14" s="1165"/>
      <c r="AH14" s="1165"/>
      <c r="AI14" s="1165"/>
      <c r="AJ14" s="1165"/>
      <c r="AK14" s="1165"/>
      <c r="AL14" s="1236" t="s">
        <v>340</v>
      </c>
      <c r="AM14" s="1165" t="s">
        <v>639</v>
      </c>
      <c r="AN14" s="1165"/>
      <c r="AO14" s="1165"/>
      <c r="AP14" s="1165"/>
      <c r="AQ14" s="1165"/>
      <c r="AR14" s="1165"/>
      <c r="AS14" s="1165"/>
      <c r="AT14" s="1165"/>
      <c r="AU14" s="1165"/>
      <c r="AV14" s="1165"/>
      <c r="AW14" s="1165"/>
      <c r="AX14" s="1236" t="s">
        <v>340</v>
      </c>
      <c r="AY14" s="1165" t="s">
        <v>639</v>
      </c>
      <c r="AZ14" s="1165"/>
      <c r="BA14" s="1165"/>
      <c r="BB14" s="1165"/>
      <c r="BC14" s="1165"/>
      <c r="BD14" s="1165"/>
      <c r="BE14" s="1165"/>
      <c r="BF14" s="1165"/>
      <c r="BG14" s="1165"/>
      <c r="BH14" s="1165"/>
      <c r="BI14" s="1165"/>
      <c r="BJ14" s="1236" t="s">
        <v>340</v>
      </c>
      <c r="BK14" s="1272" t="s">
        <v>274</v>
      </c>
      <c r="BL14" s="1165"/>
    </row>
    <row r="15" spans="1:69" s="522" customFormat="1" ht="14.25" customHeight="1">
      <c r="A15" s="584"/>
      <c r="B15" s="584"/>
      <c r="C15" s="584"/>
      <c r="D15" s="584"/>
      <c r="E15" s="584"/>
      <c r="F15" s="584"/>
      <c r="G15" s="590"/>
      <c r="H15" s="590"/>
      <c r="I15" s="530"/>
      <c r="J15" s="528"/>
      <c r="K15" s="528"/>
      <c r="L15" s="1236"/>
      <c r="M15" s="1236"/>
      <c r="N15" s="577"/>
      <c r="O15" s="1283" t="s">
        <v>665</v>
      </c>
      <c r="P15" s="1283" t="s">
        <v>618</v>
      </c>
      <c r="Q15" s="1283" t="s">
        <v>619</v>
      </c>
      <c r="R15" s="1283" t="s">
        <v>270</v>
      </c>
      <c r="S15" s="1283"/>
      <c r="T15" s="1283" t="s">
        <v>270</v>
      </c>
      <c r="U15" s="1283"/>
      <c r="V15" s="651"/>
      <c r="W15" s="1282" t="s">
        <v>652</v>
      </c>
      <c r="X15" s="1282"/>
      <c r="Y15" s="1282"/>
      <c r="Z15" s="1236"/>
      <c r="AA15" s="1283" t="s">
        <v>665</v>
      </c>
      <c r="AB15" s="1283" t="s">
        <v>618</v>
      </c>
      <c r="AC15" s="1283" t="s">
        <v>619</v>
      </c>
      <c r="AD15" s="1283" t="s">
        <v>270</v>
      </c>
      <c r="AE15" s="1283"/>
      <c r="AF15" s="1283" t="s">
        <v>270</v>
      </c>
      <c r="AG15" s="1283"/>
      <c r="AH15" s="1133"/>
      <c r="AI15" s="1282" t="s">
        <v>652</v>
      </c>
      <c r="AJ15" s="1282"/>
      <c r="AK15" s="1282"/>
      <c r="AL15" s="1236"/>
      <c r="AM15" s="1283" t="s">
        <v>665</v>
      </c>
      <c r="AN15" s="1283" t="s">
        <v>618</v>
      </c>
      <c r="AO15" s="1283" t="s">
        <v>619</v>
      </c>
      <c r="AP15" s="1283" t="s">
        <v>270</v>
      </c>
      <c r="AQ15" s="1283"/>
      <c r="AR15" s="1283" t="s">
        <v>270</v>
      </c>
      <c r="AS15" s="1283"/>
      <c r="AT15" s="1133"/>
      <c r="AU15" s="1282" t="s">
        <v>652</v>
      </c>
      <c r="AV15" s="1282"/>
      <c r="AW15" s="1282"/>
      <c r="AX15" s="1236"/>
      <c r="AY15" s="1283" t="s">
        <v>665</v>
      </c>
      <c r="AZ15" s="1283" t="s">
        <v>618</v>
      </c>
      <c r="BA15" s="1283" t="s">
        <v>619</v>
      </c>
      <c r="BB15" s="1283" t="s">
        <v>270</v>
      </c>
      <c r="BC15" s="1283"/>
      <c r="BD15" s="1283" t="s">
        <v>270</v>
      </c>
      <c r="BE15" s="1283"/>
      <c r="BF15" s="1133"/>
      <c r="BG15" s="1282" t="s">
        <v>652</v>
      </c>
      <c r="BH15" s="1282"/>
      <c r="BI15" s="1282"/>
      <c r="BJ15" s="1236"/>
      <c r="BK15" s="1272"/>
      <c r="BL15" s="1165"/>
      <c r="BM15" s="584"/>
      <c r="BN15" s="584"/>
      <c r="BO15" s="584"/>
      <c r="BP15" s="584"/>
      <c r="BQ15" s="584"/>
    </row>
    <row r="16" spans="1:69" ht="56.25" customHeight="1">
      <c r="J16" s="481"/>
      <c r="K16" s="481"/>
      <c r="L16" s="1236"/>
      <c r="M16" s="1236"/>
      <c r="N16" s="577"/>
      <c r="O16" s="1283"/>
      <c r="P16" s="1283"/>
      <c r="Q16" s="1283"/>
      <c r="R16" s="534" t="s">
        <v>620</v>
      </c>
      <c r="S16" s="534" t="s">
        <v>621</v>
      </c>
      <c r="T16" s="534" t="s">
        <v>622</v>
      </c>
      <c r="U16" s="534" t="s">
        <v>623</v>
      </c>
      <c r="V16" s="534"/>
      <c r="W16" s="535" t="s">
        <v>273</v>
      </c>
      <c r="X16" s="1284" t="s">
        <v>272</v>
      </c>
      <c r="Y16" s="1284"/>
      <c r="Z16" s="1236"/>
      <c r="AA16" s="1283"/>
      <c r="AB16" s="1283"/>
      <c r="AC16" s="1283"/>
      <c r="AD16" s="755" t="s">
        <v>620</v>
      </c>
      <c r="AE16" s="755" t="s">
        <v>621</v>
      </c>
      <c r="AF16" s="755" t="s">
        <v>622</v>
      </c>
      <c r="AG16" s="755" t="s">
        <v>623</v>
      </c>
      <c r="AH16" s="755"/>
      <c r="AI16" s="1131" t="s">
        <v>273</v>
      </c>
      <c r="AJ16" s="1284" t="s">
        <v>272</v>
      </c>
      <c r="AK16" s="1284"/>
      <c r="AL16" s="1236"/>
      <c r="AM16" s="1283"/>
      <c r="AN16" s="1283"/>
      <c r="AO16" s="1283"/>
      <c r="AP16" s="755" t="s">
        <v>620</v>
      </c>
      <c r="AQ16" s="755" t="s">
        <v>621</v>
      </c>
      <c r="AR16" s="755" t="s">
        <v>622</v>
      </c>
      <c r="AS16" s="755" t="s">
        <v>623</v>
      </c>
      <c r="AT16" s="755"/>
      <c r="AU16" s="1131" t="s">
        <v>273</v>
      </c>
      <c r="AV16" s="1284" t="s">
        <v>272</v>
      </c>
      <c r="AW16" s="1284"/>
      <c r="AX16" s="1236"/>
      <c r="AY16" s="1283"/>
      <c r="AZ16" s="1283"/>
      <c r="BA16" s="1283"/>
      <c r="BB16" s="755" t="s">
        <v>620</v>
      </c>
      <c r="BC16" s="755" t="s">
        <v>621</v>
      </c>
      <c r="BD16" s="755" t="s">
        <v>622</v>
      </c>
      <c r="BE16" s="755" t="s">
        <v>623</v>
      </c>
      <c r="BF16" s="755"/>
      <c r="BG16" s="1131" t="s">
        <v>273</v>
      </c>
      <c r="BH16" s="1284" t="s">
        <v>272</v>
      </c>
      <c r="BI16" s="1284"/>
      <c r="BJ16" s="1236"/>
      <c r="BK16" s="1272"/>
      <c r="BL16" s="1165"/>
    </row>
    <row r="17" spans="1:76">
      <c r="J17" s="481"/>
      <c r="K17" s="489">
        <v>1</v>
      </c>
      <c r="L17" s="478" t="s">
        <v>92</v>
      </c>
      <c r="M17" s="478" t="s">
        <v>48</v>
      </c>
      <c r="N17" s="495" t="s">
        <v>48</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4">
        <f ca="1">OFFSET(V17,0,-1)</f>
        <v>9</v>
      </c>
      <c r="W17" s="487">
        <f t="shared" ca="1" si="0"/>
        <v>10</v>
      </c>
      <c r="X17" s="1254">
        <f ca="1">OFFSET(X17,0,-1)+1</f>
        <v>11</v>
      </c>
      <c r="Y17" s="1254"/>
      <c r="Z17" s="487">
        <f ca="1">OFFSET(Z17,0,-2)+1</f>
        <v>12</v>
      </c>
      <c r="AA17" s="1134">
        <f ca="1">OFFSET(AA17,0,-1)+1</f>
        <v>13</v>
      </c>
      <c r="AB17" s="1134">
        <f t="shared" ref="AB17:AI17" ca="1" si="1">OFFSET(AB17,0,-1)+1</f>
        <v>14</v>
      </c>
      <c r="AC17" s="1134">
        <f t="shared" ca="1" si="1"/>
        <v>15</v>
      </c>
      <c r="AD17" s="1134">
        <f t="shared" ca="1" si="1"/>
        <v>16</v>
      </c>
      <c r="AE17" s="1134">
        <f t="shared" ca="1" si="1"/>
        <v>17</v>
      </c>
      <c r="AF17" s="1134">
        <f t="shared" ca="1" si="1"/>
        <v>18</v>
      </c>
      <c r="AG17" s="1134">
        <f t="shared" ca="1" si="1"/>
        <v>19</v>
      </c>
      <c r="AH17" s="650">
        <f ca="1">OFFSET(AH17,0,-1)</f>
        <v>19</v>
      </c>
      <c r="AI17" s="1134">
        <f t="shared" ca="1" si="1"/>
        <v>20</v>
      </c>
      <c r="AJ17" s="1254">
        <f ca="1">OFFSET(AJ17,0,-1)+1</f>
        <v>21</v>
      </c>
      <c r="AK17" s="1254"/>
      <c r="AL17" s="1134">
        <f ca="1">OFFSET(AL17,0,-2)+1</f>
        <v>22</v>
      </c>
      <c r="AM17" s="1134">
        <f ca="1">OFFSET(AM17,0,-1)+1</f>
        <v>23</v>
      </c>
      <c r="AN17" s="1134">
        <f t="shared" ref="AN17:AU17" ca="1" si="2">OFFSET(AN17,0,-1)+1</f>
        <v>24</v>
      </c>
      <c r="AO17" s="1134">
        <f t="shared" ca="1" si="2"/>
        <v>25</v>
      </c>
      <c r="AP17" s="1134">
        <f t="shared" ca="1" si="2"/>
        <v>26</v>
      </c>
      <c r="AQ17" s="1134">
        <f t="shared" ca="1" si="2"/>
        <v>27</v>
      </c>
      <c r="AR17" s="1134">
        <f t="shared" ca="1" si="2"/>
        <v>28</v>
      </c>
      <c r="AS17" s="1134">
        <f t="shared" ca="1" si="2"/>
        <v>29</v>
      </c>
      <c r="AT17" s="650">
        <f ca="1">OFFSET(AT17,0,-1)</f>
        <v>29</v>
      </c>
      <c r="AU17" s="1134">
        <f t="shared" ca="1" si="2"/>
        <v>30</v>
      </c>
      <c r="AV17" s="1254">
        <f ca="1">OFFSET(AV17,0,-1)+1</f>
        <v>31</v>
      </c>
      <c r="AW17" s="1254"/>
      <c r="AX17" s="1134">
        <f ca="1">OFFSET(AX17,0,-2)+1</f>
        <v>32</v>
      </c>
      <c r="AY17" s="1134">
        <f ca="1">OFFSET(AY17,0,-1)+1</f>
        <v>33</v>
      </c>
      <c r="AZ17" s="1134">
        <f t="shared" ref="AZ17:BG17" ca="1" si="3">OFFSET(AZ17,0,-1)+1</f>
        <v>34</v>
      </c>
      <c r="BA17" s="1134">
        <f t="shared" ca="1" si="3"/>
        <v>35</v>
      </c>
      <c r="BB17" s="1134">
        <f t="shared" ca="1" si="3"/>
        <v>36</v>
      </c>
      <c r="BC17" s="1134">
        <f t="shared" ca="1" si="3"/>
        <v>37</v>
      </c>
      <c r="BD17" s="1134">
        <f t="shared" ca="1" si="3"/>
        <v>38</v>
      </c>
      <c r="BE17" s="1134">
        <f t="shared" ca="1" si="3"/>
        <v>39</v>
      </c>
      <c r="BF17" s="650">
        <f ca="1">OFFSET(BF17,0,-1)</f>
        <v>39</v>
      </c>
      <c r="BG17" s="1134">
        <f t="shared" ca="1" si="3"/>
        <v>40</v>
      </c>
      <c r="BH17" s="1254">
        <f ca="1">OFFSET(BH17,0,-1)+1</f>
        <v>41</v>
      </c>
      <c r="BI17" s="1254"/>
      <c r="BJ17" s="1134">
        <f ca="1">OFFSET(BJ17,0,-2)+1</f>
        <v>42</v>
      </c>
      <c r="BL17" s="487">
        <f ca="1">OFFSET(BL17,0,-2)+1</f>
        <v>43</v>
      </c>
    </row>
    <row r="18" spans="1:76" ht="22.5">
      <c r="A18" s="1255">
        <v>1</v>
      </c>
      <c r="B18" s="1050"/>
      <c r="C18" s="1050"/>
      <c r="D18" s="1050"/>
      <c r="E18" s="1051"/>
      <c r="F18" s="1052"/>
      <c r="G18" s="1050"/>
      <c r="H18" s="1050"/>
      <c r="I18" s="1039"/>
      <c r="J18" s="1043"/>
      <c r="K18" s="1043"/>
      <c r="L18" s="592">
        <f>mergeValue(A18)</f>
        <v>1</v>
      </c>
      <c r="M18" s="640" t="s">
        <v>20</v>
      </c>
      <c r="N18" s="579"/>
      <c r="O18" s="1271" t="str">
        <f>IF('Перечень тарифов'!J37="","","" &amp; 'Перечень тарифов'!J37 &amp; "")</f>
        <v>Тариф на горячую воду в открытой системе ГВС</v>
      </c>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629" t="s">
        <v>475</v>
      </c>
    </row>
    <row r="19" spans="1:76" ht="22.5">
      <c r="A19" s="1255"/>
      <c r="B19" s="1255">
        <v>1</v>
      </c>
      <c r="C19" s="1050"/>
      <c r="D19" s="1050"/>
      <c r="E19" s="1052"/>
      <c r="F19" s="1052"/>
      <c r="G19" s="1050"/>
      <c r="H19" s="1050"/>
      <c r="I19" s="1045"/>
      <c r="J19" s="1041"/>
      <c r="K19" s="1040"/>
      <c r="L19" s="592" t="str">
        <f>mergeValue(A19) &amp;"."&amp; mergeValue(B19)</f>
        <v>1.1</v>
      </c>
      <c r="M19" s="545" t="s">
        <v>16</v>
      </c>
      <c r="N19" s="579"/>
      <c r="O19" s="1271" t="str">
        <f>IF('Перечень тарифов'!N37="","","" &amp; 'Перечень тарифов'!N37 &amp; "")</f>
        <v>город Ярославль, город Ярославль (78701000);</v>
      </c>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1"/>
      <c r="BG19" s="1271"/>
      <c r="BH19" s="1271"/>
      <c r="BI19" s="1271"/>
      <c r="BJ19" s="1271"/>
      <c r="BK19" s="1271"/>
      <c r="BL19" s="629" t="s">
        <v>476</v>
      </c>
    </row>
    <row r="20" spans="1:76" hidden="1">
      <c r="A20" s="1255"/>
      <c r="B20" s="1255"/>
      <c r="C20" s="1255">
        <v>1</v>
      </c>
      <c r="D20" s="1050"/>
      <c r="E20" s="1052"/>
      <c r="F20" s="1052"/>
      <c r="G20" s="1050"/>
      <c r="H20" s="1050"/>
      <c r="I20" s="1045"/>
      <c r="J20" s="1041"/>
      <c r="K20" s="1040"/>
      <c r="L20" s="592" t="str">
        <f>mergeValue(A20) &amp;"."&amp; mergeValue(B20)&amp;"."&amp; mergeValue(C20)</f>
        <v>1.1.1</v>
      </c>
      <c r="M20" s="546"/>
      <c r="N20" s="579"/>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1271"/>
      <c r="AM20" s="1271"/>
      <c r="AN20" s="1271"/>
      <c r="AO20" s="1271"/>
      <c r="AP20" s="1271"/>
      <c r="AQ20" s="1271"/>
      <c r="AR20" s="1271"/>
      <c r="AS20" s="1271"/>
      <c r="AT20" s="1271"/>
      <c r="AU20" s="1271"/>
      <c r="AV20" s="1271"/>
      <c r="AW20" s="1271"/>
      <c r="AX20" s="1271"/>
      <c r="AY20" s="1271"/>
      <c r="AZ20" s="1271"/>
      <c r="BA20" s="1271"/>
      <c r="BB20" s="1271"/>
      <c r="BC20" s="1271"/>
      <c r="BD20" s="1271"/>
      <c r="BE20" s="1271"/>
      <c r="BF20" s="1271"/>
      <c r="BG20" s="1271"/>
      <c r="BH20" s="1271"/>
      <c r="BI20" s="1271"/>
      <c r="BJ20" s="1271"/>
      <c r="BK20" s="1271"/>
      <c r="BL20" s="629"/>
    </row>
    <row r="21" spans="1:76" hidden="1">
      <c r="A21" s="1255"/>
      <c r="B21" s="1255"/>
      <c r="C21" s="1255"/>
      <c r="D21" s="1255">
        <v>1</v>
      </c>
      <c r="E21" s="1052"/>
      <c r="F21" s="1052"/>
      <c r="G21" s="1050"/>
      <c r="H21" s="1050"/>
      <c r="I21" s="1045"/>
      <c r="J21" s="1041"/>
      <c r="K21" s="1040"/>
      <c r="L21" s="592" t="str">
        <f>mergeValue(A21) &amp;"."&amp; mergeValue(B21)&amp;"."&amp; mergeValue(C21)&amp;"."&amp; mergeValue(D21)</f>
        <v>1.1.1.1</v>
      </c>
      <c r="M21" s="547"/>
      <c r="N21" s="579"/>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c r="AP21" s="1271"/>
      <c r="AQ21" s="1271"/>
      <c r="AR21" s="1271"/>
      <c r="AS21" s="1271"/>
      <c r="AT21" s="1271"/>
      <c r="AU21" s="1271"/>
      <c r="AV21" s="1271"/>
      <c r="AW21" s="1271"/>
      <c r="AX21" s="1271"/>
      <c r="AY21" s="1271"/>
      <c r="AZ21" s="1271"/>
      <c r="BA21" s="1271"/>
      <c r="BB21" s="1271"/>
      <c r="BC21" s="1271"/>
      <c r="BD21" s="1271"/>
      <c r="BE21" s="1271"/>
      <c r="BF21" s="1271"/>
      <c r="BG21" s="1271"/>
      <c r="BH21" s="1271"/>
      <c r="BI21" s="1271"/>
      <c r="BJ21" s="1271"/>
      <c r="BK21" s="1271"/>
      <c r="BL21" s="629"/>
    </row>
    <row r="22" spans="1:76" ht="0.2" customHeight="1">
      <c r="A22" s="1255"/>
      <c r="B22" s="1255"/>
      <c r="C22" s="1255"/>
      <c r="D22" s="1255"/>
      <c r="E22" s="1255">
        <v>1</v>
      </c>
      <c r="F22" s="1052"/>
      <c r="G22" s="1050"/>
      <c r="H22" s="1050"/>
      <c r="I22" s="1044"/>
      <c r="J22" s="1041"/>
      <c r="K22" s="1040"/>
      <c r="L22" s="592"/>
      <c r="M22" s="553"/>
      <c r="N22" s="580"/>
      <c r="O22" s="630"/>
      <c r="P22" s="630"/>
      <c r="Q22" s="630"/>
      <c r="R22" s="630"/>
      <c r="S22" s="630"/>
      <c r="T22" s="630"/>
      <c r="U22" s="630"/>
      <c r="V22" s="630"/>
      <c r="W22" s="630"/>
      <c r="X22" s="630"/>
      <c r="Y22" s="630"/>
      <c r="Z22" s="630"/>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507"/>
      <c r="BL22" s="629"/>
    </row>
    <row r="23" spans="1:76" ht="90">
      <c r="A23" s="1255"/>
      <c r="B23" s="1255"/>
      <c r="C23" s="1255"/>
      <c r="D23" s="1255"/>
      <c r="E23" s="1255"/>
      <c r="F23" s="1255">
        <v>1</v>
      </c>
      <c r="G23" s="1050"/>
      <c r="H23" s="1050"/>
      <c r="I23" s="1280"/>
      <c r="J23" s="1041"/>
      <c r="K23" s="1040"/>
      <c r="L23" s="592" t="str">
        <f>mergeValue(A23) &amp;"."&amp; mergeValue(B23)&amp;"."&amp; mergeValue(C23)&amp;"."&amp; mergeValue(D23)&amp;"."&amp; mergeValue(F23)</f>
        <v>1.1.1.1.1</v>
      </c>
      <c r="M23" s="554" t="s">
        <v>10</v>
      </c>
      <c r="N23" s="580"/>
      <c r="O23" s="1258" t="s">
        <v>302</v>
      </c>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60"/>
      <c r="BL23" s="629" t="s">
        <v>633</v>
      </c>
      <c r="BN23" s="503" t="str">
        <f>strCheckUnique(BO23:BO27)</f>
        <v/>
      </c>
      <c r="BP23" s="503"/>
    </row>
    <row r="24" spans="1:76" ht="135">
      <c r="A24" s="1255"/>
      <c r="B24" s="1255"/>
      <c r="C24" s="1255"/>
      <c r="D24" s="1255"/>
      <c r="E24" s="1255"/>
      <c r="F24" s="1255"/>
      <c r="G24" s="1255">
        <v>1</v>
      </c>
      <c r="H24" s="1050"/>
      <c r="I24" s="1280"/>
      <c r="J24" s="1281"/>
      <c r="K24" s="1046"/>
      <c r="L24" s="592" t="str">
        <f>mergeValue(A24) &amp;"."&amp; mergeValue(B24)&amp;"."&amp; mergeValue(C24)&amp;"."&amp; mergeValue(D24)&amp;"."&amp; mergeValue(F24)&amp;"."&amp; mergeValue(G24)</f>
        <v>1.1.1.1.1.1</v>
      </c>
      <c r="M24" s="1063" t="s">
        <v>648</v>
      </c>
      <c r="N24" s="645"/>
      <c r="O24" s="682">
        <v>44.92</v>
      </c>
      <c r="P24" s="561"/>
      <c r="Q24" s="561"/>
      <c r="R24" s="493"/>
      <c r="S24" s="1089"/>
      <c r="T24" s="1115">
        <v>1892.98</v>
      </c>
      <c r="U24" s="1115">
        <v>0</v>
      </c>
      <c r="V24" s="583" t="str">
        <f>W24 &amp; "-" &amp; Y24</f>
        <v>01.01.2022-30.06.2022</v>
      </c>
      <c r="W24" s="1262" t="s">
        <v>989</v>
      </c>
      <c r="X24" s="1251" t="s">
        <v>83</v>
      </c>
      <c r="Y24" s="1262" t="s">
        <v>1007</v>
      </c>
      <c r="Z24" s="1251" t="s">
        <v>83</v>
      </c>
      <c r="AA24" s="682">
        <v>46.82</v>
      </c>
      <c r="AB24" s="762"/>
      <c r="AC24" s="762"/>
      <c r="AD24" s="711"/>
      <c r="AE24" s="1089"/>
      <c r="AF24" s="1115">
        <v>1978.01</v>
      </c>
      <c r="AG24" s="1115">
        <v>0</v>
      </c>
      <c r="AH24" s="768" t="str">
        <f>AI24 &amp; "-" &amp; AK24</f>
        <v>01.07.2022-31.12.2022</v>
      </c>
      <c r="AI24" s="1262" t="s">
        <v>1008</v>
      </c>
      <c r="AJ24" s="1251" t="s">
        <v>83</v>
      </c>
      <c r="AK24" s="1262" t="s">
        <v>1009</v>
      </c>
      <c r="AL24" s="1251" t="s">
        <v>83</v>
      </c>
      <c r="AM24" s="682">
        <v>46.82</v>
      </c>
      <c r="AN24" s="762"/>
      <c r="AO24" s="762"/>
      <c r="AP24" s="711"/>
      <c r="AQ24" s="1089"/>
      <c r="AR24" s="1115">
        <v>1978.01</v>
      </c>
      <c r="AS24" s="1115">
        <v>0</v>
      </c>
      <c r="AT24" s="768" t="str">
        <f>AU24 &amp; "-" &amp; AW24</f>
        <v>01.01.2023-30.06.2023</v>
      </c>
      <c r="AU24" s="1262" t="s">
        <v>1010</v>
      </c>
      <c r="AV24" s="1251" t="s">
        <v>83</v>
      </c>
      <c r="AW24" s="1262" t="s">
        <v>1011</v>
      </c>
      <c r="AX24" s="1251" t="s">
        <v>83</v>
      </c>
      <c r="AY24" s="682">
        <v>48.49</v>
      </c>
      <c r="AZ24" s="762"/>
      <c r="BA24" s="762"/>
      <c r="BB24" s="711"/>
      <c r="BC24" s="1089"/>
      <c r="BD24" s="1115">
        <v>2074.7199999999998</v>
      </c>
      <c r="BE24" s="1115">
        <v>0</v>
      </c>
      <c r="BF24" s="768" t="str">
        <f>BG24 &amp; "-" &amp; BI24</f>
        <v>01.07.2023-31.12.2023</v>
      </c>
      <c r="BG24" s="1262" t="s">
        <v>1012</v>
      </c>
      <c r="BH24" s="1251" t="s">
        <v>83</v>
      </c>
      <c r="BI24" s="1262" t="s">
        <v>977</v>
      </c>
      <c r="BJ24" s="1251" t="s">
        <v>84</v>
      </c>
      <c r="BK24" s="536"/>
      <c r="BL24" s="629" t="s">
        <v>666</v>
      </c>
      <c r="BM24" s="499" t="str">
        <f>strCheckDate(O24:BK24)</f>
        <v/>
      </c>
      <c r="BN24" s="503"/>
      <c r="BO24" s="503" t="str">
        <f>IF(M24="","",M24 )</f>
        <v>горячая вода в системе централизованного теплоснабжения на горячее водоснабжение</v>
      </c>
      <c r="BP24" s="503"/>
      <c r="BQ24" s="503"/>
    </row>
    <row r="25" spans="1:76" ht="14.25" hidden="1" customHeight="1">
      <c r="A25" s="1255"/>
      <c r="B25" s="1255"/>
      <c r="C25" s="1255"/>
      <c r="D25" s="1255"/>
      <c r="E25" s="1255"/>
      <c r="F25" s="1255"/>
      <c r="G25" s="1255"/>
      <c r="H25" s="1050"/>
      <c r="I25" s="1280"/>
      <c r="J25" s="1281"/>
      <c r="K25" s="1046"/>
      <c r="L25" s="599"/>
      <c r="M25" s="645"/>
      <c r="N25" s="645"/>
      <c r="O25" s="561"/>
      <c r="P25" s="493"/>
      <c r="Q25" s="493"/>
      <c r="R25" s="493"/>
      <c r="S25" s="493"/>
      <c r="T25" s="493"/>
      <c r="U25" s="558"/>
      <c r="V25" s="583"/>
      <c r="W25" s="1250"/>
      <c r="X25" s="1251"/>
      <c r="Y25" s="1250"/>
      <c r="Z25" s="1251"/>
      <c r="AA25" s="762"/>
      <c r="AB25" s="711"/>
      <c r="AC25" s="711"/>
      <c r="AD25" s="711"/>
      <c r="AE25" s="711"/>
      <c r="AF25" s="711"/>
      <c r="AG25" s="558"/>
      <c r="AH25" s="768"/>
      <c r="AI25" s="1250"/>
      <c r="AJ25" s="1251"/>
      <c r="AK25" s="1250"/>
      <c r="AL25" s="1251"/>
      <c r="AM25" s="762"/>
      <c r="AN25" s="711"/>
      <c r="AO25" s="711"/>
      <c r="AP25" s="711"/>
      <c r="AQ25" s="711"/>
      <c r="AR25" s="711"/>
      <c r="AS25" s="558"/>
      <c r="AT25" s="768"/>
      <c r="AU25" s="1250"/>
      <c r="AV25" s="1251"/>
      <c r="AW25" s="1250"/>
      <c r="AX25" s="1251"/>
      <c r="AY25" s="762"/>
      <c r="AZ25" s="711"/>
      <c r="BA25" s="711"/>
      <c r="BB25" s="711"/>
      <c r="BC25" s="711"/>
      <c r="BD25" s="711"/>
      <c r="BE25" s="558"/>
      <c r="BF25" s="768"/>
      <c r="BG25" s="1250"/>
      <c r="BH25" s="1251"/>
      <c r="BI25" s="1250"/>
      <c r="BJ25" s="1251"/>
      <c r="BK25" s="536"/>
      <c r="BL25" s="1227"/>
      <c r="BP25" s="503">
        <f ca="1">OFFSET(BP25,-1,0)</f>
        <v>0</v>
      </c>
    </row>
    <row r="26" spans="1:76" s="475" customFormat="1" ht="15" hidden="1" customHeight="1">
      <c r="A26" s="1255"/>
      <c r="B26" s="1255"/>
      <c r="C26" s="1255"/>
      <c r="D26" s="1255"/>
      <c r="E26" s="1255"/>
      <c r="F26" s="1255"/>
      <c r="G26" s="1255"/>
      <c r="H26" s="1050"/>
      <c r="I26" s="1280"/>
      <c r="J26" s="1281"/>
      <c r="K26" s="1047"/>
      <c r="L26" s="537"/>
      <c r="M26" s="556"/>
      <c r="N26" s="550"/>
      <c r="O26" s="544"/>
      <c r="P26" s="544"/>
      <c r="Q26" s="544"/>
      <c r="R26" s="544"/>
      <c r="S26" s="544"/>
      <c r="T26" s="544"/>
      <c r="U26" s="544"/>
      <c r="V26" s="544"/>
      <c r="W26" s="562"/>
      <c r="X26" s="563"/>
      <c r="Y26" s="562"/>
      <c r="Z26" s="550"/>
      <c r="AA26" s="756"/>
      <c r="AB26" s="756"/>
      <c r="AC26" s="756"/>
      <c r="AD26" s="756"/>
      <c r="AE26" s="756"/>
      <c r="AF26" s="756"/>
      <c r="AG26" s="756"/>
      <c r="AH26" s="756"/>
      <c r="AI26" s="1004"/>
      <c r="AJ26" s="1005"/>
      <c r="AK26" s="1004"/>
      <c r="AL26" s="1000"/>
      <c r="AM26" s="756"/>
      <c r="AN26" s="756"/>
      <c r="AO26" s="756"/>
      <c r="AP26" s="756"/>
      <c r="AQ26" s="756"/>
      <c r="AR26" s="756"/>
      <c r="AS26" s="756"/>
      <c r="AT26" s="756"/>
      <c r="AU26" s="1004"/>
      <c r="AV26" s="1005"/>
      <c r="AW26" s="1004"/>
      <c r="AX26" s="1000"/>
      <c r="AY26" s="756"/>
      <c r="AZ26" s="756"/>
      <c r="BA26" s="756"/>
      <c r="BB26" s="756"/>
      <c r="BC26" s="756"/>
      <c r="BD26" s="756"/>
      <c r="BE26" s="756"/>
      <c r="BF26" s="756"/>
      <c r="BG26" s="1004"/>
      <c r="BH26" s="1005"/>
      <c r="BI26" s="1004"/>
      <c r="BJ26" s="1000"/>
      <c r="BK26" s="559"/>
      <c r="BL26" s="1228"/>
      <c r="BM26" s="500"/>
      <c r="BN26" s="500"/>
      <c r="BO26" s="500"/>
      <c r="BP26" s="500"/>
      <c r="BQ26" s="500"/>
    </row>
    <row r="27" spans="1:76" s="475" customFormat="1" ht="15" customHeight="1">
      <c r="A27" s="1255"/>
      <c r="B27" s="1255"/>
      <c r="C27" s="1255"/>
      <c r="D27" s="1255"/>
      <c r="E27" s="1255"/>
      <c r="F27" s="1255"/>
      <c r="G27" s="1050"/>
      <c r="H27" s="1050"/>
      <c r="I27" s="1280"/>
      <c r="J27" s="1048"/>
      <c r="K27" s="1047"/>
      <c r="L27" s="537"/>
      <c r="M27" s="555" t="s">
        <v>25</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9"/>
      <c r="BM27" s="500"/>
      <c r="BN27" s="500"/>
      <c r="BO27" s="500"/>
      <c r="BP27" s="500"/>
      <c r="BQ27" s="500"/>
    </row>
    <row r="28" spans="1:76" s="1055" customFormat="1" ht="90">
      <c r="A28" s="1255"/>
      <c r="B28" s="1255"/>
      <c r="C28" s="1255"/>
      <c r="D28" s="1255"/>
      <c r="E28" s="1255"/>
      <c r="F28" s="1255">
        <v>2</v>
      </c>
      <c r="G28" s="1073"/>
      <c r="H28" s="1073"/>
      <c r="I28" s="1285" t="s">
        <v>1006</v>
      </c>
      <c r="J28" s="1132"/>
      <c r="L28" s="1135" t="str">
        <f>mergeValue(A28) &amp;"."&amp; mergeValue(B28)&amp;"."&amp; mergeValue(C28)&amp;"."&amp; mergeValue(D28)&amp;"."&amp; mergeValue(F28)</f>
        <v>1.1.1.1.2</v>
      </c>
      <c r="M28" s="554" t="s">
        <v>10</v>
      </c>
      <c r="N28" s="815"/>
      <c r="O28" s="1258" t="s">
        <v>303</v>
      </c>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60"/>
      <c r="BL28" s="629" t="s">
        <v>633</v>
      </c>
      <c r="BM28" s="1007"/>
      <c r="BN28" s="828" t="str">
        <f>strCheckUnique(BO28:BO32)</f>
        <v/>
      </c>
      <c r="BO28" s="1007"/>
      <c r="BP28" s="828"/>
      <c r="BQ28" s="1007"/>
      <c r="BR28" s="1007"/>
      <c r="BS28" s="1007"/>
      <c r="BT28" s="1007"/>
      <c r="BU28" s="1007"/>
      <c r="BV28" s="1007"/>
      <c r="BW28" s="1007"/>
      <c r="BX28" s="1007"/>
    </row>
    <row r="29" spans="1:76" s="1055" customFormat="1" ht="135">
      <c r="A29" s="1255"/>
      <c r="B29" s="1255"/>
      <c r="C29" s="1255"/>
      <c r="D29" s="1255"/>
      <c r="E29" s="1255"/>
      <c r="F29" s="1255"/>
      <c r="G29" s="1255">
        <v>1</v>
      </c>
      <c r="H29" s="1073"/>
      <c r="I29" s="1280"/>
      <c r="J29" s="1281"/>
      <c r="K29" s="1062"/>
      <c r="L29" s="1135" t="str">
        <f>mergeValue(A29) &amp;"."&amp; mergeValue(B29)&amp;"."&amp; mergeValue(C29)&amp;"."&amp; mergeValue(D29)&amp;"."&amp; mergeValue(F29)&amp;"."&amp; mergeValue(G29)</f>
        <v>1.1.1.1.2.1</v>
      </c>
      <c r="M29" s="1063" t="s">
        <v>648</v>
      </c>
      <c r="N29" s="645"/>
      <c r="O29" s="682">
        <f>Component_comp</f>
        <v>44.92</v>
      </c>
      <c r="P29" s="762"/>
      <c r="Q29" s="762"/>
      <c r="R29" s="711"/>
      <c r="S29" s="1089"/>
      <c r="T29" s="1115">
        <f>T24</f>
        <v>1892.98</v>
      </c>
      <c r="U29" s="1115">
        <f>U24</f>
        <v>0</v>
      </c>
      <c r="V29" s="768" t="str">
        <f>W29 &amp; "-" &amp; Y29</f>
        <v>01.01.2022-30.06.2022</v>
      </c>
      <c r="W29" s="1262" t="s">
        <v>989</v>
      </c>
      <c r="X29" s="1251" t="s">
        <v>83</v>
      </c>
      <c r="Y29" s="1262" t="s">
        <v>1007</v>
      </c>
      <c r="Z29" s="1251" t="s">
        <v>83</v>
      </c>
      <c r="AA29" s="682">
        <f>AA24</f>
        <v>46.82</v>
      </c>
      <c r="AB29" s="762"/>
      <c r="AC29" s="762"/>
      <c r="AD29" s="711"/>
      <c r="AE29" s="1089"/>
      <c r="AF29" s="1115">
        <f>AF24</f>
        <v>1978.01</v>
      </c>
      <c r="AG29" s="1115">
        <f>AG24</f>
        <v>0</v>
      </c>
      <c r="AH29" s="768" t="str">
        <f>AI29 &amp; "-" &amp; AK29</f>
        <v>01.07.2022-31.12.2022</v>
      </c>
      <c r="AI29" s="1262" t="s">
        <v>1008</v>
      </c>
      <c r="AJ29" s="1251" t="s">
        <v>83</v>
      </c>
      <c r="AK29" s="1262" t="s">
        <v>1009</v>
      </c>
      <c r="AL29" s="1251" t="s">
        <v>83</v>
      </c>
      <c r="AM29" s="682">
        <f>AM24</f>
        <v>46.82</v>
      </c>
      <c r="AN29" s="762"/>
      <c r="AO29" s="762"/>
      <c r="AP29" s="711"/>
      <c r="AQ29" s="1089"/>
      <c r="AR29" s="1115">
        <f>AR24</f>
        <v>1978.01</v>
      </c>
      <c r="AS29" s="1115">
        <f>AS24</f>
        <v>0</v>
      </c>
      <c r="AT29" s="768" t="str">
        <f>AU29 &amp; "-" &amp; AW29</f>
        <v>01.01.2023-30.06.2023</v>
      </c>
      <c r="AU29" s="1262" t="s">
        <v>1010</v>
      </c>
      <c r="AV29" s="1251" t="s">
        <v>83</v>
      </c>
      <c r="AW29" s="1262" t="s">
        <v>1011</v>
      </c>
      <c r="AX29" s="1251" t="s">
        <v>83</v>
      </c>
      <c r="AY29" s="682">
        <f>AY24</f>
        <v>48.49</v>
      </c>
      <c r="AZ29" s="762"/>
      <c r="BA29" s="762"/>
      <c r="BB29" s="711"/>
      <c r="BC29" s="1089"/>
      <c r="BD29" s="1115">
        <f>BD24</f>
        <v>2074.7199999999998</v>
      </c>
      <c r="BE29" s="1115">
        <f>BE24</f>
        <v>0</v>
      </c>
      <c r="BF29" s="768" t="str">
        <f>BG29 &amp; "-" &amp; BI29</f>
        <v>01.07.2023-31.12.2023</v>
      </c>
      <c r="BG29" s="1262" t="s">
        <v>1012</v>
      </c>
      <c r="BH29" s="1251" t="s">
        <v>83</v>
      </c>
      <c r="BI29" s="1262" t="s">
        <v>977</v>
      </c>
      <c r="BJ29" s="1251" t="s">
        <v>84</v>
      </c>
      <c r="BK29" s="536"/>
      <c r="BL29" s="629" t="s">
        <v>666</v>
      </c>
      <c r="BM29" s="1007" t="str">
        <f>strCheckDate(O29:BK29)</f>
        <v/>
      </c>
      <c r="BN29" s="828"/>
      <c r="BO29" s="828" t="str">
        <f>IF(M29="","",M29 )</f>
        <v>горячая вода в системе централизованного теплоснабжения на горячее водоснабжение</v>
      </c>
      <c r="BP29" s="828"/>
      <c r="BQ29" s="828"/>
      <c r="BR29" s="828"/>
      <c r="BS29" s="1007"/>
      <c r="BT29" s="1007"/>
      <c r="BU29" s="1007"/>
      <c r="BV29" s="1007"/>
      <c r="BW29" s="1007"/>
      <c r="BX29" s="1007"/>
    </row>
    <row r="30" spans="1:76" s="1055" customFormat="1" ht="0.2" customHeight="1">
      <c r="A30" s="1255"/>
      <c r="B30" s="1255"/>
      <c r="C30" s="1255"/>
      <c r="D30" s="1255"/>
      <c r="E30" s="1255"/>
      <c r="F30" s="1255"/>
      <c r="G30" s="1255"/>
      <c r="H30" s="1073"/>
      <c r="I30" s="1280"/>
      <c r="J30" s="1281"/>
      <c r="K30" s="1062"/>
      <c r="L30" s="799"/>
      <c r="M30" s="645"/>
      <c r="N30" s="645"/>
      <c r="O30" s="762"/>
      <c r="P30" s="711"/>
      <c r="Q30" s="711"/>
      <c r="R30" s="711"/>
      <c r="S30" s="711"/>
      <c r="T30" s="711"/>
      <c r="U30" s="558"/>
      <c r="V30" s="768"/>
      <c r="W30" s="1250"/>
      <c r="X30" s="1251"/>
      <c r="Y30" s="1250"/>
      <c r="Z30" s="1251"/>
      <c r="AA30" s="762"/>
      <c r="AB30" s="711"/>
      <c r="AC30" s="711"/>
      <c r="AD30" s="711"/>
      <c r="AE30" s="711"/>
      <c r="AF30" s="711"/>
      <c r="AG30" s="558"/>
      <c r="AH30" s="768"/>
      <c r="AI30" s="1250"/>
      <c r="AJ30" s="1251"/>
      <c r="AK30" s="1250"/>
      <c r="AL30" s="1251"/>
      <c r="AM30" s="762"/>
      <c r="AN30" s="711"/>
      <c r="AO30" s="711"/>
      <c r="AP30" s="711"/>
      <c r="AQ30" s="711"/>
      <c r="AR30" s="711"/>
      <c r="AS30" s="558"/>
      <c r="AT30" s="768"/>
      <c r="AU30" s="1250"/>
      <c r="AV30" s="1251"/>
      <c r="AW30" s="1250"/>
      <c r="AX30" s="1251"/>
      <c r="AY30" s="762"/>
      <c r="AZ30" s="711"/>
      <c r="BA30" s="711"/>
      <c r="BB30" s="711"/>
      <c r="BC30" s="711"/>
      <c r="BD30" s="711"/>
      <c r="BE30" s="558"/>
      <c r="BF30" s="768"/>
      <c r="BG30" s="1250"/>
      <c r="BH30" s="1251"/>
      <c r="BI30" s="1250"/>
      <c r="BJ30" s="1251"/>
      <c r="BK30" s="536"/>
      <c r="BL30" s="1225"/>
      <c r="BM30" s="1007"/>
      <c r="BN30" s="1007"/>
      <c r="BO30" s="1007"/>
      <c r="BP30" s="828">
        <f ca="1">OFFSET(BP30,-1,0)</f>
        <v>0</v>
      </c>
      <c r="BQ30" s="1007"/>
      <c r="BR30" s="1007"/>
      <c r="BS30" s="1007"/>
      <c r="BT30" s="1007"/>
      <c r="BU30" s="1007"/>
      <c r="BV30" s="1007"/>
      <c r="BW30" s="1007"/>
      <c r="BX30" s="1007"/>
    </row>
    <row r="31" spans="1:76" s="1054" customFormat="1" ht="15" hidden="1" customHeight="1">
      <c r="A31" s="1255"/>
      <c r="B31" s="1255"/>
      <c r="C31" s="1255"/>
      <c r="D31" s="1255"/>
      <c r="E31" s="1255"/>
      <c r="F31" s="1255"/>
      <c r="G31" s="1255"/>
      <c r="H31" s="1073"/>
      <c r="I31" s="1280"/>
      <c r="J31" s="1281"/>
      <c r="K31" s="1064"/>
      <c r="L31" s="687"/>
      <c r="M31" s="556"/>
      <c r="N31" s="1000"/>
      <c r="O31" s="756"/>
      <c r="P31" s="756"/>
      <c r="Q31" s="756"/>
      <c r="R31" s="756"/>
      <c r="S31" s="756"/>
      <c r="T31" s="756"/>
      <c r="U31" s="756"/>
      <c r="V31" s="756"/>
      <c r="W31" s="1004"/>
      <c r="X31" s="1005"/>
      <c r="Y31" s="1004"/>
      <c r="Z31" s="1000"/>
      <c r="AA31" s="756"/>
      <c r="AB31" s="756"/>
      <c r="AC31" s="756"/>
      <c r="AD31" s="756"/>
      <c r="AE31" s="756"/>
      <c r="AF31" s="756"/>
      <c r="AG31" s="756"/>
      <c r="AH31" s="756"/>
      <c r="AI31" s="1004"/>
      <c r="AJ31" s="1005"/>
      <c r="AK31" s="1004"/>
      <c r="AL31" s="1000"/>
      <c r="AM31" s="756"/>
      <c r="AN31" s="756"/>
      <c r="AO31" s="756"/>
      <c r="AP31" s="756"/>
      <c r="AQ31" s="756"/>
      <c r="AR31" s="756"/>
      <c r="AS31" s="756"/>
      <c r="AT31" s="756"/>
      <c r="AU31" s="1004"/>
      <c r="AV31" s="1005"/>
      <c r="AW31" s="1004"/>
      <c r="AX31" s="1000"/>
      <c r="AY31" s="756"/>
      <c r="AZ31" s="756"/>
      <c r="BA31" s="756"/>
      <c r="BB31" s="756"/>
      <c r="BC31" s="756"/>
      <c r="BD31" s="756"/>
      <c r="BE31" s="756"/>
      <c r="BF31" s="756"/>
      <c r="BG31" s="1004"/>
      <c r="BH31" s="1005"/>
      <c r="BI31" s="1004"/>
      <c r="BJ31" s="1000"/>
      <c r="BK31" s="761"/>
      <c r="BL31" s="1225"/>
      <c r="BM31" s="1071"/>
      <c r="BN31" s="1071"/>
      <c r="BO31" s="1071"/>
      <c r="BP31" s="1071"/>
      <c r="BQ31" s="1071"/>
      <c r="BR31" s="1071"/>
      <c r="BS31" s="1071"/>
      <c r="BT31" s="1071"/>
      <c r="BU31" s="1071"/>
      <c r="BV31" s="1071"/>
      <c r="BW31" s="1071"/>
      <c r="BX31" s="1071"/>
    </row>
    <row r="32" spans="1:76" s="1054" customFormat="1" ht="15" customHeight="1">
      <c r="A32" s="1255"/>
      <c r="B32" s="1255"/>
      <c r="C32" s="1255"/>
      <c r="D32" s="1255"/>
      <c r="E32" s="1255"/>
      <c r="F32" s="1255"/>
      <c r="G32" s="1073"/>
      <c r="H32" s="1073"/>
      <c r="I32" s="1280"/>
      <c r="J32" s="1070"/>
      <c r="K32" s="1064"/>
      <c r="L32" s="687"/>
      <c r="M32" s="555" t="s">
        <v>25</v>
      </c>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761"/>
      <c r="BM32" s="1071"/>
      <c r="BN32" s="1071"/>
      <c r="BO32" s="1071"/>
      <c r="BP32" s="1071"/>
      <c r="BQ32" s="1071"/>
      <c r="BR32" s="1071"/>
      <c r="BS32" s="1071"/>
      <c r="BT32" s="1071"/>
      <c r="BU32" s="1071"/>
      <c r="BV32" s="1071"/>
      <c r="BW32" s="1071"/>
      <c r="BX32" s="1071"/>
    </row>
    <row r="33" spans="1:76" s="1055" customFormat="1" ht="90">
      <c r="A33" s="1255"/>
      <c r="B33" s="1255"/>
      <c r="C33" s="1255"/>
      <c r="D33" s="1255"/>
      <c r="E33" s="1255"/>
      <c r="F33" s="1255">
        <v>3</v>
      </c>
      <c r="G33" s="1073"/>
      <c r="H33" s="1073"/>
      <c r="I33" s="1285" t="s">
        <v>1006</v>
      </c>
      <c r="J33" s="1132"/>
      <c r="L33" s="1135" t="str">
        <f>mergeValue(A33) &amp;"."&amp; mergeValue(B33)&amp;"."&amp; mergeValue(C33)&amp;"."&amp; mergeValue(D33)&amp;"."&amp; mergeValue(F33)</f>
        <v>1.1.1.1.3</v>
      </c>
      <c r="M33" s="554" t="s">
        <v>10</v>
      </c>
      <c r="N33" s="815"/>
      <c r="O33" s="1258" t="s">
        <v>770</v>
      </c>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60"/>
      <c r="BL33" s="629" t="s">
        <v>633</v>
      </c>
      <c r="BM33" s="1007"/>
      <c r="BN33" s="828" t="str">
        <f>strCheckUnique(BO33:BO37)</f>
        <v/>
      </c>
      <c r="BO33" s="1007"/>
      <c r="BP33" s="828"/>
      <c r="BQ33" s="1007"/>
      <c r="BR33" s="1007"/>
      <c r="BS33" s="1007"/>
      <c r="BT33" s="1007"/>
      <c r="BU33" s="1007"/>
      <c r="BV33" s="1007"/>
      <c r="BW33" s="1007"/>
      <c r="BX33" s="1007"/>
    </row>
    <row r="34" spans="1:76" s="1055" customFormat="1" ht="135">
      <c r="A34" s="1255"/>
      <c r="B34" s="1255"/>
      <c r="C34" s="1255"/>
      <c r="D34" s="1255"/>
      <c r="E34" s="1255"/>
      <c r="F34" s="1255"/>
      <c r="G34" s="1255">
        <v>1</v>
      </c>
      <c r="H34" s="1073"/>
      <c r="I34" s="1280"/>
      <c r="J34" s="1281"/>
      <c r="K34" s="1062"/>
      <c r="L34" s="1135" t="str">
        <f>mergeValue(A34) &amp;"."&amp; mergeValue(B34)&amp;"."&amp; mergeValue(C34)&amp;"."&amp; mergeValue(D34)&amp;"."&amp; mergeValue(F34)&amp;"."&amp; mergeValue(G34)</f>
        <v>1.1.1.1.3.1</v>
      </c>
      <c r="M34" s="1063" t="s">
        <v>648</v>
      </c>
      <c r="N34" s="645"/>
      <c r="O34" s="682">
        <v>53.9</v>
      </c>
      <c r="P34" s="762"/>
      <c r="Q34" s="762"/>
      <c r="R34" s="711"/>
      <c r="S34" s="1089"/>
      <c r="T34" s="1115">
        <v>2271.58</v>
      </c>
      <c r="U34" s="1115">
        <v>0</v>
      </c>
      <c r="V34" s="768" t="str">
        <f>W34 &amp; "-" &amp; Y34</f>
        <v>01.01.2022-30.06.2022</v>
      </c>
      <c r="W34" s="1262" t="s">
        <v>989</v>
      </c>
      <c r="X34" s="1251" t="s">
        <v>83</v>
      </c>
      <c r="Y34" s="1262" t="s">
        <v>1007</v>
      </c>
      <c r="Z34" s="1251" t="s">
        <v>83</v>
      </c>
      <c r="AA34" s="682">
        <v>56.18</v>
      </c>
      <c r="AB34" s="762"/>
      <c r="AC34" s="762"/>
      <c r="AD34" s="711"/>
      <c r="AE34" s="1089"/>
      <c r="AF34" s="1115">
        <v>2373.61</v>
      </c>
      <c r="AG34" s="1115">
        <v>0</v>
      </c>
      <c r="AH34" s="768" t="str">
        <f>AI34 &amp; "-" &amp; AK34</f>
        <v>01.07.2022-31.12.2022</v>
      </c>
      <c r="AI34" s="1262" t="s">
        <v>1008</v>
      </c>
      <c r="AJ34" s="1251" t="s">
        <v>83</v>
      </c>
      <c r="AK34" s="1262" t="s">
        <v>1009</v>
      </c>
      <c r="AL34" s="1251" t="s">
        <v>83</v>
      </c>
      <c r="AM34" s="682">
        <v>56.18</v>
      </c>
      <c r="AN34" s="762"/>
      <c r="AO34" s="762"/>
      <c r="AP34" s="711"/>
      <c r="AQ34" s="1089"/>
      <c r="AR34" s="1115">
        <v>2373.61</v>
      </c>
      <c r="AS34" s="1115">
        <v>0</v>
      </c>
      <c r="AT34" s="768" t="str">
        <f>AU34 &amp; "-" &amp; AW34</f>
        <v>01.01.2023-30.06.2023</v>
      </c>
      <c r="AU34" s="1262" t="s">
        <v>1010</v>
      </c>
      <c r="AV34" s="1251" t="s">
        <v>83</v>
      </c>
      <c r="AW34" s="1262" t="s">
        <v>1011</v>
      </c>
      <c r="AX34" s="1251" t="s">
        <v>83</v>
      </c>
      <c r="AY34" s="682">
        <v>58.19</v>
      </c>
      <c r="AZ34" s="762"/>
      <c r="BA34" s="762"/>
      <c r="BB34" s="711"/>
      <c r="BC34" s="1089"/>
      <c r="BD34" s="1115">
        <v>2489.66</v>
      </c>
      <c r="BE34" s="1115">
        <v>0</v>
      </c>
      <c r="BF34" s="768" t="str">
        <f>BG34 &amp; "-" &amp; BI34</f>
        <v>01.07.2023-31.12.2023</v>
      </c>
      <c r="BG34" s="1262" t="s">
        <v>1012</v>
      </c>
      <c r="BH34" s="1251" t="s">
        <v>83</v>
      </c>
      <c r="BI34" s="1262" t="s">
        <v>977</v>
      </c>
      <c r="BJ34" s="1251" t="s">
        <v>84</v>
      </c>
      <c r="BK34" s="536"/>
      <c r="BL34" s="629" t="s">
        <v>666</v>
      </c>
      <c r="BM34" s="1007" t="str">
        <f>strCheckDate(O34:BK34)</f>
        <v/>
      </c>
      <c r="BN34" s="828"/>
      <c r="BO34" s="828" t="str">
        <f>IF(M34="","",M34 )</f>
        <v>горячая вода в системе централизованного теплоснабжения на горячее водоснабжение</v>
      </c>
      <c r="BP34" s="828"/>
      <c r="BQ34" s="828"/>
      <c r="BR34" s="828"/>
      <c r="BS34" s="1007"/>
      <c r="BT34" s="1007"/>
      <c r="BU34" s="1007"/>
      <c r="BV34" s="1007"/>
      <c r="BW34" s="1007"/>
      <c r="BX34" s="1007"/>
    </row>
    <row r="35" spans="1:76" s="1055" customFormat="1" ht="0.2" customHeight="1">
      <c r="A35" s="1255"/>
      <c r="B35" s="1255"/>
      <c r="C35" s="1255"/>
      <c r="D35" s="1255"/>
      <c r="E35" s="1255"/>
      <c r="F35" s="1255"/>
      <c r="G35" s="1255"/>
      <c r="H35" s="1073"/>
      <c r="I35" s="1280"/>
      <c r="J35" s="1281"/>
      <c r="K35" s="1062"/>
      <c r="L35" s="799"/>
      <c r="M35" s="645"/>
      <c r="N35" s="645"/>
      <c r="O35" s="762"/>
      <c r="P35" s="711"/>
      <c r="Q35" s="711"/>
      <c r="R35" s="711"/>
      <c r="S35" s="711"/>
      <c r="T35" s="711"/>
      <c r="U35" s="558"/>
      <c r="V35" s="768"/>
      <c r="W35" s="1250"/>
      <c r="X35" s="1251"/>
      <c r="Y35" s="1250"/>
      <c r="Z35" s="1251"/>
      <c r="AA35" s="762"/>
      <c r="AB35" s="711"/>
      <c r="AC35" s="711"/>
      <c r="AD35" s="711"/>
      <c r="AE35" s="711"/>
      <c r="AF35" s="711"/>
      <c r="AG35" s="558"/>
      <c r="AH35" s="768"/>
      <c r="AI35" s="1250"/>
      <c r="AJ35" s="1251"/>
      <c r="AK35" s="1250"/>
      <c r="AL35" s="1251"/>
      <c r="AM35" s="762"/>
      <c r="AN35" s="711"/>
      <c r="AO35" s="711"/>
      <c r="AP35" s="711"/>
      <c r="AQ35" s="711"/>
      <c r="AR35" s="711"/>
      <c r="AS35" s="558"/>
      <c r="AT35" s="768"/>
      <c r="AU35" s="1250"/>
      <c r="AV35" s="1251"/>
      <c r="AW35" s="1250"/>
      <c r="AX35" s="1251"/>
      <c r="AY35" s="762"/>
      <c r="AZ35" s="711"/>
      <c r="BA35" s="711"/>
      <c r="BB35" s="711"/>
      <c r="BC35" s="711"/>
      <c r="BD35" s="711"/>
      <c r="BE35" s="558"/>
      <c r="BF35" s="768"/>
      <c r="BG35" s="1250"/>
      <c r="BH35" s="1251"/>
      <c r="BI35" s="1250"/>
      <c r="BJ35" s="1251"/>
      <c r="BK35" s="536"/>
      <c r="BL35" s="1225"/>
      <c r="BM35" s="1007"/>
      <c r="BN35" s="1007"/>
      <c r="BO35" s="1007"/>
      <c r="BP35" s="828">
        <f ca="1">OFFSET(BP35,-1,0)</f>
        <v>0</v>
      </c>
      <c r="BQ35" s="1007"/>
      <c r="BR35" s="1007"/>
      <c r="BS35" s="1007"/>
      <c r="BT35" s="1007"/>
      <c r="BU35" s="1007"/>
      <c r="BV35" s="1007"/>
      <c r="BW35" s="1007"/>
      <c r="BX35" s="1007"/>
    </row>
    <row r="36" spans="1:76" s="1054" customFormat="1" ht="15" hidden="1" customHeight="1">
      <c r="A36" s="1255"/>
      <c r="B36" s="1255"/>
      <c r="C36" s="1255"/>
      <c r="D36" s="1255"/>
      <c r="E36" s="1255"/>
      <c r="F36" s="1255"/>
      <c r="G36" s="1255"/>
      <c r="H36" s="1073"/>
      <c r="I36" s="1280"/>
      <c r="J36" s="1281"/>
      <c r="K36" s="1064"/>
      <c r="L36" s="687"/>
      <c r="M36" s="556"/>
      <c r="N36" s="1000"/>
      <c r="O36" s="756"/>
      <c r="P36" s="756"/>
      <c r="Q36" s="756"/>
      <c r="R36" s="756"/>
      <c r="S36" s="756"/>
      <c r="T36" s="756"/>
      <c r="U36" s="756"/>
      <c r="V36" s="756"/>
      <c r="W36" s="1004"/>
      <c r="X36" s="1005"/>
      <c r="Y36" s="1004"/>
      <c r="Z36" s="1000"/>
      <c r="AA36" s="756"/>
      <c r="AB36" s="756"/>
      <c r="AC36" s="756"/>
      <c r="AD36" s="756"/>
      <c r="AE36" s="756"/>
      <c r="AF36" s="756"/>
      <c r="AG36" s="756"/>
      <c r="AH36" s="756"/>
      <c r="AI36" s="1004"/>
      <c r="AJ36" s="1005"/>
      <c r="AK36" s="1004"/>
      <c r="AL36" s="1000"/>
      <c r="AM36" s="756"/>
      <c r="AN36" s="756"/>
      <c r="AO36" s="756"/>
      <c r="AP36" s="756"/>
      <c r="AQ36" s="756"/>
      <c r="AR36" s="756"/>
      <c r="AS36" s="756"/>
      <c r="AT36" s="756"/>
      <c r="AU36" s="1004"/>
      <c r="AV36" s="1005"/>
      <c r="AW36" s="1004"/>
      <c r="AX36" s="1000"/>
      <c r="AY36" s="756"/>
      <c r="AZ36" s="756"/>
      <c r="BA36" s="756"/>
      <c r="BB36" s="756"/>
      <c r="BC36" s="756"/>
      <c r="BD36" s="756"/>
      <c r="BE36" s="756"/>
      <c r="BF36" s="756"/>
      <c r="BG36" s="1004"/>
      <c r="BH36" s="1005"/>
      <c r="BI36" s="1004"/>
      <c r="BJ36" s="1000"/>
      <c r="BK36" s="761"/>
      <c r="BL36" s="1225"/>
      <c r="BM36" s="1071"/>
      <c r="BN36" s="1071"/>
      <c r="BO36" s="1071"/>
      <c r="BP36" s="1071"/>
      <c r="BQ36" s="1071"/>
      <c r="BR36" s="1071"/>
      <c r="BS36" s="1071"/>
      <c r="BT36" s="1071"/>
      <c r="BU36" s="1071"/>
      <c r="BV36" s="1071"/>
      <c r="BW36" s="1071"/>
      <c r="BX36" s="1071"/>
    </row>
    <row r="37" spans="1:76" s="1054" customFormat="1" ht="15" customHeight="1">
      <c r="A37" s="1255"/>
      <c r="B37" s="1255"/>
      <c r="C37" s="1255"/>
      <c r="D37" s="1255"/>
      <c r="E37" s="1255"/>
      <c r="F37" s="1255"/>
      <c r="G37" s="1073"/>
      <c r="H37" s="1073"/>
      <c r="I37" s="1280"/>
      <c r="J37" s="1070"/>
      <c r="K37" s="1064"/>
      <c r="L37" s="687"/>
      <c r="M37" s="555" t="s">
        <v>25</v>
      </c>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556"/>
      <c r="AO37" s="556"/>
      <c r="AP37" s="556"/>
      <c r="AQ37" s="556"/>
      <c r="AR37" s="556"/>
      <c r="AS37" s="556"/>
      <c r="AT37" s="556"/>
      <c r="AU37" s="556"/>
      <c r="AV37" s="556"/>
      <c r="AW37" s="556"/>
      <c r="AX37" s="556"/>
      <c r="AY37" s="556"/>
      <c r="AZ37" s="556"/>
      <c r="BA37" s="556"/>
      <c r="BB37" s="556"/>
      <c r="BC37" s="556"/>
      <c r="BD37" s="556"/>
      <c r="BE37" s="556"/>
      <c r="BF37" s="556"/>
      <c r="BG37" s="556"/>
      <c r="BH37" s="556"/>
      <c r="BI37" s="556"/>
      <c r="BJ37" s="556"/>
      <c r="BK37" s="556"/>
      <c r="BL37" s="761"/>
      <c r="BM37" s="1071"/>
      <c r="BN37" s="1071"/>
      <c r="BO37" s="1071"/>
      <c r="BP37" s="1071"/>
      <c r="BQ37" s="1071"/>
      <c r="BR37" s="1071"/>
      <c r="BS37" s="1071"/>
      <c r="BT37" s="1071"/>
      <c r="BU37" s="1071"/>
      <c r="BV37" s="1071"/>
      <c r="BW37" s="1071"/>
      <c r="BX37" s="1071"/>
    </row>
    <row r="38" spans="1:76" s="475" customFormat="1" ht="15" customHeight="1">
      <c r="A38" s="1255"/>
      <c r="B38" s="1255"/>
      <c r="C38" s="1255"/>
      <c r="D38" s="1255"/>
      <c r="E38" s="1255"/>
      <c r="F38" s="1053"/>
      <c r="G38" s="1050"/>
      <c r="H38" s="1050"/>
      <c r="I38" s="1044"/>
      <c r="J38" s="1042"/>
      <c r="K38" s="1047"/>
      <c r="L38" s="537"/>
      <c r="M38" s="550" t="s">
        <v>11</v>
      </c>
      <c r="N38" s="549"/>
      <c r="O38" s="544"/>
      <c r="P38" s="544"/>
      <c r="Q38" s="544"/>
      <c r="R38" s="544"/>
      <c r="S38" s="544"/>
      <c r="T38" s="544"/>
      <c r="U38" s="544"/>
      <c r="V38" s="544"/>
      <c r="W38" s="572"/>
      <c r="X38" s="563"/>
      <c r="Y38" s="562"/>
      <c r="Z38" s="549"/>
      <c r="AA38" s="756"/>
      <c r="AB38" s="756"/>
      <c r="AC38" s="756"/>
      <c r="AD38" s="756"/>
      <c r="AE38" s="756"/>
      <c r="AF38" s="756"/>
      <c r="AG38" s="756"/>
      <c r="AH38" s="756"/>
      <c r="AI38" s="765"/>
      <c r="AJ38" s="1005"/>
      <c r="AK38" s="1004"/>
      <c r="AL38" s="999"/>
      <c r="AM38" s="756"/>
      <c r="AN38" s="756"/>
      <c r="AO38" s="756"/>
      <c r="AP38" s="756"/>
      <c r="AQ38" s="756"/>
      <c r="AR38" s="756"/>
      <c r="AS38" s="756"/>
      <c r="AT38" s="756"/>
      <c r="AU38" s="765"/>
      <c r="AV38" s="1005"/>
      <c r="AW38" s="1004"/>
      <c r="AX38" s="999"/>
      <c r="AY38" s="756"/>
      <c r="AZ38" s="756"/>
      <c r="BA38" s="756"/>
      <c r="BB38" s="756"/>
      <c r="BC38" s="756"/>
      <c r="BD38" s="756"/>
      <c r="BE38" s="756"/>
      <c r="BF38" s="756"/>
      <c r="BG38" s="765"/>
      <c r="BH38" s="1005"/>
      <c r="BI38" s="1004"/>
      <c r="BJ38" s="999"/>
      <c r="BK38" s="563"/>
      <c r="BL38" s="559"/>
      <c r="BM38" s="500"/>
      <c r="BN38" s="500"/>
      <c r="BO38" s="500"/>
      <c r="BP38" s="500"/>
      <c r="BQ38" s="500"/>
    </row>
    <row r="39" spans="1:76" s="475" customFormat="1" ht="14.25" hidden="1" customHeight="1">
      <c r="A39" s="1255"/>
      <c r="B39" s="1255"/>
      <c r="C39" s="1255"/>
      <c r="D39" s="1052"/>
      <c r="E39" s="1053"/>
      <c r="F39" s="1053"/>
      <c r="G39" s="1050"/>
      <c r="H39" s="1050"/>
      <c r="I39" s="1049"/>
      <c r="J39" s="1042"/>
      <c r="K39" s="1039"/>
      <c r="L39" s="537"/>
      <c r="M39" s="550"/>
      <c r="N39" s="550"/>
      <c r="O39" s="550"/>
      <c r="P39" s="550"/>
      <c r="Q39" s="550"/>
      <c r="R39" s="550"/>
      <c r="S39" s="550"/>
      <c r="T39" s="550"/>
      <c r="U39" s="550"/>
      <c r="V39" s="550"/>
      <c r="W39" s="550"/>
      <c r="X39" s="550"/>
      <c r="Y39" s="550"/>
      <c r="Z39" s="550"/>
      <c r="AA39" s="1000"/>
      <c r="AB39" s="1000"/>
      <c r="AC39" s="1000"/>
      <c r="AD39" s="1000"/>
      <c r="AE39" s="1000"/>
      <c r="AF39" s="1000"/>
      <c r="AG39" s="1000"/>
      <c r="AH39" s="1000"/>
      <c r="AI39" s="1000"/>
      <c r="AJ39" s="1000"/>
      <c r="AK39" s="1000"/>
      <c r="AL39" s="1000"/>
      <c r="AM39" s="1000"/>
      <c r="AN39" s="1000"/>
      <c r="AO39" s="1000"/>
      <c r="AP39" s="1000"/>
      <c r="AQ39" s="1000"/>
      <c r="AR39" s="1000"/>
      <c r="AS39" s="1000"/>
      <c r="AT39" s="1000"/>
      <c r="AU39" s="1000"/>
      <c r="AV39" s="1000"/>
      <c r="AW39" s="1000"/>
      <c r="AX39" s="1000"/>
      <c r="AY39" s="1000"/>
      <c r="AZ39" s="1000"/>
      <c r="BA39" s="1000"/>
      <c r="BB39" s="1000"/>
      <c r="BC39" s="1000"/>
      <c r="BD39" s="1000"/>
      <c r="BE39" s="1000"/>
      <c r="BF39" s="1000"/>
      <c r="BG39" s="1000"/>
      <c r="BH39" s="1000"/>
      <c r="BI39" s="1000"/>
      <c r="BJ39" s="1000"/>
      <c r="BK39" s="550"/>
      <c r="BL39" s="559"/>
      <c r="BM39" s="500"/>
      <c r="BN39" s="500"/>
      <c r="BO39" s="500"/>
      <c r="BP39" s="500"/>
      <c r="BQ39" s="500"/>
    </row>
    <row r="40" spans="1:76" ht="3" customHeight="1">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row>
    <row r="41" spans="1:76" ht="89.25" customHeight="1">
      <c r="L41" s="1">
        <v>1</v>
      </c>
      <c r="M41" s="1219" t="s">
        <v>669</v>
      </c>
      <c r="N41" s="1219"/>
      <c r="O41" s="1219"/>
      <c r="P41" s="1219"/>
      <c r="Q41" s="1219"/>
      <c r="R41" s="1219"/>
      <c r="S41" s="1219"/>
      <c r="T41" s="1219"/>
      <c r="U41" s="1219"/>
      <c r="V41" s="1219"/>
      <c r="W41" s="1219"/>
    </row>
  </sheetData>
  <sheetProtection password="FA9C" sheet="1" objects="1" scenarios="1" formatColumns="0" formatRows="0"/>
  <dataConsolidate leftLabels="1"/>
  <mergeCells count="130">
    <mergeCell ref="BI29:BI30"/>
    <mergeCell ref="BJ29:BJ30"/>
    <mergeCell ref="AM12:AX12"/>
    <mergeCell ref="BH16:BI16"/>
    <mergeCell ref="BH17:BI17"/>
    <mergeCell ref="BG24:BG25"/>
    <mergeCell ref="BH24:BH25"/>
    <mergeCell ref="BI24:BI25"/>
    <mergeCell ref="AV34:AV35"/>
    <mergeCell ref="AW34:AW35"/>
    <mergeCell ref="AX34:AX35"/>
    <mergeCell ref="AY12:BJ12"/>
    <mergeCell ref="AY14:BI14"/>
    <mergeCell ref="BJ14:BJ16"/>
    <mergeCell ref="AY15:AY16"/>
    <mergeCell ref="AZ15:AZ16"/>
    <mergeCell ref="BA15:BA16"/>
    <mergeCell ref="BB15:BC15"/>
    <mergeCell ref="BD15:BE15"/>
    <mergeCell ref="BG15:BI15"/>
    <mergeCell ref="BG34:BG35"/>
    <mergeCell ref="BH34:BH35"/>
    <mergeCell ref="BI34:BI35"/>
    <mergeCell ref="BJ34:BJ35"/>
    <mergeCell ref="BJ24:BJ25"/>
    <mergeCell ref="BG29:BG30"/>
    <mergeCell ref="AA12:AL12"/>
    <mergeCell ref="AA14:AK14"/>
    <mergeCell ref="AL14:AL16"/>
    <mergeCell ref="AA15:AA16"/>
    <mergeCell ref="AB15:AB16"/>
    <mergeCell ref="AC15:AC16"/>
    <mergeCell ref="AD15:AE15"/>
    <mergeCell ref="AF15:AG15"/>
    <mergeCell ref="AI15:AK15"/>
    <mergeCell ref="AJ16:AK16"/>
    <mergeCell ref="O28:BK28"/>
    <mergeCell ref="G29:G31"/>
    <mergeCell ref="J29:J31"/>
    <mergeCell ref="W29:W30"/>
    <mergeCell ref="X29:X30"/>
    <mergeCell ref="Y29:Y30"/>
    <mergeCell ref="Z29:Z30"/>
    <mergeCell ref="AI24:AI25"/>
    <mergeCell ref="AJ24:AJ25"/>
    <mergeCell ref="AK24:AK25"/>
    <mergeCell ref="AL24:AL25"/>
    <mergeCell ref="AI29:AI30"/>
    <mergeCell ref="AJ29:AJ30"/>
    <mergeCell ref="AK29:AK30"/>
    <mergeCell ref="AL29:AL30"/>
    <mergeCell ref="AU24:AU25"/>
    <mergeCell ref="AV24:AV25"/>
    <mergeCell ref="AW24:AW25"/>
    <mergeCell ref="AX24:AX25"/>
    <mergeCell ref="AU29:AU30"/>
    <mergeCell ref="AV29:AV30"/>
    <mergeCell ref="AW29:AW30"/>
    <mergeCell ref="AX29:AX30"/>
    <mergeCell ref="BH29:BH30"/>
    <mergeCell ref="X34:X35"/>
    <mergeCell ref="Y34:Y35"/>
    <mergeCell ref="Z34:Z35"/>
    <mergeCell ref="BL35:BL36"/>
    <mergeCell ref="AI34:AI35"/>
    <mergeCell ref="AJ34:AJ35"/>
    <mergeCell ref="AK34:AK35"/>
    <mergeCell ref="AL34:AL35"/>
    <mergeCell ref="AU34:AU35"/>
    <mergeCell ref="O9:T9"/>
    <mergeCell ref="O10:T10"/>
    <mergeCell ref="L5:T5"/>
    <mergeCell ref="O7:T7"/>
    <mergeCell ref="O8:T8"/>
    <mergeCell ref="O12:Z12"/>
    <mergeCell ref="L14:L16"/>
    <mergeCell ref="L13:BK13"/>
    <mergeCell ref="O21:BK21"/>
    <mergeCell ref="X16:Y16"/>
    <mergeCell ref="O18:BK18"/>
    <mergeCell ref="O19:BK19"/>
    <mergeCell ref="O20:BK20"/>
    <mergeCell ref="AJ17:AK17"/>
    <mergeCell ref="AM14:AW14"/>
    <mergeCell ref="AX14:AX16"/>
    <mergeCell ref="AM15:AM16"/>
    <mergeCell ref="AN15:AN16"/>
    <mergeCell ref="AO15:AO16"/>
    <mergeCell ref="AP15:AQ15"/>
    <mergeCell ref="AR15:AS15"/>
    <mergeCell ref="AU15:AW15"/>
    <mergeCell ref="AV16:AW16"/>
    <mergeCell ref="AV17:AW17"/>
    <mergeCell ref="J24:J26"/>
    <mergeCell ref="M41:W41"/>
    <mergeCell ref="BL25:BL26"/>
    <mergeCell ref="W15:Y15"/>
    <mergeCell ref="T15:U15"/>
    <mergeCell ref="R15:S15"/>
    <mergeCell ref="O15:O16"/>
    <mergeCell ref="P15:P16"/>
    <mergeCell ref="Q15:Q16"/>
    <mergeCell ref="M14:M16"/>
    <mergeCell ref="Z14:Z16"/>
    <mergeCell ref="BK14:BK16"/>
    <mergeCell ref="O14:Y14"/>
    <mergeCell ref="X17:Y17"/>
    <mergeCell ref="Y24:Y25"/>
    <mergeCell ref="Z24:Z25"/>
    <mergeCell ref="O23:BK23"/>
    <mergeCell ref="W24:W25"/>
    <mergeCell ref="X24:X25"/>
    <mergeCell ref="BL13:BL16"/>
    <mergeCell ref="BL30:BL31"/>
    <mergeCell ref="O33:BK33"/>
    <mergeCell ref="J34:J36"/>
    <mergeCell ref="W34:W35"/>
    <mergeCell ref="A18:A39"/>
    <mergeCell ref="B19:B39"/>
    <mergeCell ref="C20:C39"/>
    <mergeCell ref="D21:D38"/>
    <mergeCell ref="G24:G26"/>
    <mergeCell ref="E22:E38"/>
    <mergeCell ref="F23:F27"/>
    <mergeCell ref="F28:F32"/>
    <mergeCell ref="I23:I27"/>
    <mergeCell ref="F33:F37"/>
    <mergeCell ref="I33:I37"/>
    <mergeCell ref="G34:G36"/>
    <mergeCell ref="I28:I32"/>
  </mergeCells>
  <dataValidations count="11">
    <dataValidation allowBlank="1" sqref="KK39:LA39 UG39:UW39 AEC39:AES39 ANY39:AOO39 AXU39:AYK39 BHQ39:BIG39 BRM39:BSC39 CBI39:CBY39 CLE39:CLU39 CVA39:CVQ39 DEW39:DFM39 DOS39:DPI39 DYO39:DZE39 EIK39:EJA39 ESG39:ESW39 FCC39:FCS39 FLY39:FMO39 FVU39:FWK39 GFQ39:GGG39 GPM39:GQC39 GZI39:GZY39 HJE39:HJU39 HTA39:HTQ39 ICW39:IDM39 IMS39:INI39 IWO39:IXE39 JGK39:JHA39 JQG39:JQW39 KAC39:KAS39 KJY39:KKO39 KTU39:KUK39 LDQ39:LEG39 LNM39:LOC39 LXI39:LXY39 MHE39:MHU39 MRA39:MRQ39 NAW39:NBM39 NKS39:NLI39 NUO39:NVE39 OEK39:OFA39 OOG39:OOW39 OYC39:OYS39 PHY39:PIO39 PRU39:PSK39 QBQ39:QCG39 QLM39:QMC39 QVI39:QVY39 RFE39:RFU39 RPA39:RPQ39 RYW39:RZM39 SIS39:SJI39 SSO39:STE39 TCK39:TDA39 TMG39:TMW39 TWC39:TWS39 UFY39:UGO39 UPU39:UQK39 UZQ39:VAG39 VJM39:VKC39 VTI39:VTY39 WDE39:WDU39 WNA39:WNQ39 WWW39:WXM39 WWW983075:WXM983075 KK65571:LA65571 UG65571:UW65571 AEC65571:AES65571 ANY65571:AOO65571 AXU65571:AYK65571 BHQ65571:BIG65571 BRM65571:BSC65571 CBI65571:CBY65571 CLE65571:CLU65571 CVA65571:CVQ65571 DEW65571:DFM65571 DOS65571:DPI65571 DYO65571:DZE65571 EIK65571:EJA65571 ESG65571:ESW65571 FCC65571:FCS65571 FLY65571:FMO65571 FVU65571:FWK65571 GFQ65571:GGG65571 GPM65571:GQC65571 GZI65571:GZY65571 HJE65571:HJU65571 HTA65571:HTQ65571 ICW65571:IDM65571 IMS65571:INI65571 IWO65571:IXE65571 JGK65571:JHA65571 JQG65571:JQW65571 KAC65571:KAS65571 KJY65571:KKO65571 KTU65571:KUK65571 LDQ65571:LEG65571 LNM65571:LOC65571 LXI65571:LXY65571 MHE65571:MHU65571 MRA65571:MRQ65571 NAW65571:NBM65571 NKS65571:NLI65571 NUO65571:NVE65571 OEK65571:OFA65571 OOG65571:OOW65571 OYC65571:OYS65571 PHY65571:PIO65571 PRU65571:PSK65571 QBQ65571:QCG65571 QLM65571:QMC65571 QVI65571:QVY65571 RFE65571:RFU65571 RPA65571:RPQ65571 RYW65571:RZM65571 SIS65571:SJI65571 SSO65571:STE65571 TCK65571:TDA65571 TMG65571:TMW65571 TWC65571:TWS65571 UFY65571:UGO65571 UPU65571:UQK65571 UZQ65571:VAG65571 VJM65571:VKC65571 VTI65571:VTY65571 WDE65571:WDU65571 WNA65571:WNQ65571 WWW65571:WXM65571 KK131107:LA131107 UG131107:UW131107 AEC131107:AES131107 ANY131107:AOO131107 AXU131107:AYK131107 BHQ131107:BIG131107 BRM131107:BSC131107 CBI131107:CBY131107 CLE131107:CLU131107 CVA131107:CVQ131107 DEW131107:DFM131107 DOS131107:DPI131107 DYO131107:DZE131107 EIK131107:EJA131107 ESG131107:ESW131107 FCC131107:FCS131107 FLY131107:FMO131107 FVU131107:FWK131107 GFQ131107:GGG131107 GPM131107:GQC131107 GZI131107:GZY131107 HJE131107:HJU131107 HTA131107:HTQ131107 ICW131107:IDM131107 IMS131107:INI131107 IWO131107:IXE131107 JGK131107:JHA131107 JQG131107:JQW131107 KAC131107:KAS131107 KJY131107:KKO131107 KTU131107:KUK131107 LDQ131107:LEG131107 LNM131107:LOC131107 LXI131107:LXY131107 MHE131107:MHU131107 MRA131107:MRQ131107 NAW131107:NBM131107 NKS131107:NLI131107 NUO131107:NVE131107 OEK131107:OFA131107 OOG131107:OOW131107 OYC131107:OYS131107 PHY131107:PIO131107 PRU131107:PSK131107 QBQ131107:QCG131107 QLM131107:QMC131107 QVI131107:QVY131107 RFE131107:RFU131107 RPA131107:RPQ131107 RYW131107:RZM131107 SIS131107:SJI131107 SSO131107:STE131107 TCK131107:TDA131107 TMG131107:TMW131107 TWC131107:TWS131107 UFY131107:UGO131107 UPU131107:UQK131107 UZQ131107:VAG131107 VJM131107:VKC131107 VTI131107:VTY131107 WDE131107:WDU131107 WNA131107:WNQ131107 WWW131107:WXM131107 KK196643:LA196643 UG196643:UW196643 AEC196643:AES196643 ANY196643:AOO196643 AXU196643:AYK196643 BHQ196643:BIG196643 BRM196643:BSC196643 CBI196643:CBY196643 CLE196643:CLU196643 CVA196643:CVQ196643 DEW196643:DFM196643 DOS196643:DPI196643 DYO196643:DZE196643 EIK196643:EJA196643 ESG196643:ESW196643 FCC196643:FCS196643 FLY196643:FMO196643 FVU196643:FWK196643 GFQ196643:GGG196643 GPM196643:GQC196643 GZI196643:GZY196643 HJE196643:HJU196643 HTA196643:HTQ196643 ICW196643:IDM196643 IMS196643:INI196643 IWO196643:IXE196643 JGK196643:JHA196643 JQG196643:JQW196643 KAC196643:KAS196643 KJY196643:KKO196643 KTU196643:KUK196643 LDQ196643:LEG196643 LNM196643:LOC196643 LXI196643:LXY196643 MHE196643:MHU196643 MRA196643:MRQ196643 NAW196643:NBM196643 NKS196643:NLI196643 NUO196643:NVE196643 OEK196643:OFA196643 OOG196643:OOW196643 OYC196643:OYS196643 PHY196643:PIO196643 PRU196643:PSK196643 QBQ196643:QCG196643 QLM196643:QMC196643 QVI196643:QVY196643 RFE196643:RFU196643 RPA196643:RPQ196643 RYW196643:RZM196643 SIS196643:SJI196643 SSO196643:STE196643 TCK196643:TDA196643 TMG196643:TMW196643 TWC196643:TWS196643 UFY196643:UGO196643 UPU196643:UQK196643 UZQ196643:VAG196643 VJM196643:VKC196643 VTI196643:VTY196643 WDE196643:WDU196643 WNA196643:WNQ196643 WWW196643:WXM196643 KK262179:LA262179 UG262179:UW262179 AEC262179:AES262179 ANY262179:AOO262179 AXU262179:AYK262179 BHQ262179:BIG262179 BRM262179:BSC262179 CBI262179:CBY262179 CLE262179:CLU262179 CVA262179:CVQ262179 DEW262179:DFM262179 DOS262179:DPI262179 DYO262179:DZE262179 EIK262179:EJA262179 ESG262179:ESW262179 FCC262179:FCS262179 FLY262179:FMO262179 FVU262179:FWK262179 GFQ262179:GGG262179 GPM262179:GQC262179 GZI262179:GZY262179 HJE262179:HJU262179 HTA262179:HTQ262179 ICW262179:IDM262179 IMS262179:INI262179 IWO262179:IXE262179 JGK262179:JHA262179 JQG262179:JQW262179 KAC262179:KAS262179 KJY262179:KKO262179 KTU262179:KUK262179 LDQ262179:LEG262179 LNM262179:LOC262179 LXI262179:LXY262179 MHE262179:MHU262179 MRA262179:MRQ262179 NAW262179:NBM262179 NKS262179:NLI262179 NUO262179:NVE262179 OEK262179:OFA262179 OOG262179:OOW262179 OYC262179:OYS262179 PHY262179:PIO262179 PRU262179:PSK262179 QBQ262179:QCG262179 QLM262179:QMC262179 QVI262179:QVY262179 RFE262179:RFU262179 RPA262179:RPQ262179 RYW262179:RZM262179 SIS262179:SJI262179 SSO262179:STE262179 TCK262179:TDA262179 TMG262179:TMW262179 TWC262179:TWS262179 UFY262179:UGO262179 UPU262179:UQK262179 UZQ262179:VAG262179 VJM262179:VKC262179 VTI262179:VTY262179 WDE262179:WDU262179 WNA262179:WNQ262179 WWW262179:WXM262179 KK327715:LA327715 UG327715:UW327715 AEC327715:AES327715 ANY327715:AOO327715 AXU327715:AYK327715 BHQ327715:BIG327715 BRM327715:BSC327715 CBI327715:CBY327715 CLE327715:CLU327715 CVA327715:CVQ327715 DEW327715:DFM327715 DOS327715:DPI327715 DYO327715:DZE327715 EIK327715:EJA327715 ESG327715:ESW327715 FCC327715:FCS327715 FLY327715:FMO327715 FVU327715:FWK327715 GFQ327715:GGG327715 GPM327715:GQC327715 GZI327715:GZY327715 HJE327715:HJU327715 HTA327715:HTQ327715 ICW327715:IDM327715 IMS327715:INI327715 IWO327715:IXE327715 JGK327715:JHA327715 JQG327715:JQW327715 KAC327715:KAS327715 KJY327715:KKO327715 KTU327715:KUK327715 LDQ327715:LEG327715 LNM327715:LOC327715 LXI327715:LXY327715 MHE327715:MHU327715 MRA327715:MRQ327715 NAW327715:NBM327715 NKS327715:NLI327715 NUO327715:NVE327715 OEK327715:OFA327715 OOG327715:OOW327715 OYC327715:OYS327715 PHY327715:PIO327715 PRU327715:PSK327715 QBQ327715:QCG327715 QLM327715:QMC327715 QVI327715:QVY327715 RFE327715:RFU327715 RPA327715:RPQ327715 RYW327715:RZM327715 SIS327715:SJI327715 SSO327715:STE327715 TCK327715:TDA327715 TMG327715:TMW327715 TWC327715:TWS327715 UFY327715:UGO327715 UPU327715:UQK327715 UZQ327715:VAG327715 VJM327715:VKC327715 VTI327715:VTY327715 WDE327715:WDU327715 WNA327715:WNQ327715 WWW327715:WXM327715 KK393251:LA393251 UG393251:UW393251 AEC393251:AES393251 ANY393251:AOO393251 AXU393251:AYK393251 BHQ393251:BIG393251 BRM393251:BSC393251 CBI393251:CBY393251 CLE393251:CLU393251 CVA393251:CVQ393251 DEW393251:DFM393251 DOS393251:DPI393251 DYO393251:DZE393251 EIK393251:EJA393251 ESG393251:ESW393251 FCC393251:FCS393251 FLY393251:FMO393251 FVU393251:FWK393251 GFQ393251:GGG393251 GPM393251:GQC393251 GZI393251:GZY393251 HJE393251:HJU393251 HTA393251:HTQ393251 ICW393251:IDM393251 IMS393251:INI393251 IWO393251:IXE393251 JGK393251:JHA393251 JQG393251:JQW393251 KAC393251:KAS393251 KJY393251:KKO393251 KTU393251:KUK393251 LDQ393251:LEG393251 LNM393251:LOC393251 LXI393251:LXY393251 MHE393251:MHU393251 MRA393251:MRQ393251 NAW393251:NBM393251 NKS393251:NLI393251 NUO393251:NVE393251 OEK393251:OFA393251 OOG393251:OOW393251 OYC393251:OYS393251 PHY393251:PIO393251 PRU393251:PSK393251 QBQ393251:QCG393251 QLM393251:QMC393251 QVI393251:QVY393251 RFE393251:RFU393251 RPA393251:RPQ393251 RYW393251:RZM393251 SIS393251:SJI393251 SSO393251:STE393251 TCK393251:TDA393251 TMG393251:TMW393251 TWC393251:TWS393251 UFY393251:UGO393251 UPU393251:UQK393251 UZQ393251:VAG393251 VJM393251:VKC393251 VTI393251:VTY393251 WDE393251:WDU393251 WNA393251:WNQ393251 WWW393251:WXM393251 KK458787:LA458787 UG458787:UW458787 AEC458787:AES458787 ANY458787:AOO458787 AXU458787:AYK458787 BHQ458787:BIG458787 BRM458787:BSC458787 CBI458787:CBY458787 CLE458787:CLU458787 CVA458787:CVQ458787 DEW458787:DFM458787 DOS458787:DPI458787 DYO458787:DZE458787 EIK458787:EJA458787 ESG458787:ESW458787 FCC458787:FCS458787 FLY458787:FMO458787 FVU458787:FWK458787 GFQ458787:GGG458787 GPM458787:GQC458787 GZI458787:GZY458787 HJE458787:HJU458787 HTA458787:HTQ458787 ICW458787:IDM458787 IMS458787:INI458787 IWO458787:IXE458787 JGK458787:JHA458787 JQG458787:JQW458787 KAC458787:KAS458787 KJY458787:KKO458787 KTU458787:KUK458787 LDQ458787:LEG458787 LNM458787:LOC458787 LXI458787:LXY458787 MHE458787:MHU458787 MRA458787:MRQ458787 NAW458787:NBM458787 NKS458787:NLI458787 NUO458787:NVE458787 OEK458787:OFA458787 OOG458787:OOW458787 OYC458787:OYS458787 PHY458787:PIO458787 PRU458787:PSK458787 QBQ458787:QCG458787 QLM458787:QMC458787 QVI458787:QVY458787 RFE458787:RFU458787 RPA458787:RPQ458787 RYW458787:RZM458787 SIS458787:SJI458787 SSO458787:STE458787 TCK458787:TDA458787 TMG458787:TMW458787 TWC458787:TWS458787 UFY458787:UGO458787 UPU458787:UQK458787 UZQ458787:VAG458787 VJM458787:VKC458787 VTI458787:VTY458787 WDE458787:WDU458787 WNA458787:WNQ458787 WWW458787:WXM458787 KK524323:LA524323 UG524323:UW524323 AEC524323:AES524323 ANY524323:AOO524323 AXU524323:AYK524323 BHQ524323:BIG524323 BRM524323:BSC524323 CBI524323:CBY524323 CLE524323:CLU524323 CVA524323:CVQ524323 DEW524323:DFM524323 DOS524323:DPI524323 DYO524323:DZE524323 EIK524323:EJA524323 ESG524323:ESW524323 FCC524323:FCS524323 FLY524323:FMO524323 FVU524323:FWK524323 GFQ524323:GGG524323 GPM524323:GQC524323 GZI524323:GZY524323 HJE524323:HJU524323 HTA524323:HTQ524323 ICW524323:IDM524323 IMS524323:INI524323 IWO524323:IXE524323 JGK524323:JHA524323 JQG524323:JQW524323 KAC524323:KAS524323 KJY524323:KKO524323 KTU524323:KUK524323 LDQ524323:LEG524323 LNM524323:LOC524323 LXI524323:LXY524323 MHE524323:MHU524323 MRA524323:MRQ524323 NAW524323:NBM524323 NKS524323:NLI524323 NUO524323:NVE524323 OEK524323:OFA524323 OOG524323:OOW524323 OYC524323:OYS524323 PHY524323:PIO524323 PRU524323:PSK524323 QBQ524323:QCG524323 QLM524323:QMC524323 QVI524323:QVY524323 RFE524323:RFU524323 RPA524323:RPQ524323 RYW524323:RZM524323 SIS524323:SJI524323 SSO524323:STE524323 TCK524323:TDA524323 TMG524323:TMW524323 TWC524323:TWS524323 UFY524323:UGO524323 UPU524323:UQK524323 UZQ524323:VAG524323 VJM524323:VKC524323 VTI524323:VTY524323 WDE524323:WDU524323 WNA524323:WNQ524323 WWW524323:WXM524323 KK589859:LA589859 UG589859:UW589859 AEC589859:AES589859 ANY589859:AOO589859 AXU589859:AYK589859 BHQ589859:BIG589859 BRM589859:BSC589859 CBI589859:CBY589859 CLE589859:CLU589859 CVA589859:CVQ589859 DEW589859:DFM589859 DOS589859:DPI589859 DYO589859:DZE589859 EIK589859:EJA589859 ESG589859:ESW589859 FCC589859:FCS589859 FLY589859:FMO589859 FVU589859:FWK589859 GFQ589859:GGG589859 GPM589859:GQC589859 GZI589859:GZY589859 HJE589859:HJU589859 HTA589859:HTQ589859 ICW589859:IDM589859 IMS589859:INI589859 IWO589859:IXE589859 JGK589859:JHA589859 JQG589859:JQW589859 KAC589859:KAS589859 KJY589859:KKO589859 KTU589859:KUK589859 LDQ589859:LEG589859 LNM589859:LOC589859 LXI589859:LXY589859 MHE589859:MHU589859 MRA589859:MRQ589859 NAW589859:NBM589859 NKS589859:NLI589859 NUO589859:NVE589859 OEK589859:OFA589859 OOG589859:OOW589859 OYC589859:OYS589859 PHY589859:PIO589859 PRU589859:PSK589859 QBQ589859:QCG589859 QLM589859:QMC589859 QVI589859:QVY589859 RFE589859:RFU589859 RPA589859:RPQ589859 RYW589859:RZM589859 SIS589859:SJI589859 SSO589859:STE589859 TCK589859:TDA589859 TMG589859:TMW589859 TWC589859:TWS589859 UFY589859:UGO589859 UPU589859:UQK589859 UZQ589859:VAG589859 VJM589859:VKC589859 VTI589859:VTY589859 WDE589859:WDU589859 WNA589859:WNQ589859 WWW589859:WXM589859 KK655395:LA655395 UG655395:UW655395 AEC655395:AES655395 ANY655395:AOO655395 AXU655395:AYK655395 BHQ655395:BIG655395 BRM655395:BSC655395 CBI655395:CBY655395 CLE655395:CLU655395 CVA655395:CVQ655395 DEW655395:DFM655395 DOS655395:DPI655395 DYO655395:DZE655395 EIK655395:EJA655395 ESG655395:ESW655395 FCC655395:FCS655395 FLY655395:FMO655395 FVU655395:FWK655395 GFQ655395:GGG655395 GPM655395:GQC655395 GZI655395:GZY655395 HJE655395:HJU655395 HTA655395:HTQ655395 ICW655395:IDM655395 IMS655395:INI655395 IWO655395:IXE655395 JGK655395:JHA655395 JQG655395:JQW655395 KAC655395:KAS655395 KJY655395:KKO655395 KTU655395:KUK655395 LDQ655395:LEG655395 LNM655395:LOC655395 LXI655395:LXY655395 MHE655395:MHU655395 MRA655395:MRQ655395 NAW655395:NBM655395 NKS655395:NLI655395 NUO655395:NVE655395 OEK655395:OFA655395 OOG655395:OOW655395 OYC655395:OYS655395 PHY655395:PIO655395 PRU655395:PSK655395 QBQ655395:QCG655395 QLM655395:QMC655395 QVI655395:QVY655395 RFE655395:RFU655395 RPA655395:RPQ655395 RYW655395:RZM655395 SIS655395:SJI655395 SSO655395:STE655395 TCK655395:TDA655395 TMG655395:TMW655395 TWC655395:TWS655395 UFY655395:UGO655395 UPU655395:UQK655395 UZQ655395:VAG655395 VJM655395:VKC655395 VTI655395:VTY655395 WDE655395:WDU655395 WNA655395:WNQ655395 WWW655395:WXM655395 KK720931:LA720931 UG720931:UW720931 AEC720931:AES720931 ANY720931:AOO720931 AXU720931:AYK720931 BHQ720931:BIG720931 BRM720931:BSC720931 CBI720931:CBY720931 CLE720931:CLU720931 CVA720931:CVQ720931 DEW720931:DFM720931 DOS720931:DPI720931 DYO720931:DZE720931 EIK720931:EJA720931 ESG720931:ESW720931 FCC720931:FCS720931 FLY720931:FMO720931 FVU720931:FWK720931 GFQ720931:GGG720931 GPM720931:GQC720931 GZI720931:GZY720931 HJE720931:HJU720931 HTA720931:HTQ720931 ICW720931:IDM720931 IMS720931:INI720931 IWO720931:IXE720931 JGK720931:JHA720931 JQG720931:JQW720931 KAC720931:KAS720931 KJY720931:KKO720931 KTU720931:KUK720931 LDQ720931:LEG720931 LNM720931:LOC720931 LXI720931:LXY720931 MHE720931:MHU720931 MRA720931:MRQ720931 NAW720931:NBM720931 NKS720931:NLI720931 NUO720931:NVE720931 OEK720931:OFA720931 OOG720931:OOW720931 OYC720931:OYS720931 PHY720931:PIO720931 PRU720931:PSK720931 QBQ720931:QCG720931 QLM720931:QMC720931 QVI720931:QVY720931 RFE720931:RFU720931 RPA720931:RPQ720931 RYW720931:RZM720931 SIS720931:SJI720931 SSO720931:STE720931 TCK720931:TDA720931 TMG720931:TMW720931 TWC720931:TWS720931 UFY720931:UGO720931 UPU720931:UQK720931 UZQ720931:VAG720931 VJM720931:VKC720931 VTI720931:VTY720931 WDE720931:WDU720931 WNA720931:WNQ720931 WWW720931:WXM720931 KK786467:LA786467 UG786467:UW786467 AEC786467:AES786467 ANY786467:AOO786467 AXU786467:AYK786467 BHQ786467:BIG786467 BRM786467:BSC786467 CBI786467:CBY786467 CLE786467:CLU786467 CVA786467:CVQ786467 DEW786467:DFM786467 DOS786467:DPI786467 DYO786467:DZE786467 EIK786467:EJA786467 ESG786467:ESW786467 FCC786467:FCS786467 FLY786467:FMO786467 FVU786467:FWK786467 GFQ786467:GGG786467 GPM786467:GQC786467 GZI786467:GZY786467 HJE786467:HJU786467 HTA786467:HTQ786467 ICW786467:IDM786467 IMS786467:INI786467 IWO786467:IXE786467 JGK786467:JHA786467 JQG786467:JQW786467 KAC786467:KAS786467 KJY786467:KKO786467 KTU786467:KUK786467 LDQ786467:LEG786467 LNM786467:LOC786467 LXI786467:LXY786467 MHE786467:MHU786467 MRA786467:MRQ786467 NAW786467:NBM786467 NKS786467:NLI786467 NUO786467:NVE786467 OEK786467:OFA786467 OOG786467:OOW786467 OYC786467:OYS786467 PHY786467:PIO786467 PRU786467:PSK786467 QBQ786467:QCG786467 QLM786467:QMC786467 QVI786467:QVY786467 RFE786467:RFU786467 RPA786467:RPQ786467 RYW786467:RZM786467 SIS786467:SJI786467 SSO786467:STE786467 TCK786467:TDA786467 TMG786467:TMW786467 TWC786467:TWS786467 UFY786467:UGO786467 UPU786467:UQK786467 UZQ786467:VAG786467 VJM786467:VKC786467 VTI786467:VTY786467 WDE786467:WDU786467 WNA786467:WNQ786467 WWW786467:WXM786467 KK852003:LA852003 UG852003:UW852003 AEC852003:AES852003 ANY852003:AOO852003 AXU852003:AYK852003 BHQ852003:BIG852003 BRM852003:BSC852003 CBI852003:CBY852003 CLE852003:CLU852003 CVA852003:CVQ852003 DEW852003:DFM852003 DOS852003:DPI852003 DYO852003:DZE852003 EIK852003:EJA852003 ESG852003:ESW852003 FCC852003:FCS852003 FLY852003:FMO852003 FVU852003:FWK852003 GFQ852003:GGG852003 GPM852003:GQC852003 GZI852003:GZY852003 HJE852003:HJU852003 HTA852003:HTQ852003 ICW852003:IDM852003 IMS852003:INI852003 IWO852003:IXE852003 JGK852003:JHA852003 JQG852003:JQW852003 KAC852003:KAS852003 KJY852003:KKO852003 KTU852003:KUK852003 LDQ852003:LEG852003 LNM852003:LOC852003 LXI852003:LXY852003 MHE852003:MHU852003 MRA852003:MRQ852003 NAW852003:NBM852003 NKS852003:NLI852003 NUO852003:NVE852003 OEK852003:OFA852003 OOG852003:OOW852003 OYC852003:OYS852003 PHY852003:PIO852003 PRU852003:PSK852003 QBQ852003:QCG852003 QLM852003:QMC852003 QVI852003:QVY852003 RFE852003:RFU852003 RPA852003:RPQ852003 RYW852003:RZM852003 SIS852003:SJI852003 SSO852003:STE852003 TCK852003:TDA852003 TMG852003:TMW852003 TWC852003:TWS852003 UFY852003:UGO852003 UPU852003:UQK852003 UZQ852003:VAG852003 VJM852003:VKC852003 VTI852003:VTY852003 WDE852003:WDU852003 WNA852003:WNQ852003 WWW852003:WXM852003 KK917539:LA917539 UG917539:UW917539 AEC917539:AES917539 ANY917539:AOO917539 AXU917539:AYK917539 BHQ917539:BIG917539 BRM917539:BSC917539 CBI917539:CBY917539 CLE917539:CLU917539 CVA917539:CVQ917539 DEW917539:DFM917539 DOS917539:DPI917539 DYO917539:DZE917539 EIK917539:EJA917539 ESG917539:ESW917539 FCC917539:FCS917539 FLY917539:FMO917539 FVU917539:FWK917539 GFQ917539:GGG917539 GPM917539:GQC917539 GZI917539:GZY917539 HJE917539:HJU917539 HTA917539:HTQ917539 ICW917539:IDM917539 IMS917539:INI917539 IWO917539:IXE917539 JGK917539:JHA917539 JQG917539:JQW917539 KAC917539:KAS917539 KJY917539:KKO917539 KTU917539:KUK917539 LDQ917539:LEG917539 LNM917539:LOC917539 LXI917539:LXY917539 MHE917539:MHU917539 MRA917539:MRQ917539 NAW917539:NBM917539 NKS917539:NLI917539 NUO917539:NVE917539 OEK917539:OFA917539 OOG917539:OOW917539 OYC917539:OYS917539 PHY917539:PIO917539 PRU917539:PSK917539 QBQ917539:QCG917539 QLM917539:QMC917539 QVI917539:QVY917539 RFE917539:RFU917539 RPA917539:RPQ917539 RYW917539:RZM917539 SIS917539:SJI917539 SSO917539:STE917539 TCK917539:TDA917539 TMG917539:TMW917539 TWC917539:TWS917539 UFY917539:UGO917539 UPU917539:UQK917539 UZQ917539:VAG917539 VJM917539:VKC917539 VTI917539:VTY917539 WDE917539:WDU917539 WNA917539:WNQ917539 WWW917539:WXM917539 KK983075:LA983075 UG983075:UW983075 AEC983075:AES983075 ANY983075:AOO983075 AXU983075:AYK983075 BHQ983075:BIG983075 BRM983075:BSC983075 CBI983075:CBY983075 CLE983075:CLU983075 CVA983075:CVQ983075 DEW983075:DFM983075 DOS983075:DPI983075 DYO983075:DZE983075 EIK983075:EJA983075 ESG983075:ESW983075 FCC983075:FCS983075 FLY983075:FMO983075 FVU983075:FWK983075 GFQ983075:GGG983075 GPM983075:GQC983075 GZI983075:GZY983075 HJE983075:HJU983075 HTA983075:HTQ983075 ICW983075:IDM983075 IMS983075:INI983075 IWO983075:IXE983075 JGK983075:JHA983075 JQG983075:JQW983075 KAC983075:KAS983075 KJY983075:KKO983075 KTU983075:KUK983075 LDQ983075:LEG983075 LNM983075:LOC983075 LXI983075:LXY983075 MHE983075:MHU983075 MRA983075:MRQ983075 NAW983075:NBM983075 NKS983075:NLI983075 NUO983075:NVE983075 OEK983075:OFA983075 OOG983075:OOW983075 OYC983075:OYS983075 PHY983075:PIO983075 PRU983075:PSK983075 QBQ983075:QCG983075 QLM983075:QMC983075 QVI983075:QVY983075 RFE983075:RFU983075 RPA983075:RPQ983075 RYW983075:RZM983075 SIS983075:SJI983075 SSO983075:STE983075 TCK983075:TDA983075 TMG983075:TMW983075 TWC983075:TWS983075 UFY983075:UGO983075 UPU983075:UQK983075 UZQ983075:VAG983075 VJM983075:VKC983075 VTI983075:VTY983075 WDE983075:WDU983075 WNA983075:WNQ983075 L39:BL39 L983075:BL983075 L917539:BL917539 L852003:BL852003 L786467:BL786467 L720931:BL720931 L655395:BL655395 L589859:BL589859 L524323:BL524323 L458787:BL458787 L393251:BL393251 L327715:BL327715 L262179:BL262179 L196643:BL196643 L131107:BL131107 L65571:BL65571"/>
    <dataValidation allowBlank="1" prompt="Для выбора выполните двойной щелчок левой клавиши мыши по соответствующей ячейке." sqref="KK65572:LA65575 UG65572:UW65575 AEC65572:AES65575 ANY65572:AOO65575 AXU65572:AYK65575 BHQ65572:BIG65575 BRM65572:BSC65575 CBI65572:CBY65575 CLE65572:CLU65575 CVA65572:CVQ65575 DEW65572:DFM65575 DOS65572:DPI65575 DYO65572:DZE65575 EIK65572:EJA65575 ESG65572:ESW65575 FCC65572:FCS65575 FLY65572:FMO65575 FVU65572:FWK65575 GFQ65572:GGG65575 GPM65572:GQC65575 GZI65572:GZY65575 HJE65572:HJU65575 HTA65572:HTQ65575 ICW65572:IDM65575 IMS65572:INI65575 IWO65572:IXE65575 JGK65572:JHA65575 JQG65572:JQW65575 KAC65572:KAS65575 KJY65572:KKO65575 KTU65572:KUK65575 LDQ65572:LEG65575 LNM65572:LOC65575 LXI65572:LXY65575 MHE65572:MHU65575 MRA65572:MRQ65575 NAW65572:NBM65575 NKS65572:NLI65575 NUO65572:NVE65575 OEK65572:OFA65575 OOG65572:OOW65575 OYC65572:OYS65575 PHY65572:PIO65575 PRU65572:PSK65575 QBQ65572:QCG65575 QLM65572:QMC65575 QVI65572:QVY65575 RFE65572:RFU65575 RPA65572:RPQ65575 RYW65572:RZM65575 SIS65572:SJI65575 SSO65572:STE65575 TCK65572:TDA65575 TMG65572:TMW65575 TWC65572:TWS65575 UFY65572:UGO65575 UPU65572:UQK65575 UZQ65572:VAG65575 VJM65572:VKC65575 VTI65572:VTY65575 WDE65572:WDU65575 WNA65572:WNQ65575 WWW65572:WXM65575 KK131108:LA131111 UG131108:UW131111 AEC131108:AES131111 ANY131108:AOO131111 AXU131108:AYK131111 BHQ131108:BIG131111 BRM131108:BSC131111 CBI131108:CBY131111 CLE131108:CLU131111 CVA131108:CVQ131111 DEW131108:DFM131111 DOS131108:DPI131111 DYO131108:DZE131111 EIK131108:EJA131111 ESG131108:ESW131111 FCC131108:FCS131111 FLY131108:FMO131111 FVU131108:FWK131111 GFQ131108:GGG131111 GPM131108:GQC131111 GZI131108:GZY131111 HJE131108:HJU131111 HTA131108:HTQ131111 ICW131108:IDM131111 IMS131108:INI131111 IWO131108:IXE131111 JGK131108:JHA131111 JQG131108:JQW131111 KAC131108:KAS131111 KJY131108:KKO131111 KTU131108:KUK131111 LDQ131108:LEG131111 LNM131108:LOC131111 LXI131108:LXY131111 MHE131108:MHU131111 MRA131108:MRQ131111 NAW131108:NBM131111 NKS131108:NLI131111 NUO131108:NVE131111 OEK131108:OFA131111 OOG131108:OOW131111 OYC131108:OYS131111 PHY131108:PIO131111 PRU131108:PSK131111 QBQ131108:QCG131111 QLM131108:QMC131111 QVI131108:QVY131111 RFE131108:RFU131111 RPA131108:RPQ131111 RYW131108:RZM131111 SIS131108:SJI131111 SSO131108:STE131111 TCK131108:TDA131111 TMG131108:TMW131111 TWC131108:TWS131111 UFY131108:UGO131111 UPU131108:UQK131111 UZQ131108:VAG131111 VJM131108:VKC131111 VTI131108:VTY131111 WDE131108:WDU131111 WNA131108:WNQ131111 WWW131108:WXM131111 KK196644:LA196647 UG196644:UW196647 AEC196644:AES196647 ANY196644:AOO196647 AXU196644:AYK196647 BHQ196644:BIG196647 BRM196644:BSC196647 CBI196644:CBY196647 CLE196644:CLU196647 CVA196644:CVQ196647 DEW196644:DFM196647 DOS196644:DPI196647 DYO196644:DZE196647 EIK196644:EJA196647 ESG196644:ESW196647 FCC196644:FCS196647 FLY196644:FMO196647 FVU196644:FWK196647 GFQ196644:GGG196647 GPM196644:GQC196647 GZI196644:GZY196647 HJE196644:HJU196647 HTA196644:HTQ196647 ICW196644:IDM196647 IMS196644:INI196647 IWO196644:IXE196647 JGK196644:JHA196647 JQG196644:JQW196647 KAC196644:KAS196647 KJY196644:KKO196647 KTU196644:KUK196647 LDQ196644:LEG196647 LNM196644:LOC196647 LXI196644:LXY196647 MHE196644:MHU196647 MRA196644:MRQ196647 NAW196644:NBM196647 NKS196644:NLI196647 NUO196644:NVE196647 OEK196644:OFA196647 OOG196644:OOW196647 OYC196644:OYS196647 PHY196644:PIO196647 PRU196644:PSK196647 QBQ196644:QCG196647 QLM196644:QMC196647 QVI196644:QVY196647 RFE196644:RFU196647 RPA196644:RPQ196647 RYW196644:RZM196647 SIS196644:SJI196647 SSO196644:STE196647 TCK196644:TDA196647 TMG196644:TMW196647 TWC196644:TWS196647 UFY196644:UGO196647 UPU196644:UQK196647 UZQ196644:VAG196647 VJM196644:VKC196647 VTI196644:VTY196647 WDE196644:WDU196647 WNA196644:WNQ196647 WWW196644:WXM196647 KK262180:LA262183 UG262180:UW262183 AEC262180:AES262183 ANY262180:AOO262183 AXU262180:AYK262183 BHQ262180:BIG262183 BRM262180:BSC262183 CBI262180:CBY262183 CLE262180:CLU262183 CVA262180:CVQ262183 DEW262180:DFM262183 DOS262180:DPI262183 DYO262180:DZE262183 EIK262180:EJA262183 ESG262180:ESW262183 FCC262180:FCS262183 FLY262180:FMO262183 FVU262180:FWK262183 GFQ262180:GGG262183 GPM262180:GQC262183 GZI262180:GZY262183 HJE262180:HJU262183 HTA262180:HTQ262183 ICW262180:IDM262183 IMS262180:INI262183 IWO262180:IXE262183 JGK262180:JHA262183 JQG262180:JQW262183 KAC262180:KAS262183 KJY262180:KKO262183 KTU262180:KUK262183 LDQ262180:LEG262183 LNM262180:LOC262183 LXI262180:LXY262183 MHE262180:MHU262183 MRA262180:MRQ262183 NAW262180:NBM262183 NKS262180:NLI262183 NUO262180:NVE262183 OEK262180:OFA262183 OOG262180:OOW262183 OYC262180:OYS262183 PHY262180:PIO262183 PRU262180:PSK262183 QBQ262180:QCG262183 QLM262180:QMC262183 QVI262180:QVY262183 RFE262180:RFU262183 RPA262180:RPQ262183 RYW262180:RZM262183 SIS262180:SJI262183 SSO262180:STE262183 TCK262180:TDA262183 TMG262180:TMW262183 TWC262180:TWS262183 UFY262180:UGO262183 UPU262180:UQK262183 UZQ262180:VAG262183 VJM262180:VKC262183 VTI262180:VTY262183 WDE262180:WDU262183 WNA262180:WNQ262183 WWW262180:WXM262183 KK327716:LA327719 UG327716:UW327719 AEC327716:AES327719 ANY327716:AOO327719 AXU327716:AYK327719 BHQ327716:BIG327719 BRM327716:BSC327719 CBI327716:CBY327719 CLE327716:CLU327719 CVA327716:CVQ327719 DEW327716:DFM327719 DOS327716:DPI327719 DYO327716:DZE327719 EIK327716:EJA327719 ESG327716:ESW327719 FCC327716:FCS327719 FLY327716:FMO327719 FVU327716:FWK327719 GFQ327716:GGG327719 GPM327716:GQC327719 GZI327716:GZY327719 HJE327716:HJU327719 HTA327716:HTQ327719 ICW327716:IDM327719 IMS327716:INI327719 IWO327716:IXE327719 JGK327716:JHA327719 JQG327716:JQW327719 KAC327716:KAS327719 KJY327716:KKO327719 KTU327716:KUK327719 LDQ327716:LEG327719 LNM327716:LOC327719 LXI327716:LXY327719 MHE327716:MHU327719 MRA327716:MRQ327719 NAW327716:NBM327719 NKS327716:NLI327719 NUO327716:NVE327719 OEK327716:OFA327719 OOG327716:OOW327719 OYC327716:OYS327719 PHY327716:PIO327719 PRU327716:PSK327719 QBQ327716:QCG327719 QLM327716:QMC327719 QVI327716:QVY327719 RFE327716:RFU327719 RPA327716:RPQ327719 RYW327716:RZM327719 SIS327716:SJI327719 SSO327716:STE327719 TCK327716:TDA327719 TMG327716:TMW327719 TWC327716:TWS327719 UFY327716:UGO327719 UPU327716:UQK327719 UZQ327716:VAG327719 VJM327716:VKC327719 VTI327716:VTY327719 WDE327716:WDU327719 WNA327716:WNQ327719 WWW327716:WXM327719 KK393252:LA393255 UG393252:UW393255 AEC393252:AES393255 ANY393252:AOO393255 AXU393252:AYK393255 BHQ393252:BIG393255 BRM393252:BSC393255 CBI393252:CBY393255 CLE393252:CLU393255 CVA393252:CVQ393255 DEW393252:DFM393255 DOS393252:DPI393255 DYO393252:DZE393255 EIK393252:EJA393255 ESG393252:ESW393255 FCC393252:FCS393255 FLY393252:FMO393255 FVU393252:FWK393255 GFQ393252:GGG393255 GPM393252:GQC393255 GZI393252:GZY393255 HJE393252:HJU393255 HTA393252:HTQ393255 ICW393252:IDM393255 IMS393252:INI393255 IWO393252:IXE393255 JGK393252:JHA393255 JQG393252:JQW393255 KAC393252:KAS393255 KJY393252:KKO393255 KTU393252:KUK393255 LDQ393252:LEG393255 LNM393252:LOC393255 LXI393252:LXY393255 MHE393252:MHU393255 MRA393252:MRQ393255 NAW393252:NBM393255 NKS393252:NLI393255 NUO393252:NVE393255 OEK393252:OFA393255 OOG393252:OOW393255 OYC393252:OYS393255 PHY393252:PIO393255 PRU393252:PSK393255 QBQ393252:QCG393255 QLM393252:QMC393255 QVI393252:QVY393255 RFE393252:RFU393255 RPA393252:RPQ393255 RYW393252:RZM393255 SIS393252:SJI393255 SSO393252:STE393255 TCK393252:TDA393255 TMG393252:TMW393255 TWC393252:TWS393255 UFY393252:UGO393255 UPU393252:UQK393255 UZQ393252:VAG393255 VJM393252:VKC393255 VTI393252:VTY393255 WDE393252:WDU393255 WNA393252:WNQ393255 WWW393252:WXM393255 KK458788:LA458791 UG458788:UW458791 AEC458788:AES458791 ANY458788:AOO458791 AXU458788:AYK458791 BHQ458788:BIG458791 BRM458788:BSC458791 CBI458788:CBY458791 CLE458788:CLU458791 CVA458788:CVQ458791 DEW458788:DFM458791 DOS458788:DPI458791 DYO458788:DZE458791 EIK458788:EJA458791 ESG458788:ESW458791 FCC458788:FCS458791 FLY458788:FMO458791 FVU458788:FWK458791 GFQ458788:GGG458791 GPM458788:GQC458791 GZI458788:GZY458791 HJE458788:HJU458791 HTA458788:HTQ458791 ICW458788:IDM458791 IMS458788:INI458791 IWO458788:IXE458791 JGK458788:JHA458791 JQG458788:JQW458791 KAC458788:KAS458791 KJY458788:KKO458791 KTU458788:KUK458791 LDQ458788:LEG458791 LNM458788:LOC458791 LXI458788:LXY458791 MHE458788:MHU458791 MRA458788:MRQ458791 NAW458788:NBM458791 NKS458788:NLI458791 NUO458788:NVE458791 OEK458788:OFA458791 OOG458788:OOW458791 OYC458788:OYS458791 PHY458788:PIO458791 PRU458788:PSK458791 QBQ458788:QCG458791 QLM458788:QMC458791 QVI458788:QVY458791 RFE458788:RFU458791 RPA458788:RPQ458791 RYW458788:RZM458791 SIS458788:SJI458791 SSO458788:STE458791 TCK458788:TDA458791 TMG458788:TMW458791 TWC458788:TWS458791 UFY458788:UGO458791 UPU458788:UQK458791 UZQ458788:VAG458791 VJM458788:VKC458791 VTI458788:VTY458791 WDE458788:WDU458791 WNA458788:WNQ458791 WWW458788:WXM458791 KK524324:LA524327 UG524324:UW524327 AEC524324:AES524327 ANY524324:AOO524327 AXU524324:AYK524327 BHQ524324:BIG524327 BRM524324:BSC524327 CBI524324:CBY524327 CLE524324:CLU524327 CVA524324:CVQ524327 DEW524324:DFM524327 DOS524324:DPI524327 DYO524324:DZE524327 EIK524324:EJA524327 ESG524324:ESW524327 FCC524324:FCS524327 FLY524324:FMO524327 FVU524324:FWK524327 GFQ524324:GGG524327 GPM524324:GQC524327 GZI524324:GZY524327 HJE524324:HJU524327 HTA524324:HTQ524327 ICW524324:IDM524327 IMS524324:INI524327 IWO524324:IXE524327 JGK524324:JHA524327 JQG524324:JQW524327 KAC524324:KAS524327 KJY524324:KKO524327 KTU524324:KUK524327 LDQ524324:LEG524327 LNM524324:LOC524327 LXI524324:LXY524327 MHE524324:MHU524327 MRA524324:MRQ524327 NAW524324:NBM524327 NKS524324:NLI524327 NUO524324:NVE524327 OEK524324:OFA524327 OOG524324:OOW524327 OYC524324:OYS524327 PHY524324:PIO524327 PRU524324:PSK524327 QBQ524324:QCG524327 QLM524324:QMC524327 QVI524324:QVY524327 RFE524324:RFU524327 RPA524324:RPQ524327 RYW524324:RZM524327 SIS524324:SJI524327 SSO524324:STE524327 TCK524324:TDA524327 TMG524324:TMW524327 TWC524324:TWS524327 UFY524324:UGO524327 UPU524324:UQK524327 UZQ524324:VAG524327 VJM524324:VKC524327 VTI524324:VTY524327 WDE524324:WDU524327 WNA524324:WNQ524327 WWW524324:WXM524327 KK589860:LA589863 UG589860:UW589863 AEC589860:AES589863 ANY589860:AOO589863 AXU589860:AYK589863 BHQ589860:BIG589863 BRM589860:BSC589863 CBI589860:CBY589863 CLE589860:CLU589863 CVA589860:CVQ589863 DEW589860:DFM589863 DOS589860:DPI589863 DYO589860:DZE589863 EIK589860:EJA589863 ESG589860:ESW589863 FCC589860:FCS589863 FLY589860:FMO589863 FVU589860:FWK589863 GFQ589860:GGG589863 GPM589860:GQC589863 GZI589860:GZY589863 HJE589860:HJU589863 HTA589860:HTQ589863 ICW589860:IDM589863 IMS589860:INI589863 IWO589860:IXE589863 JGK589860:JHA589863 JQG589860:JQW589863 KAC589860:KAS589863 KJY589860:KKO589863 KTU589860:KUK589863 LDQ589860:LEG589863 LNM589860:LOC589863 LXI589860:LXY589863 MHE589860:MHU589863 MRA589860:MRQ589863 NAW589860:NBM589863 NKS589860:NLI589863 NUO589860:NVE589863 OEK589860:OFA589863 OOG589860:OOW589863 OYC589860:OYS589863 PHY589860:PIO589863 PRU589860:PSK589863 QBQ589860:QCG589863 QLM589860:QMC589863 QVI589860:QVY589863 RFE589860:RFU589863 RPA589860:RPQ589863 RYW589860:RZM589863 SIS589860:SJI589863 SSO589860:STE589863 TCK589860:TDA589863 TMG589860:TMW589863 TWC589860:TWS589863 UFY589860:UGO589863 UPU589860:UQK589863 UZQ589860:VAG589863 VJM589860:VKC589863 VTI589860:VTY589863 WDE589860:WDU589863 WNA589860:WNQ589863 WWW589860:WXM589863 KK655396:LA655399 UG655396:UW655399 AEC655396:AES655399 ANY655396:AOO655399 AXU655396:AYK655399 BHQ655396:BIG655399 BRM655396:BSC655399 CBI655396:CBY655399 CLE655396:CLU655399 CVA655396:CVQ655399 DEW655396:DFM655399 DOS655396:DPI655399 DYO655396:DZE655399 EIK655396:EJA655399 ESG655396:ESW655399 FCC655396:FCS655399 FLY655396:FMO655399 FVU655396:FWK655399 GFQ655396:GGG655399 GPM655396:GQC655399 GZI655396:GZY655399 HJE655396:HJU655399 HTA655396:HTQ655399 ICW655396:IDM655399 IMS655396:INI655399 IWO655396:IXE655399 JGK655396:JHA655399 JQG655396:JQW655399 KAC655396:KAS655399 KJY655396:KKO655399 KTU655396:KUK655399 LDQ655396:LEG655399 LNM655396:LOC655399 LXI655396:LXY655399 MHE655396:MHU655399 MRA655396:MRQ655399 NAW655396:NBM655399 NKS655396:NLI655399 NUO655396:NVE655399 OEK655396:OFA655399 OOG655396:OOW655399 OYC655396:OYS655399 PHY655396:PIO655399 PRU655396:PSK655399 QBQ655396:QCG655399 QLM655396:QMC655399 QVI655396:QVY655399 RFE655396:RFU655399 RPA655396:RPQ655399 RYW655396:RZM655399 SIS655396:SJI655399 SSO655396:STE655399 TCK655396:TDA655399 TMG655396:TMW655399 TWC655396:TWS655399 UFY655396:UGO655399 UPU655396:UQK655399 UZQ655396:VAG655399 VJM655396:VKC655399 VTI655396:VTY655399 WDE655396:WDU655399 WNA655396:WNQ655399 WWW655396:WXM655399 KK720932:LA720935 UG720932:UW720935 AEC720932:AES720935 ANY720932:AOO720935 AXU720932:AYK720935 BHQ720932:BIG720935 BRM720932:BSC720935 CBI720932:CBY720935 CLE720932:CLU720935 CVA720932:CVQ720935 DEW720932:DFM720935 DOS720932:DPI720935 DYO720932:DZE720935 EIK720932:EJA720935 ESG720932:ESW720935 FCC720932:FCS720935 FLY720932:FMO720935 FVU720932:FWK720935 GFQ720932:GGG720935 GPM720932:GQC720935 GZI720932:GZY720935 HJE720932:HJU720935 HTA720932:HTQ720935 ICW720932:IDM720935 IMS720932:INI720935 IWO720932:IXE720935 JGK720932:JHA720935 JQG720932:JQW720935 KAC720932:KAS720935 KJY720932:KKO720935 KTU720932:KUK720935 LDQ720932:LEG720935 LNM720932:LOC720935 LXI720932:LXY720935 MHE720932:MHU720935 MRA720932:MRQ720935 NAW720932:NBM720935 NKS720932:NLI720935 NUO720932:NVE720935 OEK720932:OFA720935 OOG720932:OOW720935 OYC720932:OYS720935 PHY720932:PIO720935 PRU720932:PSK720935 QBQ720932:QCG720935 QLM720932:QMC720935 QVI720932:QVY720935 RFE720932:RFU720935 RPA720932:RPQ720935 RYW720932:RZM720935 SIS720932:SJI720935 SSO720932:STE720935 TCK720932:TDA720935 TMG720932:TMW720935 TWC720932:TWS720935 UFY720932:UGO720935 UPU720932:UQK720935 UZQ720932:VAG720935 VJM720932:VKC720935 VTI720932:VTY720935 WDE720932:WDU720935 WNA720932:WNQ720935 WWW720932:WXM720935 KK786468:LA786471 UG786468:UW786471 AEC786468:AES786471 ANY786468:AOO786471 AXU786468:AYK786471 BHQ786468:BIG786471 BRM786468:BSC786471 CBI786468:CBY786471 CLE786468:CLU786471 CVA786468:CVQ786471 DEW786468:DFM786471 DOS786468:DPI786471 DYO786468:DZE786471 EIK786468:EJA786471 ESG786468:ESW786471 FCC786468:FCS786471 FLY786468:FMO786471 FVU786468:FWK786471 GFQ786468:GGG786471 GPM786468:GQC786471 GZI786468:GZY786471 HJE786468:HJU786471 HTA786468:HTQ786471 ICW786468:IDM786471 IMS786468:INI786471 IWO786468:IXE786471 JGK786468:JHA786471 JQG786468:JQW786471 KAC786468:KAS786471 KJY786468:KKO786471 KTU786468:KUK786471 LDQ786468:LEG786471 LNM786468:LOC786471 LXI786468:LXY786471 MHE786468:MHU786471 MRA786468:MRQ786471 NAW786468:NBM786471 NKS786468:NLI786471 NUO786468:NVE786471 OEK786468:OFA786471 OOG786468:OOW786471 OYC786468:OYS786471 PHY786468:PIO786471 PRU786468:PSK786471 QBQ786468:QCG786471 QLM786468:QMC786471 QVI786468:QVY786471 RFE786468:RFU786471 RPA786468:RPQ786471 RYW786468:RZM786471 SIS786468:SJI786471 SSO786468:STE786471 TCK786468:TDA786471 TMG786468:TMW786471 TWC786468:TWS786471 UFY786468:UGO786471 UPU786468:UQK786471 UZQ786468:VAG786471 VJM786468:VKC786471 VTI786468:VTY786471 WDE786468:WDU786471 WNA786468:WNQ786471 WWW786468:WXM786471 KK852004:LA852007 UG852004:UW852007 AEC852004:AES852007 ANY852004:AOO852007 AXU852004:AYK852007 BHQ852004:BIG852007 BRM852004:BSC852007 CBI852004:CBY852007 CLE852004:CLU852007 CVA852004:CVQ852007 DEW852004:DFM852007 DOS852004:DPI852007 DYO852004:DZE852007 EIK852004:EJA852007 ESG852004:ESW852007 FCC852004:FCS852007 FLY852004:FMO852007 FVU852004:FWK852007 GFQ852004:GGG852007 GPM852004:GQC852007 GZI852004:GZY852007 HJE852004:HJU852007 HTA852004:HTQ852007 ICW852004:IDM852007 IMS852004:INI852007 IWO852004:IXE852007 JGK852004:JHA852007 JQG852004:JQW852007 KAC852004:KAS852007 KJY852004:KKO852007 KTU852004:KUK852007 LDQ852004:LEG852007 LNM852004:LOC852007 LXI852004:LXY852007 MHE852004:MHU852007 MRA852004:MRQ852007 NAW852004:NBM852007 NKS852004:NLI852007 NUO852004:NVE852007 OEK852004:OFA852007 OOG852004:OOW852007 OYC852004:OYS852007 PHY852004:PIO852007 PRU852004:PSK852007 QBQ852004:QCG852007 QLM852004:QMC852007 QVI852004:QVY852007 RFE852004:RFU852007 RPA852004:RPQ852007 RYW852004:RZM852007 SIS852004:SJI852007 SSO852004:STE852007 TCK852004:TDA852007 TMG852004:TMW852007 TWC852004:TWS852007 UFY852004:UGO852007 UPU852004:UQK852007 UZQ852004:VAG852007 VJM852004:VKC852007 VTI852004:VTY852007 WDE852004:WDU852007 WNA852004:WNQ852007 WWW852004:WXM852007 KK917540:LA917543 UG917540:UW917543 AEC917540:AES917543 ANY917540:AOO917543 AXU917540:AYK917543 BHQ917540:BIG917543 BRM917540:BSC917543 CBI917540:CBY917543 CLE917540:CLU917543 CVA917540:CVQ917543 DEW917540:DFM917543 DOS917540:DPI917543 DYO917540:DZE917543 EIK917540:EJA917543 ESG917540:ESW917543 FCC917540:FCS917543 FLY917540:FMO917543 FVU917540:FWK917543 GFQ917540:GGG917543 GPM917540:GQC917543 GZI917540:GZY917543 HJE917540:HJU917543 HTA917540:HTQ917543 ICW917540:IDM917543 IMS917540:INI917543 IWO917540:IXE917543 JGK917540:JHA917543 JQG917540:JQW917543 KAC917540:KAS917543 KJY917540:KKO917543 KTU917540:KUK917543 LDQ917540:LEG917543 LNM917540:LOC917543 LXI917540:LXY917543 MHE917540:MHU917543 MRA917540:MRQ917543 NAW917540:NBM917543 NKS917540:NLI917543 NUO917540:NVE917543 OEK917540:OFA917543 OOG917540:OOW917543 OYC917540:OYS917543 PHY917540:PIO917543 PRU917540:PSK917543 QBQ917540:QCG917543 QLM917540:QMC917543 QVI917540:QVY917543 RFE917540:RFU917543 RPA917540:RPQ917543 RYW917540:RZM917543 SIS917540:SJI917543 SSO917540:STE917543 TCK917540:TDA917543 TMG917540:TMW917543 TWC917540:TWS917543 UFY917540:UGO917543 UPU917540:UQK917543 UZQ917540:VAG917543 VJM917540:VKC917543 VTI917540:VTY917543 WDE917540:WDU917543 WNA917540:WNQ917543 WWW917540:WXM917543 KK983076:LA983079 UG983076:UW983079 AEC983076:AES983079 ANY983076:AOO983079 AXU983076:AYK983079 BHQ983076:BIG983079 BRM983076:BSC983079 CBI983076:CBY983079 CLE983076:CLU983079 CVA983076:CVQ983079 DEW983076:DFM983079 DOS983076:DPI983079 DYO983076:DZE983079 EIK983076:EJA983079 ESG983076:ESW983079 FCC983076:FCS983079 FLY983076:FMO983079 FVU983076:FWK983079 GFQ983076:GGG983079 GPM983076:GQC983079 GZI983076:GZY983079 HJE983076:HJU983079 HTA983076:HTQ983079 ICW983076:IDM983079 IMS983076:INI983079 IWO983076:IXE983079 JGK983076:JHA983079 JQG983076:JQW983079 KAC983076:KAS983079 KJY983076:KKO983079 KTU983076:KUK983079 LDQ983076:LEG983079 LNM983076:LOC983079 LXI983076:LXY983079 MHE983076:MHU983079 MRA983076:MRQ983079 NAW983076:NBM983079 NKS983076:NLI983079 NUO983076:NVE983079 OEK983076:OFA983079 OOG983076:OOW983079 OYC983076:OYS983079 PHY983076:PIO983079 PRU983076:PSK983079 QBQ983076:QCG983079 QLM983076:QMC983079 QVI983076:QVY983079 RFE983076:RFU983079 RPA983076:RPQ983079 RYW983076:RZM983079 SIS983076:SJI983079 SSO983076:STE983079 TCK983076:TDA983079 TMG983076:TMW983079 TWC983076:TWS983079 UFY983076:UGO983079 UPU983076:UQK983079 UZQ983076:VAG983079 VJM983076:VKC983079 VTI983076:VTY983079 WDE983076:WDU983079 WNA983076:WNQ983079 WWW983076:WXM983079 WWW983072:WXM983074 KK65568:LA65570 UG65568:UW65570 AEC65568:AES65570 ANY65568:AOO65570 AXU65568:AYK65570 BHQ65568:BIG65570 BRM65568:BSC65570 CBI65568:CBY65570 CLE65568:CLU65570 CVA65568:CVQ65570 DEW65568:DFM65570 DOS65568:DPI65570 DYO65568:DZE65570 EIK65568:EJA65570 ESG65568:ESW65570 FCC65568:FCS65570 FLY65568:FMO65570 FVU65568:FWK65570 GFQ65568:GGG65570 GPM65568:GQC65570 GZI65568:GZY65570 HJE65568:HJU65570 HTA65568:HTQ65570 ICW65568:IDM65570 IMS65568:INI65570 IWO65568:IXE65570 JGK65568:JHA65570 JQG65568:JQW65570 KAC65568:KAS65570 KJY65568:KKO65570 KTU65568:KUK65570 LDQ65568:LEG65570 LNM65568:LOC65570 LXI65568:LXY65570 MHE65568:MHU65570 MRA65568:MRQ65570 NAW65568:NBM65570 NKS65568:NLI65570 NUO65568:NVE65570 OEK65568:OFA65570 OOG65568:OOW65570 OYC65568:OYS65570 PHY65568:PIO65570 PRU65568:PSK65570 QBQ65568:QCG65570 QLM65568:QMC65570 QVI65568:QVY65570 RFE65568:RFU65570 RPA65568:RPQ65570 RYW65568:RZM65570 SIS65568:SJI65570 SSO65568:STE65570 TCK65568:TDA65570 TMG65568:TMW65570 TWC65568:TWS65570 UFY65568:UGO65570 UPU65568:UQK65570 UZQ65568:VAG65570 VJM65568:VKC65570 VTI65568:VTY65570 WDE65568:WDU65570 WNA65568:WNQ65570 WWW65568:WXM65570 KK131104:LA131106 UG131104:UW131106 AEC131104:AES131106 ANY131104:AOO131106 AXU131104:AYK131106 BHQ131104:BIG131106 BRM131104:BSC131106 CBI131104:CBY131106 CLE131104:CLU131106 CVA131104:CVQ131106 DEW131104:DFM131106 DOS131104:DPI131106 DYO131104:DZE131106 EIK131104:EJA131106 ESG131104:ESW131106 FCC131104:FCS131106 FLY131104:FMO131106 FVU131104:FWK131106 GFQ131104:GGG131106 GPM131104:GQC131106 GZI131104:GZY131106 HJE131104:HJU131106 HTA131104:HTQ131106 ICW131104:IDM131106 IMS131104:INI131106 IWO131104:IXE131106 JGK131104:JHA131106 JQG131104:JQW131106 KAC131104:KAS131106 KJY131104:KKO131106 KTU131104:KUK131106 LDQ131104:LEG131106 LNM131104:LOC131106 LXI131104:LXY131106 MHE131104:MHU131106 MRA131104:MRQ131106 NAW131104:NBM131106 NKS131104:NLI131106 NUO131104:NVE131106 OEK131104:OFA131106 OOG131104:OOW131106 OYC131104:OYS131106 PHY131104:PIO131106 PRU131104:PSK131106 QBQ131104:QCG131106 QLM131104:QMC131106 QVI131104:QVY131106 RFE131104:RFU131106 RPA131104:RPQ131106 RYW131104:RZM131106 SIS131104:SJI131106 SSO131104:STE131106 TCK131104:TDA131106 TMG131104:TMW131106 TWC131104:TWS131106 UFY131104:UGO131106 UPU131104:UQK131106 UZQ131104:VAG131106 VJM131104:VKC131106 VTI131104:VTY131106 WDE131104:WDU131106 WNA131104:WNQ131106 WWW131104:WXM131106 KK196640:LA196642 UG196640:UW196642 AEC196640:AES196642 ANY196640:AOO196642 AXU196640:AYK196642 BHQ196640:BIG196642 BRM196640:BSC196642 CBI196640:CBY196642 CLE196640:CLU196642 CVA196640:CVQ196642 DEW196640:DFM196642 DOS196640:DPI196642 DYO196640:DZE196642 EIK196640:EJA196642 ESG196640:ESW196642 FCC196640:FCS196642 FLY196640:FMO196642 FVU196640:FWK196642 GFQ196640:GGG196642 GPM196640:GQC196642 GZI196640:GZY196642 HJE196640:HJU196642 HTA196640:HTQ196642 ICW196640:IDM196642 IMS196640:INI196642 IWO196640:IXE196642 JGK196640:JHA196642 JQG196640:JQW196642 KAC196640:KAS196642 KJY196640:KKO196642 KTU196640:KUK196642 LDQ196640:LEG196642 LNM196640:LOC196642 LXI196640:LXY196642 MHE196640:MHU196642 MRA196640:MRQ196642 NAW196640:NBM196642 NKS196640:NLI196642 NUO196640:NVE196642 OEK196640:OFA196642 OOG196640:OOW196642 OYC196640:OYS196642 PHY196640:PIO196642 PRU196640:PSK196642 QBQ196640:QCG196642 QLM196640:QMC196642 QVI196640:QVY196642 RFE196640:RFU196642 RPA196640:RPQ196642 RYW196640:RZM196642 SIS196640:SJI196642 SSO196640:STE196642 TCK196640:TDA196642 TMG196640:TMW196642 TWC196640:TWS196642 UFY196640:UGO196642 UPU196640:UQK196642 UZQ196640:VAG196642 VJM196640:VKC196642 VTI196640:VTY196642 WDE196640:WDU196642 WNA196640:WNQ196642 WWW196640:WXM196642 KK262176:LA262178 UG262176:UW262178 AEC262176:AES262178 ANY262176:AOO262178 AXU262176:AYK262178 BHQ262176:BIG262178 BRM262176:BSC262178 CBI262176:CBY262178 CLE262176:CLU262178 CVA262176:CVQ262178 DEW262176:DFM262178 DOS262176:DPI262178 DYO262176:DZE262178 EIK262176:EJA262178 ESG262176:ESW262178 FCC262176:FCS262178 FLY262176:FMO262178 FVU262176:FWK262178 GFQ262176:GGG262178 GPM262176:GQC262178 GZI262176:GZY262178 HJE262176:HJU262178 HTA262176:HTQ262178 ICW262176:IDM262178 IMS262176:INI262178 IWO262176:IXE262178 JGK262176:JHA262178 JQG262176:JQW262178 KAC262176:KAS262178 KJY262176:KKO262178 KTU262176:KUK262178 LDQ262176:LEG262178 LNM262176:LOC262178 LXI262176:LXY262178 MHE262176:MHU262178 MRA262176:MRQ262178 NAW262176:NBM262178 NKS262176:NLI262178 NUO262176:NVE262178 OEK262176:OFA262178 OOG262176:OOW262178 OYC262176:OYS262178 PHY262176:PIO262178 PRU262176:PSK262178 QBQ262176:QCG262178 QLM262176:QMC262178 QVI262176:QVY262178 RFE262176:RFU262178 RPA262176:RPQ262178 RYW262176:RZM262178 SIS262176:SJI262178 SSO262176:STE262178 TCK262176:TDA262178 TMG262176:TMW262178 TWC262176:TWS262178 UFY262176:UGO262178 UPU262176:UQK262178 UZQ262176:VAG262178 VJM262176:VKC262178 VTI262176:VTY262178 WDE262176:WDU262178 WNA262176:WNQ262178 WWW262176:WXM262178 KK327712:LA327714 UG327712:UW327714 AEC327712:AES327714 ANY327712:AOO327714 AXU327712:AYK327714 BHQ327712:BIG327714 BRM327712:BSC327714 CBI327712:CBY327714 CLE327712:CLU327714 CVA327712:CVQ327714 DEW327712:DFM327714 DOS327712:DPI327714 DYO327712:DZE327714 EIK327712:EJA327714 ESG327712:ESW327714 FCC327712:FCS327714 FLY327712:FMO327714 FVU327712:FWK327714 GFQ327712:GGG327714 GPM327712:GQC327714 GZI327712:GZY327714 HJE327712:HJU327714 HTA327712:HTQ327714 ICW327712:IDM327714 IMS327712:INI327714 IWO327712:IXE327714 JGK327712:JHA327714 JQG327712:JQW327714 KAC327712:KAS327714 KJY327712:KKO327714 KTU327712:KUK327714 LDQ327712:LEG327714 LNM327712:LOC327714 LXI327712:LXY327714 MHE327712:MHU327714 MRA327712:MRQ327714 NAW327712:NBM327714 NKS327712:NLI327714 NUO327712:NVE327714 OEK327712:OFA327714 OOG327712:OOW327714 OYC327712:OYS327714 PHY327712:PIO327714 PRU327712:PSK327714 QBQ327712:QCG327714 QLM327712:QMC327714 QVI327712:QVY327714 RFE327712:RFU327714 RPA327712:RPQ327714 RYW327712:RZM327714 SIS327712:SJI327714 SSO327712:STE327714 TCK327712:TDA327714 TMG327712:TMW327714 TWC327712:TWS327714 UFY327712:UGO327714 UPU327712:UQK327714 UZQ327712:VAG327714 VJM327712:VKC327714 VTI327712:VTY327714 WDE327712:WDU327714 WNA327712:WNQ327714 WWW327712:WXM327714 KK393248:LA393250 UG393248:UW393250 AEC393248:AES393250 ANY393248:AOO393250 AXU393248:AYK393250 BHQ393248:BIG393250 BRM393248:BSC393250 CBI393248:CBY393250 CLE393248:CLU393250 CVA393248:CVQ393250 DEW393248:DFM393250 DOS393248:DPI393250 DYO393248:DZE393250 EIK393248:EJA393250 ESG393248:ESW393250 FCC393248:FCS393250 FLY393248:FMO393250 FVU393248:FWK393250 GFQ393248:GGG393250 GPM393248:GQC393250 GZI393248:GZY393250 HJE393248:HJU393250 HTA393248:HTQ393250 ICW393248:IDM393250 IMS393248:INI393250 IWO393248:IXE393250 JGK393248:JHA393250 JQG393248:JQW393250 KAC393248:KAS393250 KJY393248:KKO393250 KTU393248:KUK393250 LDQ393248:LEG393250 LNM393248:LOC393250 LXI393248:LXY393250 MHE393248:MHU393250 MRA393248:MRQ393250 NAW393248:NBM393250 NKS393248:NLI393250 NUO393248:NVE393250 OEK393248:OFA393250 OOG393248:OOW393250 OYC393248:OYS393250 PHY393248:PIO393250 PRU393248:PSK393250 QBQ393248:QCG393250 QLM393248:QMC393250 QVI393248:QVY393250 RFE393248:RFU393250 RPA393248:RPQ393250 RYW393248:RZM393250 SIS393248:SJI393250 SSO393248:STE393250 TCK393248:TDA393250 TMG393248:TMW393250 TWC393248:TWS393250 UFY393248:UGO393250 UPU393248:UQK393250 UZQ393248:VAG393250 VJM393248:VKC393250 VTI393248:VTY393250 WDE393248:WDU393250 WNA393248:WNQ393250 WWW393248:WXM393250 KK458784:LA458786 UG458784:UW458786 AEC458784:AES458786 ANY458784:AOO458786 AXU458784:AYK458786 BHQ458784:BIG458786 BRM458784:BSC458786 CBI458784:CBY458786 CLE458784:CLU458786 CVA458784:CVQ458786 DEW458784:DFM458786 DOS458784:DPI458786 DYO458784:DZE458786 EIK458784:EJA458786 ESG458784:ESW458786 FCC458784:FCS458786 FLY458784:FMO458786 FVU458784:FWK458786 GFQ458784:GGG458786 GPM458784:GQC458786 GZI458784:GZY458786 HJE458784:HJU458786 HTA458784:HTQ458786 ICW458784:IDM458786 IMS458784:INI458786 IWO458784:IXE458786 JGK458784:JHA458786 JQG458784:JQW458786 KAC458784:KAS458786 KJY458784:KKO458786 KTU458784:KUK458786 LDQ458784:LEG458786 LNM458784:LOC458786 LXI458784:LXY458786 MHE458784:MHU458786 MRA458784:MRQ458786 NAW458784:NBM458786 NKS458784:NLI458786 NUO458784:NVE458786 OEK458784:OFA458786 OOG458784:OOW458786 OYC458784:OYS458786 PHY458784:PIO458786 PRU458784:PSK458786 QBQ458784:QCG458786 QLM458784:QMC458786 QVI458784:QVY458786 RFE458784:RFU458786 RPA458784:RPQ458786 RYW458784:RZM458786 SIS458784:SJI458786 SSO458784:STE458786 TCK458784:TDA458786 TMG458784:TMW458786 TWC458784:TWS458786 UFY458784:UGO458786 UPU458784:UQK458786 UZQ458784:VAG458786 VJM458784:VKC458786 VTI458784:VTY458786 WDE458784:WDU458786 WNA458784:WNQ458786 WWW458784:WXM458786 KK524320:LA524322 UG524320:UW524322 AEC524320:AES524322 ANY524320:AOO524322 AXU524320:AYK524322 BHQ524320:BIG524322 BRM524320:BSC524322 CBI524320:CBY524322 CLE524320:CLU524322 CVA524320:CVQ524322 DEW524320:DFM524322 DOS524320:DPI524322 DYO524320:DZE524322 EIK524320:EJA524322 ESG524320:ESW524322 FCC524320:FCS524322 FLY524320:FMO524322 FVU524320:FWK524322 GFQ524320:GGG524322 GPM524320:GQC524322 GZI524320:GZY524322 HJE524320:HJU524322 HTA524320:HTQ524322 ICW524320:IDM524322 IMS524320:INI524322 IWO524320:IXE524322 JGK524320:JHA524322 JQG524320:JQW524322 KAC524320:KAS524322 KJY524320:KKO524322 KTU524320:KUK524322 LDQ524320:LEG524322 LNM524320:LOC524322 LXI524320:LXY524322 MHE524320:MHU524322 MRA524320:MRQ524322 NAW524320:NBM524322 NKS524320:NLI524322 NUO524320:NVE524322 OEK524320:OFA524322 OOG524320:OOW524322 OYC524320:OYS524322 PHY524320:PIO524322 PRU524320:PSK524322 QBQ524320:QCG524322 QLM524320:QMC524322 QVI524320:QVY524322 RFE524320:RFU524322 RPA524320:RPQ524322 RYW524320:RZM524322 SIS524320:SJI524322 SSO524320:STE524322 TCK524320:TDA524322 TMG524320:TMW524322 TWC524320:TWS524322 UFY524320:UGO524322 UPU524320:UQK524322 UZQ524320:VAG524322 VJM524320:VKC524322 VTI524320:VTY524322 WDE524320:WDU524322 WNA524320:WNQ524322 WWW524320:WXM524322 KK589856:LA589858 UG589856:UW589858 AEC589856:AES589858 ANY589856:AOO589858 AXU589856:AYK589858 BHQ589856:BIG589858 BRM589856:BSC589858 CBI589856:CBY589858 CLE589856:CLU589858 CVA589856:CVQ589858 DEW589856:DFM589858 DOS589856:DPI589858 DYO589856:DZE589858 EIK589856:EJA589858 ESG589856:ESW589858 FCC589856:FCS589858 FLY589856:FMO589858 FVU589856:FWK589858 GFQ589856:GGG589858 GPM589856:GQC589858 GZI589856:GZY589858 HJE589856:HJU589858 HTA589856:HTQ589858 ICW589856:IDM589858 IMS589856:INI589858 IWO589856:IXE589858 JGK589856:JHA589858 JQG589856:JQW589858 KAC589856:KAS589858 KJY589856:KKO589858 KTU589856:KUK589858 LDQ589856:LEG589858 LNM589856:LOC589858 LXI589856:LXY589858 MHE589856:MHU589858 MRA589856:MRQ589858 NAW589856:NBM589858 NKS589856:NLI589858 NUO589856:NVE589858 OEK589856:OFA589858 OOG589856:OOW589858 OYC589856:OYS589858 PHY589856:PIO589858 PRU589856:PSK589858 QBQ589856:QCG589858 QLM589856:QMC589858 QVI589856:QVY589858 RFE589856:RFU589858 RPA589856:RPQ589858 RYW589856:RZM589858 SIS589856:SJI589858 SSO589856:STE589858 TCK589856:TDA589858 TMG589856:TMW589858 TWC589856:TWS589858 UFY589856:UGO589858 UPU589856:UQK589858 UZQ589856:VAG589858 VJM589856:VKC589858 VTI589856:VTY589858 WDE589856:WDU589858 WNA589856:WNQ589858 WWW589856:WXM589858 KK655392:LA655394 UG655392:UW655394 AEC655392:AES655394 ANY655392:AOO655394 AXU655392:AYK655394 BHQ655392:BIG655394 BRM655392:BSC655394 CBI655392:CBY655394 CLE655392:CLU655394 CVA655392:CVQ655394 DEW655392:DFM655394 DOS655392:DPI655394 DYO655392:DZE655394 EIK655392:EJA655394 ESG655392:ESW655394 FCC655392:FCS655394 FLY655392:FMO655394 FVU655392:FWK655394 GFQ655392:GGG655394 GPM655392:GQC655394 GZI655392:GZY655394 HJE655392:HJU655394 HTA655392:HTQ655394 ICW655392:IDM655394 IMS655392:INI655394 IWO655392:IXE655394 JGK655392:JHA655394 JQG655392:JQW655394 KAC655392:KAS655394 KJY655392:KKO655394 KTU655392:KUK655394 LDQ655392:LEG655394 LNM655392:LOC655394 LXI655392:LXY655394 MHE655392:MHU655394 MRA655392:MRQ655394 NAW655392:NBM655394 NKS655392:NLI655394 NUO655392:NVE655394 OEK655392:OFA655394 OOG655392:OOW655394 OYC655392:OYS655394 PHY655392:PIO655394 PRU655392:PSK655394 QBQ655392:QCG655394 QLM655392:QMC655394 QVI655392:QVY655394 RFE655392:RFU655394 RPA655392:RPQ655394 RYW655392:RZM655394 SIS655392:SJI655394 SSO655392:STE655394 TCK655392:TDA655394 TMG655392:TMW655394 TWC655392:TWS655394 UFY655392:UGO655394 UPU655392:UQK655394 UZQ655392:VAG655394 VJM655392:VKC655394 VTI655392:VTY655394 WDE655392:WDU655394 WNA655392:WNQ655394 WWW655392:WXM655394 KK720928:LA720930 UG720928:UW720930 AEC720928:AES720930 ANY720928:AOO720930 AXU720928:AYK720930 BHQ720928:BIG720930 BRM720928:BSC720930 CBI720928:CBY720930 CLE720928:CLU720930 CVA720928:CVQ720930 DEW720928:DFM720930 DOS720928:DPI720930 DYO720928:DZE720930 EIK720928:EJA720930 ESG720928:ESW720930 FCC720928:FCS720930 FLY720928:FMO720930 FVU720928:FWK720930 GFQ720928:GGG720930 GPM720928:GQC720930 GZI720928:GZY720930 HJE720928:HJU720930 HTA720928:HTQ720930 ICW720928:IDM720930 IMS720928:INI720930 IWO720928:IXE720930 JGK720928:JHA720930 JQG720928:JQW720930 KAC720928:KAS720930 KJY720928:KKO720930 KTU720928:KUK720930 LDQ720928:LEG720930 LNM720928:LOC720930 LXI720928:LXY720930 MHE720928:MHU720930 MRA720928:MRQ720930 NAW720928:NBM720930 NKS720928:NLI720930 NUO720928:NVE720930 OEK720928:OFA720930 OOG720928:OOW720930 OYC720928:OYS720930 PHY720928:PIO720930 PRU720928:PSK720930 QBQ720928:QCG720930 QLM720928:QMC720930 QVI720928:QVY720930 RFE720928:RFU720930 RPA720928:RPQ720930 RYW720928:RZM720930 SIS720928:SJI720930 SSO720928:STE720930 TCK720928:TDA720930 TMG720928:TMW720930 TWC720928:TWS720930 UFY720928:UGO720930 UPU720928:UQK720930 UZQ720928:VAG720930 VJM720928:VKC720930 VTI720928:VTY720930 WDE720928:WDU720930 WNA720928:WNQ720930 WWW720928:WXM720930 KK786464:LA786466 UG786464:UW786466 AEC786464:AES786466 ANY786464:AOO786466 AXU786464:AYK786466 BHQ786464:BIG786466 BRM786464:BSC786466 CBI786464:CBY786466 CLE786464:CLU786466 CVA786464:CVQ786466 DEW786464:DFM786466 DOS786464:DPI786466 DYO786464:DZE786466 EIK786464:EJA786466 ESG786464:ESW786466 FCC786464:FCS786466 FLY786464:FMO786466 FVU786464:FWK786466 GFQ786464:GGG786466 GPM786464:GQC786466 GZI786464:GZY786466 HJE786464:HJU786466 HTA786464:HTQ786466 ICW786464:IDM786466 IMS786464:INI786466 IWO786464:IXE786466 JGK786464:JHA786466 JQG786464:JQW786466 KAC786464:KAS786466 KJY786464:KKO786466 KTU786464:KUK786466 LDQ786464:LEG786466 LNM786464:LOC786466 LXI786464:LXY786466 MHE786464:MHU786466 MRA786464:MRQ786466 NAW786464:NBM786466 NKS786464:NLI786466 NUO786464:NVE786466 OEK786464:OFA786466 OOG786464:OOW786466 OYC786464:OYS786466 PHY786464:PIO786466 PRU786464:PSK786466 QBQ786464:QCG786466 QLM786464:QMC786466 QVI786464:QVY786466 RFE786464:RFU786466 RPA786464:RPQ786466 RYW786464:RZM786466 SIS786464:SJI786466 SSO786464:STE786466 TCK786464:TDA786466 TMG786464:TMW786466 TWC786464:TWS786466 UFY786464:UGO786466 UPU786464:UQK786466 UZQ786464:VAG786466 VJM786464:VKC786466 VTI786464:VTY786466 WDE786464:WDU786466 WNA786464:WNQ786466 WWW786464:WXM786466 KK852000:LA852002 UG852000:UW852002 AEC852000:AES852002 ANY852000:AOO852002 AXU852000:AYK852002 BHQ852000:BIG852002 BRM852000:BSC852002 CBI852000:CBY852002 CLE852000:CLU852002 CVA852000:CVQ852002 DEW852000:DFM852002 DOS852000:DPI852002 DYO852000:DZE852002 EIK852000:EJA852002 ESG852000:ESW852002 FCC852000:FCS852002 FLY852000:FMO852002 FVU852000:FWK852002 GFQ852000:GGG852002 GPM852000:GQC852002 GZI852000:GZY852002 HJE852000:HJU852002 HTA852000:HTQ852002 ICW852000:IDM852002 IMS852000:INI852002 IWO852000:IXE852002 JGK852000:JHA852002 JQG852000:JQW852002 KAC852000:KAS852002 KJY852000:KKO852002 KTU852000:KUK852002 LDQ852000:LEG852002 LNM852000:LOC852002 LXI852000:LXY852002 MHE852000:MHU852002 MRA852000:MRQ852002 NAW852000:NBM852002 NKS852000:NLI852002 NUO852000:NVE852002 OEK852000:OFA852002 OOG852000:OOW852002 OYC852000:OYS852002 PHY852000:PIO852002 PRU852000:PSK852002 QBQ852000:QCG852002 QLM852000:QMC852002 QVI852000:QVY852002 RFE852000:RFU852002 RPA852000:RPQ852002 RYW852000:RZM852002 SIS852000:SJI852002 SSO852000:STE852002 TCK852000:TDA852002 TMG852000:TMW852002 TWC852000:TWS852002 UFY852000:UGO852002 UPU852000:UQK852002 UZQ852000:VAG852002 VJM852000:VKC852002 VTI852000:VTY852002 WDE852000:WDU852002 WNA852000:WNQ852002 WWW852000:WXM852002 KK917536:LA917538 UG917536:UW917538 AEC917536:AES917538 ANY917536:AOO917538 AXU917536:AYK917538 BHQ917536:BIG917538 BRM917536:BSC917538 CBI917536:CBY917538 CLE917536:CLU917538 CVA917536:CVQ917538 DEW917536:DFM917538 DOS917536:DPI917538 DYO917536:DZE917538 EIK917536:EJA917538 ESG917536:ESW917538 FCC917536:FCS917538 FLY917536:FMO917538 FVU917536:FWK917538 GFQ917536:GGG917538 GPM917536:GQC917538 GZI917536:GZY917538 HJE917536:HJU917538 HTA917536:HTQ917538 ICW917536:IDM917538 IMS917536:INI917538 IWO917536:IXE917538 JGK917536:JHA917538 JQG917536:JQW917538 KAC917536:KAS917538 KJY917536:KKO917538 KTU917536:KUK917538 LDQ917536:LEG917538 LNM917536:LOC917538 LXI917536:LXY917538 MHE917536:MHU917538 MRA917536:MRQ917538 NAW917536:NBM917538 NKS917536:NLI917538 NUO917536:NVE917538 OEK917536:OFA917538 OOG917536:OOW917538 OYC917536:OYS917538 PHY917536:PIO917538 PRU917536:PSK917538 QBQ917536:QCG917538 QLM917536:QMC917538 QVI917536:QVY917538 RFE917536:RFU917538 RPA917536:RPQ917538 RYW917536:RZM917538 SIS917536:SJI917538 SSO917536:STE917538 TCK917536:TDA917538 TMG917536:TMW917538 TWC917536:TWS917538 UFY917536:UGO917538 UPU917536:UQK917538 UZQ917536:VAG917538 VJM917536:VKC917538 VTI917536:VTY917538 WDE917536:WDU917538 WNA917536:WNQ917538 WWW917536:WXM917538 KK983072:LA983074 UG983072:UW983074 AEC983072:AES983074 ANY983072:AOO983074 AXU983072:AYK983074 BHQ983072:BIG983074 BRM983072:BSC983074 CBI983072:CBY983074 CLE983072:CLU983074 CVA983072:CVQ983074 DEW983072:DFM983074 DOS983072:DPI983074 DYO983072:DZE983074 EIK983072:EJA983074 ESG983072:ESW983074 FCC983072:FCS983074 FLY983072:FMO983074 FVU983072:FWK983074 GFQ983072:GGG983074 GPM983072:GQC983074 GZI983072:GZY983074 HJE983072:HJU983074 HTA983072:HTQ983074 ICW983072:IDM983074 IMS983072:INI983074 IWO983072:IXE983074 JGK983072:JHA983074 JQG983072:JQW983074 KAC983072:KAS983074 KJY983072:KKO983074 KTU983072:KUK983074 LDQ983072:LEG983074 LNM983072:LOC983074 LXI983072:LXY983074 MHE983072:MHU983074 MRA983072:MRQ983074 NAW983072:NBM983074 NKS983072:NLI983074 NUO983072:NVE983074 OEK983072:OFA983074 OOG983072:OOW983074 OYC983072:OYS983074 PHY983072:PIO983074 PRU983072:PSK983074 QBQ983072:QCG983074 QLM983072:QMC983074 QVI983072:QVY983074 RFE983072:RFU983074 RPA983072:RPQ983074 RYW983072:RZM983074 SIS983072:SJI983074 SSO983072:STE983074 TCK983072:TDA983074 TMG983072:TMW983074 TWC983072:TWS983074 UFY983072:UGO983074 UPU983072:UQK983074 UZQ983072:VAG983074 VJM983072:VKC983074 VTI983072:VTY983074 WDE983072:WDU983074 WNA983072:WNQ983074 KK38:LA38 WWW38:WXM38 WNA38:WNQ38 WDE38:WDU38 VTI38:VTY38 VJM38:VKC38 UZQ38:VAG38 UPU38:UQK38 UFY38:UGO38 TWC38:TWS38 TMG38:TMW38 TCK38:TDA38 SSO38:STE38 SIS38:SJI38 RYW38:RZM38 RPA38:RPQ38 RFE38:RFU38 QVI38:QVY38 QLM38:QMC38 QBQ38:QCG38 PRU38:PSK38 PHY38:PIO38 OYC38:OYS38 OOG38:OOW38 OEK38:OFA38 NUO38:NVE38 NKS38:NLI38 NAW38:NBM38 MRA38:MRQ38 MHE38:MHU38 LXI38:LXY38 LNM38:LOC38 LDQ38:LEG38 KTU38:KUK38 KJY38:KKO38 KAC38:KAS38 JQG38:JQW38 JGK38:JHA38 IWO38:IXE38 IMS38:INI38 ICW38:IDM38 HTA38:HTQ38 HJE38:HJU38 GZI38:GZY38 GPM38:GQC38 GFQ38:GGG38 FVU38:FWK38 FLY38:FMO38 FCC38:FCS38 ESG38:ESW38 EIK38:EJA38 DYO38:DZE38 DOS38:DPI38 DEW38:DFM38 CVA38:CVQ38 CLE38:CLU38 CBI38:CBY38 BRM38:BSC38 BHQ38:BIG38 AXU38:AYK38 ANY38:AOO38 AEC38:AES38 BK26 BK27:BL27 WXD36:WXT37 AEC26:AES27 ANY26:AOO27 AXU26:AYK27 BHQ26:BIG27 BRM26:BSC27 CBI26:CBY27 CLE26:CLU27 CVA26:CVQ27 DEW26:DFM27 DOS26:DPI27 DYO26:DZE27 EIK26:EJA27 ESG26:ESW27 FCC26:FCS27 FLY26:FMO27 FVU26:FWK27 GFQ26:GGG27 GPM26:GQC27 GZI26:GZY27 HJE26:HJU27 HTA26:HTQ27 ICW26:IDM27 IMS26:INI27 IWO26:IXE27 JGK26:JHA27 JQG26:JQW27 KAC26:KAS27 KJY26:KKO27 KTU26:KUK27 LDQ26:LEG27 LNM26:LOC27 LXI26:LXY27 MHE26:MHU27 MRA26:MRQ27 NAW26:NBM27 NKS26:NLI27 NUO26:NVE27 OEK26:OFA27 OOG26:OOW27 OYC26:OYS27 PHY26:PIO27 PRU26:PSK27 QBQ26:QCG27 QLM26:QMC27 QVI26:QVY27 RFE26:RFU27 RPA26:RPQ27 RYW26:RZM27 SIS26:SJI27 SSO26:STE27 TCK26:TDA27 TMG26:TMW27 TWC26:TWS27 UFY26:UGO27 UPU26:UQK27 UZQ26:VAG27 VJM26:VKC27 VTI26:VTY27 WDE26:WDU27 WNA26:WNQ27 WWW26:WXM27 KK26:LA27 UG26:UW27 UG38:UW38 UN31:VD32 AEJ31:AEZ32 AOF31:AOV32 AYB31:AYR32 BHX31:BIN32 BRT31:BSJ32 CBP31:CCF32 CLL31:CMB32 CVH31:CVX32 DFD31:DFT32 DOZ31:DPP32 DYV31:DZL32 EIR31:EJH32 ESN31:ETD32 FCJ31:FCZ32 FMF31:FMV32 FWB31:FWR32 GFX31:GGN32 GPT31:GQJ32 GZP31:HAF32 HJL31:HKB32 HTH31:HTX32 IDD31:IDT32 IMZ31:INP32 IWV31:IXL32 JGR31:JHH32 JQN31:JRD32 KAJ31:KAZ32 KKF31:KKV32 KUB31:KUR32 LDX31:LEN32 LNT31:LOJ32 LXP31:LYF32 MHL31:MIB32 MRH31:MRX32 NBD31:NBT32 NKZ31:NLP32 NUV31:NVL32 OER31:OFH32 OON31:OPD32 OYJ31:OYZ32 PIF31:PIV32 PSB31:PSR32 QBX31:QCN32 QLT31:QMJ32 QVP31:QWF32 RFL31:RGB32 RPH31:RPX32 RZD31:RZT32 SIZ31:SJP32 SSV31:STL32 TCR31:TDH32 TMN31:TND32 TWJ31:TWZ32 UGF31:UGV32 UQB31:UQR32 UZX31:VAN32 VJT31:VKJ32 VTP31:VUF32 WDL31:WEB32 WNH31:WNX32 WXD31:WXT32 KR31:LH32 KR36:LH37 UN36:VD37 AEJ36:AEZ37 AOF36:AOV37 AYB36:AYR37 BHX36:BIN37 BRT36:BSJ37 CBP36:CCF37 CLL36:CMB37 CVH36:CVX37 DFD36:DFT37 DOZ36:DPP37 DYV36:DZL37 EIR36:EJH37 ESN36:ETD37 FCJ36:FCZ37 FMF36:FMV37 FWB36:FWR37 GFX36:GGN37 GPT36:GQJ37 GZP36:HAF37 HJL36:HKB37 HTH36:HTX37 IDD36:IDT37 IMZ36:INP37 IWV36:IXL37 JGR36:JHH37 JQN36:JRD37 KAJ36:KAZ37 KKF36:KKV37 KUB36:KUR37 LDX36:LEN37 LNT36:LOJ37 LXP36:LYF37 MHL36:MIB37 MRH36:MRX37 NBD36:NBT37 NKZ36:NLP37 NUV36:NVL37 OER36:OFH37 OON36:OPD37 OYJ36:OYZ37 PIF36:PIV37 PSB36:PSR37 QBX36:QCN37 QLT36:QMJ37 QVP36:QWF37 RFL36:RGB37 RPH36:RPX37 RZD36:RZT37 SIZ36:SJP37 SSV36:STL37 TCR36:TDH37 TMN36:TND37 TWJ36:TWZ37 UGF36:UGV37 UQB36:UQR37 UZX36:VAN37 VJT36:VKJ37 VTP36:VUF37 WDL36:WEB37 WNH36:WNX37 L26:BJ27 L983072:BL983074 L917536:BL917538 L852000:BL852002 L786464:BL786466 L720928:BL720930 L655392:BL655394 L589856:BL589858 L524320:BL524322 L458784:BL458786 L393248:BL393250 L327712:BL327714 L262176:BL262178 L196640:BL196642 L131104:BL131106 L65568:BL65570 L983076:BL983079 L917540:BL917543 L852004:BL852007 L786468:BL786471 L720932:BL720935 L655396:BL655399 L589860:BL589863 L524324:BL524327 L458788:BL458791 L393252:BL393255 L327716:BL327719 L262180:BL262183 L196644:BL196647 L131108:BL131111 L65572:BL65575 L38:BL38"/>
    <dataValidation type="list" allowBlank="1" showInputMessage="1" showErrorMessage="1" errorTitle="Ошибка" error="Выберите значение из списка" sqref="WWZ98306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64 KN65564 UJ65564 AEF65564 AOB65564 AXX65564 BHT65564 BRP65564 CBL65564 CLH65564 CVD65564 DEZ65564 DOV65564 DYR65564 EIN65564 ESJ65564 FCF65564 FMB65564 FVX65564 GFT65564 GPP65564 GZL65564 HJH65564 HTD65564 ICZ65564 IMV65564 IWR65564 JGN65564 JQJ65564 KAF65564 KKB65564 KTX65564 LDT65564 LNP65564 LXL65564 MHH65564 MRD65564 NAZ65564 NKV65564 NUR65564 OEN65564 OOJ65564 OYF65564 PIB65564 PRX65564 QBT65564 QLP65564 QVL65564 RFH65564 RPD65564 RYZ65564 SIV65564 SSR65564 TCN65564 TMJ65564 TWF65564 UGB65564 UPX65564 UZT65564 VJP65564 VTL65564 WDH65564 WND65564 WWZ65564 O131100 KN131100 UJ131100 AEF131100 AOB131100 AXX131100 BHT131100 BRP131100 CBL131100 CLH131100 CVD131100 DEZ131100 DOV131100 DYR131100 EIN131100 ESJ131100 FCF131100 FMB131100 FVX131100 GFT131100 GPP131100 GZL131100 HJH131100 HTD131100 ICZ131100 IMV131100 IWR131100 JGN131100 JQJ131100 KAF131100 KKB131100 KTX131100 LDT131100 LNP131100 LXL131100 MHH131100 MRD131100 NAZ131100 NKV131100 NUR131100 OEN131100 OOJ131100 OYF131100 PIB131100 PRX131100 QBT131100 QLP131100 QVL131100 RFH131100 RPD131100 RYZ131100 SIV131100 SSR131100 TCN131100 TMJ131100 TWF131100 UGB131100 UPX131100 UZT131100 VJP131100 VTL131100 WDH131100 WND131100 WWZ131100 O196636 KN196636 UJ196636 AEF196636 AOB196636 AXX196636 BHT196636 BRP196636 CBL196636 CLH196636 CVD196636 DEZ196636 DOV196636 DYR196636 EIN196636 ESJ196636 FCF196636 FMB196636 FVX196636 GFT196636 GPP196636 GZL196636 HJH196636 HTD196636 ICZ196636 IMV196636 IWR196636 JGN196636 JQJ196636 KAF196636 KKB196636 KTX196636 LDT196636 LNP196636 LXL196636 MHH196636 MRD196636 NAZ196636 NKV196636 NUR196636 OEN196636 OOJ196636 OYF196636 PIB196636 PRX196636 QBT196636 QLP196636 QVL196636 RFH196636 RPD196636 RYZ196636 SIV196636 SSR196636 TCN196636 TMJ196636 TWF196636 UGB196636 UPX196636 UZT196636 VJP196636 VTL196636 WDH196636 WND196636 WWZ196636 O262172 KN262172 UJ262172 AEF262172 AOB262172 AXX262172 BHT262172 BRP262172 CBL262172 CLH262172 CVD262172 DEZ262172 DOV262172 DYR262172 EIN262172 ESJ262172 FCF262172 FMB262172 FVX262172 GFT262172 GPP262172 GZL262172 HJH262172 HTD262172 ICZ262172 IMV262172 IWR262172 JGN262172 JQJ262172 KAF262172 KKB262172 KTX262172 LDT262172 LNP262172 LXL262172 MHH262172 MRD262172 NAZ262172 NKV262172 NUR262172 OEN262172 OOJ262172 OYF262172 PIB262172 PRX262172 QBT262172 QLP262172 QVL262172 RFH262172 RPD262172 RYZ262172 SIV262172 SSR262172 TCN262172 TMJ262172 TWF262172 UGB262172 UPX262172 UZT262172 VJP262172 VTL262172 WDH262172 WND262172 WWZ262172 O327708 KN327708 UJ327708 AEF327708 AOB327708 AXX327708 BHT327708 BRP327708 CBL327708 CLH327708 CVD327708 DEZ327708 DOV327708 DYR327708 EIN327708 ESJ327708 FCF327708 FMB327708 FVX327708 GFT327708 GPP327708 GZL327708 HJH327708 HTD327708 ICZ327708 IMV327708 IWR327708 JGN327708 JQJ327708 KAF327708 KKB327708 KTX327708 LDT327708 LNP327708 LXL327708 MHH327708 MRD327708 NAZ327708 NKV327708 NUR327708 OEN327708 OOJ327708 OYF327708 PIB327708 PRX327708 QBT327708 QLP327708 QVL327708 RFH327708 RPD327708 RYZ327708 SIV327708 SSR327708 TCN327708 TMJ327708 TWF327708 UGB327708 UPX327708 UZT327708 VJP327708 VTL327708 WDH327708 WND327708 WWZ327708 O393244 KN393244 UJ393244 AEF393244 AOB393244 AXX393244 BHT393244 BRP393244 CBL393244 CLH393244 CVD393244 DEZ393244 DOV393244 DYR393244 EIN393244 ESJ393244 FCF393244 FMB393244 FVX393244 GFT393244 GPP393244 GZL393244 HJH393244 HTD393244 ICZ393244 IMV393244 IWR393244 JGN393244 JQJ393244 KAF393244 KKB393244 KTX393244 LDT393244 LNP393244 LXL393244 MHH393244 MRD393244 NAZ393244 NKV393244 NUR393244 OEN393244 OOJ393244 OYF393244 PIB393244 PRX393244 QBT393244 QLP393244 QVL393244 RFH393244 RPD393244 RYZ393244 SIV393244 SSR393244 TCN393244 TMJ393244 TWF393244 UGB393244 UPX393244 UZT393244 VJP393244 VTL393244 WDH393244 WND393244 WWZ393244 O458780 KN458780 UJ458780 AEF458780 AOB458780 AXX458780 BHT458780 BRP458780 CBL458780 CLH458780 CVD458780 DEZ458780 DOV458780 DYR458780 EIN458780 ESJ458780 FCF458780 FMB458780 FVX458780 GFT458780 GPP458780 GZL458780 HJH458780 HTD458780 ICZ458780 IMV458780 IWR458780 JGN458780 JQJ458780 KAF458780 KKB458780 KTX458780 LDT458780 LNP458780 LXL458780 MHH458780 MRD458780 NAZ458780 NKV458780 NUR458780 OEN458780 OOJ458780 OYF458780 PIB458780 PRX458780 QBT458780 QLP458780 QVL458780 RFH458780 RPD458780 RYZ458780 SIV458780 SSR458780 TCN458780 TMJ458780 TWF458780 UGB458780 UPX458780 UZT458780 VJP458780 VTL458780 WDH458780 WND458780 WWZ458780 O524316 KN524316 UJ524316 AEF524316 AOB524316 AXX524316 BHT524316 BRP524316 CBL524316 CLH524316 CVD524316 DEZ524316 DOV524316 DYR524316 EIN524316 ESJ524316 FCF524316 FMB524316 FVX524316 GFT524316 GPP524316 GZL524316 HJH524316 HTD524316 ICZ524316 IMV524316 IWR524316 JGN524316 JQJ524316 KAF524316 KKB524316 KTX524316 LDT524316 LNP524316 LXL524316 MHH524316 MRD524316 NAZ524316 NKV524316 NUR524316 OEN524316 OOJ524316 OYF524316 PIB524316 PRX524316 QBT524316 QLP524316 QVL524316 RFH524316 RPD524316 RYZ524316 SIV524316 SSR524316 TCN524316 TMJ524316 TWF524316 UGB524316 UPX524316 UZT524316 VJP524316 VTL524316 WDH524316 WND524316 WWZ524316 O589852 KN589852 UJ589852 AEF589852 AOB589852 AXX589852 BHT589852 BRP589852 CBL589852 CLH589852 CVD589852 DEZ589852 DOV589852 DYR589852 EIN589852 ESJ589852 FCF589852 FMB589852 FVX589852 GFT589852 GPP589852 GZL589852 HJH589852 HTD589852 ICZ589852 IMV589852 IWR589852 JGN589852 JQJ589852 KAF589852 KKB589852 KTX589852 LDT589852 LNP589852 LXL589852 MHH589852 MRD589852 NAZ589852 NKV589852 NUR589852 OEN589852 OOJ589852 OYF589852 PIB589852 PRX589852 QBT589852 QLP589852 QVL589852 RFH589852 RPD589852 RYZ589852 SIV589852 SSR589852 TCN589852 TMJ589852 TWF589852 UGB589852 UPX589852 UZT589852 VJP589852 VTL589852 WDH589852 WND589852 WWZ589852 O655388 KN655388 UJ655388 AEF655388 AOB655388 AXX655388 BHT655388 BRP655388 CBL655388 CLH655388 CVD655388 DEZ655388 DOV655388 DYR655388 EIN655388 ESJ655388 FCF655388 FMB655388 FVX655388 GFT655388 GPP655388 GZL655388 HJH655388 HTD655388 ICZ655388 IMV655388 IWR655388 JGN655388 JQJ655388 KAF655388 KKB655388 KTX655388 LDT655388 LNP655388 LXL655388 MHH655388 MRD655388 NAZ655388 NKV655388 NUR655388 OEN655388 OOJ655388 OYF655388 PIB655388 PRX655388 QBT655388 QLP655388 QVL655388 RFH655388 RPD655388 RYZ655388 SIV655388 SSR655388 TCN655388 TMJ655388 TWF655388 UGB655388 UPX655388 UZT655388 VJP655388 VTL655388 WDH655388 WND655388 WWZ655388 O720924 KN720924 UJ720924 AEF720924 AOB720924 AXX720924 BHT720924 BRP720924 CBL720924 CLH720924 CVD720924 DEZ720924 DOV720924 DYR720924 EIN720924 ESJ720924 FCF720924 FMB720924 FVX720924 GFT720924 GPP720924 GZL720924 HJH720924 HTD720924 ICZ720924 IMV720924 IWR720924 JGN720924 JQJ720924 KAF720924 KKB720924 KTX720924 LDT720924 LNP720924 LXL720924 MHH720924 MRD720924 NAZ720924 NKV720924 NUR720924 OEN720924 OOJ720924 OYF720924 PIB720924 PRX720924 QBT720924 QLP720924 QVL720924 RFH720924 RPD720924 RYZ720924 SIV720924 SSR720924 TCN720924 TMJ720924 TWF720924 UGB720924 UPX720924 UZT720924 VJP720924 VTL720924 WDH720924 WND720924 WWZ720924 O786460 KN786460 UJ786460 AEF786460 AOB786460 AXX786460 BHT786460 BRP786460 CBL786460 CLH786460 CVD786460 DEZ786460 DOV786460 DYR786460 EIN786460 ESJ786460 FCF786460 FMB786460 FVX786460 GFT786460 GPP786460 GZL786460 HJH786460 HTD786460 ICZ786460 IMV786460 IWR786460 JGN786460 JQJ786460 KAF786460 KKB786460 KTX786460 LDT786460 LNP786460 LXL786460 MHH786460 MRD786460 NAZ786460 NKV786460 NUR786460 OEN786460 OOJ786460 OYF786460 PIB786460 PRX786460 QBT786460 QLP786460 QVL786460 RFH786460 RPD786460 RYZ786460 SIV786460 SSR786460 TCN786460 TMJ786460 TWF786460 UGB786460 UPX786460 UZT786460 VJP786460 VTL786460 WDH786460 WND786460 WWZ786460 O851996 KN851996 UJ851996 AEF851996 AOB851996 AXX851996 BHT851996 BRP851996 CBL851996 CLH851996 CVD851996 DEZ851996 DOV851996 DYR851996 EIN851996 ESJ851996 FCF851996 FMB851996 FVX851996 GFT851996 GPP851996 GZL851996 HJH851996 HTD851996 ICZ851996 IMV851996 IWR851996 JGN851996 JQJ851996 KAF851996 KKB851996 KTX851996 LDT851996 LNP851996 LXL851996 MHH851996 MRD851996 NAZ851996 NKV851996 NUR851996 OEN851996 OOJ851996 OYF851996 PIB851996 PRX851996 QBT851996 QLP851996 QVL851996 RFH851996 RPD851996 RYZ851996 SIV851996 SSR851996 TCN851996 TMJ851996 TWF851996 UGB851996 UPX851996 UZT851996 VJP851996 VTL851996 WDH851996 WND851996 WWZ851996 O917532 KN917532 UJ917532 AEF917532 AOB917532 AXX917532 BHT917532 BRP917532 CBL917532 CLH917532 CVD917532 DEZ917532 DOV917532 DYR917532 EIN917532 ESJ917532 FCF917532 FMB917532 FVX917532 GFT917532 GPP917532 GZL917532 HJH917532 HTD917532 ICZ917532 IMV917532 IWR917532 JGN917532 JQJ917532 KAF917532 KKB917532 KTX917532 LDT917532 LNP917532 LXL917532 MHH917532 MRD917532 NAZ917532 NKV917532 NUR917532 OEN917532 OOJ917532 OYF917532 PIB917532 PRX917532 QBT917532 QLP917532 QVL917532 RFH917532 RPD917532 RYZ917532 SIV917532 SSR917532 TCN917532 TMJ917532 TWF917532 UGB917532 UPX917532 UZT917532 VJP917532 VTL917532 WDH917532 WND917532 WWZ917532 O983068 KN983068 UJ983068 AEF983068 AOB983068 AXX983068 BHT983068 BRP983068 CBL983068 CLH983068 CVD983068 DEZ983068 DOV983068 DYR983068 EIN983068 ESJ983068 FCF983068 FMB983068 FVX983068 GFT983068 GPP983068 GZL983068 HJH983068 HTD983068 ICZ983068 IMV983068 IWR983068 JGN983068 JQJ983068 KAF983068 KKB983068 KTX983068 LDT983068 LNP983068 LXL983068 MHH983068 MRD983068 NAZ983068 NKV983068 NUR983068 OEN983068 OOJ983068 OYF983068 PIB983068 PRX983068 QBT983068 QLP983068 QVL983068 RFH983068 RPD983068 RYZ983068 SIV983068 SSR983068 TCN983068 TMJ983068 TWF983068 UGB983068 UPX983068 UZT983068 VJP983068 VTL983068 WDH983068 WND983068 O23 WXG28 KU28 UQ28 AEM28 AOI28 AYE28 BIA28 BRW28 CBS28 CLO28 CVK28 DFG28 DPC28 DYY28 EIU28 ESQ28 FCM28 FMI28 FWE28 GGA28 GPW28 GZS28 HJO28 HTK28 IDG28 INC28 IWY28 JGU28 JQQ28 KAM28 KKI28 KUE28 LEA28 LNW28 LXS28 MHO28 MRK28 NBG28 NLC28 NUY28 OEU28 OOQ28 OYM28 PII28 PSE28 QCA28 QLW28 QVS28 RFO28 RPK28 RZG28 SJC28 SSY28 TCU28 TMQ28 TWM28 UGI28 UQE28 VAA28 VJW28 VTS28 WDO28 WNK28 O28 WXG33 KU33 UQ33 AEM33 AOI33 AYE33 BIA33 BRW33 CBS33 CLO33 CVK33 DFG33 DPC33 DYY33 EIU33 ESQ33 FCM33 FMI33 FWE33 GGA33 GPW33 GZS33 HJO33 HTK33 IDG33 INC33 IWY33 JGU33 JQQ33 KAM33 KKI33 KUE33 LEA33 LNW33 LXS33 MHO33 MRK33 NBG33 NLC33 NUY33 OEU33 OOQ33 OYM33 PII33 PSE33 QCA33 QLW33 QVS33 RFO33 RPK33 RZG33 SJC33 SSY33 TCU33 TMQ33 TWM33 UGI33 UQE33 VAA33 VJW33 VTS33 WDO33 WNK33 O33 AA65564 AA131100 AA196636 AA262172 AA327708 AA393244 AA458780 AA524316 AA589852 AA655388 AA720924 AA786460 AA851996 AA917532 AA983068 AA23 AA28 AA33 AM65564 AM131100 AM196636 AM262172 AM327708 AM393244 AM458780 AM524316 AM589852 AM655388 AM720924 AM786460 AM851996 AM917532 AM983068 AM23 AM28 AM33 AY65564 AY131100 AY196636 AY262172 AY327708 AY393244 AY458780 AY524316 AY589852 AY655388 AY720924 AY786460 AY851996 AY917532 AY983068 AY23 AY28 AY33">
      <formula1>kind_of_cons</formula1>
    </dataValidation>
    <dataValidation type="textLength" operator="lessThanOrEqual" allowBlank="1" showInputMessage="1" showErrorMessage="1" errorTitle="Ошибка" error="Допускается ввод не более 900 символов!" sqref="WXM983063:WXM98306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59:BL65565 LA65559:LA65565 UW65559:UW65565 AES65559:AES65565 AOO65559:AOO65565 AYK65559:AYK65565 BIG65559:BIG65565 BSC65559:BSC65565 CBY65559:CBY65565 CLU65559:CLU65565 CVQ65559:CVQ65565 DFM65559:DFM65565 DPI65559:DPI65565 DZE65559:DZE65565 EJA65559:EJA65565 ESW65559:ESW65565 FCS65559:FCS65565 FMO65559:FMO65565 FWK65559:FWK65565 GGG65559:GGG65565 GQC65559:GQC65565 GZY65559:GZY65565 HJU65559:HJU65565 HTQ65559:HTQ65565 IDM65559:IDM65565 INI65559:INI65565 IXE65559:IXE65565 JHA65559:JHA65565 JQW65559:JQW65565 KAS65559:KAS65565 KKO65559:KKO65565 KUK65559:KUK65565 LEG65559:LEG65565 LOC65559:LOC65565 LXY65559:LXY65565 MHU65559:MHU65565 MRQ65559:MRQ65565 NBM65559:NBM65565 NLI65559:NLI65565 NVE65559:NVE65565 OFA65559:OFA65565 OOW65559:OOW65565 OYS65559:OYS65565 PIO65559:PIO65565 PSK65559:PSK65565 QCG65559:QCG65565 QMC65559:QMC65565 QVY65559:QVY65565 RFU65559:RFU65565 RPQ65559:RPQ65565 RZM65559:RZM65565 SJI65559:SJI65565 STE65559:STE65565 TDA65559:TDA65565 TMW65559:TMW65565 TWS65559:TWS65565 UGO65559:UGO65565 UQK65559:UQK65565 VAG65559:VAG65565 VKC65559:VKC65565 VTY65559:VTY65565 WDU65559:WDU65565 WNQ65559:WNQ65565 WXM65559:WXM65565 BL131095:BL131101 LA131095:LA131101 UW131095:UW131101 AES131095:AES131101 AOO131095:AOO131101 AYK131095:AYK131101 BIG131095:BIG131101 BSC131095:BSC131101 CBY131095:CBY131101 CLU131095:CLU131101 CVQ131095:CVQ131101 DFM131095:DFM131101 DPI131095:DPI131101 DZE131095:DZE131101 EJA131095:EJA131101 ESW131095:ESW131101 FCS131095:FCS131101 FMO131095:FMO131101 FWK131095:FWK131101 GGG131095:GGG131101 GQC131095:GQC131101 GZY131095:GZY131101 HJU131095:HJU131101 HTQ131095:HTQ131101 IDM131095:IDM131101 INI131095:INI131101 IXE131095:IXE131101 JHA131095:JHA131101 JQW131095:JQW131101 KAS131095:KAS131101 KKO131095:KKO131101 KUK131095:KUK131101 LEG131095:LEG131101 LOC131095:LOC131101 LXY131095:LXY131101 MHU131095:MHU131101 MRQ131095:MRQ131101 NBM131095:NBM131101 NLI131095:NLI131101 NVE131095:NVE131101 OFA131095:OFA131101 OOW131095:OOW131101 OYS131095:OYS131101 PIO131095:PIO131101 PSK131095:PSK131101 QCG131095:QCG131101 QMC131095:QMC131101 QVY131095:QVY131101 RFU131095:RFU131101 RPQ131095:RPQ131101 RZM131095:RZM131101 SJI131095:SJI131101 STE131095:STE131101 TDA131095:TDA131101 TMW131095:TMW131101 TWS131095:TWS131101 UGO131095:UGO131101 UQK131095:UQK131101 VAG131095:VAG131101 VKC131095:VKC131101 VTY131095:VTY131101 WDU131095:WDU131101 WNQ131095:WNQ131101 WXM131095:WXM131101 BL196631:BL196637 LA196631:LA196637 UW196631:UW196637 AES196631:AES196637 AOO196631:AOO196637 AYK196631:AYK196637 BIG196631:BIG196637 BSC196631:BSC196637 CBY196631:CBY196637 CLU196631:CLU196637 CVQ196631:CVQ196637 DFM196631:DFM196637 DPI196631:DPI196637 DZE196631:DZE196637 EJA196631:EJA196637 ESW196631:ESW196637 FCS196631:FCS196637 FMO196631:FMO196637 FWK196631:FWK196637 GGG196631:GGG196637 GQC196631:GQC196637 GZY196631:GZY196637 HJU196631:HJU196637 HTQ196631:HTQ196637 IDM196631:IDM196637 INI196631:INI196637 IXE196631:IXE196637 JHA196631:JHA196637 JQW196631:JQW196637 KAS196631:KAS196637 KKO196631:KKO196637 KUK196631:KUK196637 LEG196631:LEG196637 LOC196631:LOC196637 LXY196631:LXY196637 MHU196631:MHU196637 MRQ196631:MRQ196637 NBM196631:NBM196637 NLI196631:NLI196637 NVE196631:NVE196637 OFA196631:OFA196637 OOW196631:OOW196637 OYS196631:OYS196637 PIO196631:PIO196637 PSK196631:PSK196637 QCG196631:QCG196637 QMC196631:QMC196637 QVY196631:QVY196637 RFU196631:RFU196637 RPQ196631:RPQ196637 RZM196631:RZM196637 SJI196631:SJI196637 STE196631:STE196637 TDA196631:TDA196637 TMW196631:TMW196637 TWS196631:TWS196637 UGO196631:UGO196637 UQK196631:UQK196637 VAG196631:VAG196637 VKC196631:VKC196637 VTY196631:VTY196637 WDU196631:WDU196637 WNQ196631:WNQ196637 WXM196631:WXM196637 BL262167:BL262173 LA262167:LA262173 UW262167:UW262173 AES262167:AES262173 AOO262167:AOO262173 AYK262167:AYK262173 BIG262167:BIG262173 BSC262167:BSC262173 CBY262167:CBY262173 CLU262167:CLU262173 CVQ262167:CVQ262173 DFM262167:DFM262173 DPI262167:DPI262173 DZE262167:DZE262173 EJA262167:EJA262173 ESW262167:ESW262173 FCS262167:FCS262173 FMO262167:FMO262173 FWK262167:FWK262173 GGG262167:GGG262173 GQC262167:GQC262173 GZY262167:GZY262173 HJU262167:HJU262173 HTQ262167:HTQ262173 IDM262167:IDM262173 INI262167:INI262173 IXE262167:IXE262173 JHA262167:JHA262173 JQW262167:JQW262173 KAS262167:KAS262173 KKO262167:KKO262173 KUK262167:KUK262173 LEG262167:LEG262173 LOC262167:LOC262173 LXY262167:LXY262173 MHU262167:MHU262173 MRQ262167:MRQ262173 NBM262167:NBM262173 NLI262167:NLI262173 NVE262167:NVE262173 OFA262167:OFA262173 OOW262167:OOW262173 OYS262167:OYS262173 PIO262167:PIO262173 PSK262167:PSK262173 QCG262167:QCG262173 QMC262167:QMC262173 QVY262167:QVY262173 RFU262167:RFU262173 RPQ262167:RPQ262173 RZM262167:RZM262173 SJI262167:SJI262173 STE262167:STE262173 TDA262167:TDA262173 TMW262167:TMW262173 TWS262167:TWS262173 UGO262167:UGO262173 UQK262167:UQK262173 VAG262167:VAG262173 VKC262167:VKC262173 VTY262167:VTY262173 WDU262167:WDU262173 WNQ262167:WNQ262173 WXM262167:WXM262173 BL327703:BL327709 LA327703:LA327709 UW327703:UW327709 AES327703:AES327709 AOO327703:AOO327709 AYK327703:AYK327709 BIG327703:BIG327709 BSC327703:BSC327709 CBY327703:CBY327709 CLU327703:CLU327709 CVQ327703:CVQ327709 DFM327703:DFM327709 DPI327703:DPI327709 DZE327703:DZE327709 EJA327703:EJA327709 ESW327703:ESW327709 FCS327703:FCS327709 FMO327703:FMO327709 FWK327703:FWK327709 GGG327703:GGG327709 GQC327703:GQC327709 GZY327703:GZY327709 HJU327703:HJU327709 HTQ327703:HTQ327709 IDM327703:IDM327709 INI327703:INI327709 IXE327703:IXE327709 JHA327703:JHA327709 JQW327703:JQW327709 KAS327703:KAS327709 KKO327703:KKO327709 KUK327703:KUK327709 LEG327703:LEG327709 LOC327703:LOC327709 LXY327703:LXY327709 MHU327703:MHU327709 MRQ327703:MRQ327709 NBM327703:NBM327709 NLI327703:NLI327709 NVE327703:NVE327709 OFA327703:OFA327709 OOW327703:OOW327709 OYS327703:OYS327709 PIO327703:PIO327709 PSK327703:PSK327709 QCG327703:QCG327709 QMC327703:QMC327709 QVY327703:QVY327709 RFU327703:RFU327709 RPQ327703:RPQ327709 RZM327703:RZM327709 SJI327703:SJI327709 STE327703:STE327709 TDA327703:TDA327709 TMW327703:TMW327709 TWS327703:TWS327709 UGO327703:UGO327709 UQK327703:UQK327709 VAG327703:VAG327709 VKC327703:VKC327709 VTY327703:VTY327709 WDU327703:WDU327709 WNQ327703:WNQ327709 WXM327703:WXM327709 BL393239:BL393245 LA393239:LA393245 UW393239:UW393245 AES393239:AES393245 AOO393239:AOO393245 AYK393239:AYK393245 BIG393239:BIG393245 BSC393239:BSC393245 CBY393239:CBY393245 CLU393239:CLU393245 CVQ393239:CVQ393245 DFM393239:DFM393245 DPI393239:DPI393245 DZE393239:DZE393245 EJA393239:EJA393245 ESW393239:ESW393245 FCS393239:FCS393245 FMO393239:FMO393245 FWK393239:FWK393245 GGG393239:GGG393245 GQC393239:GQC393245 GZY393239:GZY393245 HJU393239:HJU393245 HTQ393239:HTQ393245 IDM393239:IDM393245 INI393239:INI393245 IXE393239:IXE393245 JHA393239:JHA393245 JQW393239:JQW393245 KAS393239:KAS393245 KKO393239:KKO393245 KUK393239:KUK393245 LEG393239:LEG393245 LOC393239:LOC393245 LXY393239:LXY393245 MHU393239:MHU393245 MRQ393239:MRQ393245 NBM393239:NBM393245 NLI393239:NLI393245 NVE393239:NVE393245 OFA393239:OFA393245 OOW393239:OOW393245 OYS393239:OYS393245 PIO393239:PIO393245 PSK393239:PSK393245 QCG393239:QCG393245 QMC393239:QMC393245 QVY393239:QVY393245 RFU393239:RFU393245 RPQ393239:RPQ393245 RZM393239:RZM393245 SJI393239:SJI393245 STE393239:STE393245 TDA393239:TDA393245 TMW393239:TMW393245 TWS393239:TWS393245 UGO393239:UGO393245 UQK393239:UQK393245 VAG393239:VAG393245 VKC393239:VKC393245 VTY393239:VTY393245 WDU393239:WDU393245 WNQ393239:WNQ393245 WXM393239:WXM393245 BL458775:BL458781 LA458775:LA458781 UW458775:UW458781 AES458775:AES458781 AOO458775:AOO458781 AYK458775:AYK458781 BIG458775:BIG458781 BSC458775:BSC458781 CBY458775:CBY458781 CLU458775:CLU458781 CVQ458775:CVQ458781 DFM458775:DFM458781 DPI458775:DPI458781 DZE458775:DZE458781 EJA458775:EJA458781 ESW458775:ESW458781 FCS458775:FCS458781 FMO458775:FMO458781 FWK458775:FWK458781 GGG458775:GGG458781 GQC458775:GQC458781 GZY458775:GZY458781 HJU458775:HJU458781 HTQ458775:HTQ458781 IDM458775:IDM458781 INI458775:INI458781 IXE458775:IXE458781 JHA458775:JHA458781 JQW458775:JQW458781 KAS458775:KAS458781 KKO458775:KKO458781 KUK458775:KUK458781 LEG458775:LEG458781 LOC458775:LOC458781 LXY458775:LXY458781 MHU458775:MHU458781 MRQ458775:MRQ458781 NBM458775:NBM458781 NLI458775:NLI458781 NVE458775:NVE458781 OFA458775:OFA458781 OOW458775:OOW458781 OYS458775:OYS458781 PIO458775:PIO458781 PSK458775:PSK458781 QCG458775:QCG458781 QMC458775:QMC458781 QVY458775:QVY458781 RFU458775:RFU458781 RPQ458775:RPQ458781 RZM458775:RZM458781 SJI458775:SJI458781 STE458775:STE458781 TDA458775:TDA458781 TMW458775:TMW458781 TWS458775:TWS458781 UGO458775:UGO458781 UQK458775:UQK458781 VAG458775:VAG458781 VKC458775:VKC458781 VTY458775:VTY458781 WDU458775:WDU458781 WNQ458775:WNQ458781 WXM458775:WXM458781 BL524311:BL524317 LA524311:LA524317 UW524311:UW524317 AES524311:AES524317 AOO524311:AOO524317 AYK524311:AYK524317 BIG524311:BIG524317 BSC524311:BSC524317 CBY524311:CBY524317 CLU524311:CLU524317 CVQ524311:CVQ524317 DFM524311:DFM524317 DPI524311:DPI524317 DZE524311:DZE524317 EJA524311:EJA524317 ESW524311:ESW524317 FCS524311:FCS524317 FMO524311:FMO524317 FWK524311:FWK524317 GGG524311:GGG524317 GQC524311:GQC524317 GZY524311:GZY524317 HJU524311:HJU524317 HTQ524311:HTQ524317 IDM524311:IDM524317 INI524311:INI524317 IXE524311:IXE524317 JHA524311:JHA524317 JQW524311:JQW524317 KAS524311:KAS524317 KKO524311:KKO524317 KUK524311:KUK524317 LEG524311:LEG524317 LOC524311:LOC524317 LXY524311:LXY524317 MHU524311:MHU524317 MRQ524311:MRQ524317 NBM524311:NBM524317 NLI524311:NLI524317 NVE524311:NVE524317 OFA524311:OFA524317 OOW524311:OOW524317 OYS524311:OYS524317 PIO524311:PIO524317 PSK524311:PSK524317 QCG524311:QCG524317 QMC524311:QMC524317 QVY524311:QVY524317 RFU524311:RFU524317 RPQ524311:RPQ524317 RZM524311:RZM524317 SJI524311:SJI524317 STE524311:STE524317 TDA524311:TDA524317 TMW524311:TMW524317 TWS524311:TWS524317 UGO524311:UGO524317 UQK524311:UQK524317 VAG524311:VAG524317 VKC524311:VKC524317 VTY524311:VTY524317 WDU524311:WDU524317 WNQ524311:WNQ524317 WXM524311:WXM524317 BL589847:BL589853 LA589847:LA589853 UW589847:UW589853 AES589847:AES589853 AOO589847:AOO589853 AYK589847:AYK589853 BIG589847:BIG589853 BSC589847:BSC589853 CBY589847:CBY589853 CLU589847:CLU589853 CVQ589847:CVQ589853 DFM589847:DFM589853 DPI589847:DPI589853 DZE589847:DZE589853 EJA589847:EJA589853 ESW589847:ESW589853 FCS589847:FCS589853 FMO589847:FMO589853 FWK589847:FWK589853 GGG589847:GGG589853 GQC589847:GQC589853 GZY589847:GZY589853 HJU589847:HJU589853 HTQ589847:HTQ589853 IDM589847:IDM589853 INI589847:INI589853 IXE589847:IXE589853 JHA589847:JHA589853 JQW589847:JQW589853 KAS589847:KAS589853 KKO589847:KKO589853 KUK589847:KUK589853 LEG589847:LEG589853 LOC589847:LOC589853 LXY589847:LXY589853 MHU589847:MHU589853 MRQ589847:MRQ589853 NBM589847:NBM589853 NLI589847:NLI589853 NVE589847:NVE589853 OFA589847:OFA589853 OOW589847:OOW589853 OYS589847:OYS589853 PIO589847:PIO589853 PSK589847:PSK589853 QCG589847:QCG589853 QMC589847:QMC589853 QVY589847:QVY589853 RFU589847:RFU589853 RPQ589847:RPQ589853 RZM589847:RZM589853 SJI589847:SJI589853 STE589847:STE589853 TDA589847:TDA589853 TMW589847:TMW589853 TWS589847:TWS589853 UGO589847:UGO589853 UQK589847:UQK589853 VAG589847:VAG589853 VKC589847:VKC589853 VTY589847:VTY589853 WDU589847:WDU589853 WNQ589847:WNQ589853 WXM589847:WXM589853 BL655383:BL655389 LA655383:LA655389 UW655383:UW655389 AES655383:AES655389 AOO655383:AOO655389 AYK655383:AYK655389 BIG655383:BIG655389 BSC655383:BSC655389 CBY655383:CBY655389 CLU655383:CLU655389 CVQ655383:CVQ655389 DFM655383:DFM655389 DPI655383:DPI655389 DZE655383:DZE655389 EJA655383:EJA655389 ESW655383:ESW655389 FCS655383:FCS655389 FMO655383:FMO655389 FWK655383:FWK655389 GGG655383:GGG655389 GQC655383:GQC655389 GZY655383:GZY655389 HJU655383:HJU655389 HTQ655383:HTQ655389 IDM655383:IDM655389 INI655383:INI655389 IXE655383:IXE655389 JHA655383:JHA655389 JQW655383:JQW655389 KAS655383:KAS655389 KKO655383:KKO655389 KUK655383:KUK655389 LEG655383:LEG655389 LOC655383:LOC655389 LXY655383:LXY655389 MHU655383:MHU655389 MRQ655383:MRQ655389 NBM655383:NBM655389 NLI655383:NLI655389 NVE655383:NVE655389 OFA655383:OFA655389 OOW655383:OOW655389 OYS655383:OYS655389 PIO655383:PIO655389 PSK655383:PSK655389 QCG655383:QCG655389 QMC655383:QMC655389 QVY655383:QVY655389 RFU655383:RFU655389 RPQ655383:RPQ655389 RZM655383:RZM655389 SJI655383:SJI655389 STE655383:STE655389 TDA655383:TDA655389 TMW655383:TMW655389 TWS655383:TWS655389 UGO655383:UGO655389 UQK655383:UQK655389 VAG655383:VAG655389 VKC655383:VKC655389 VTY655383:VTY655389 WDU655383:WDU655389 WNQ655383:WNQ655389 WXM655383:WXM655389 BL720919:BL720925 LA720919:LA720925 UW720919:UW720925 AES720919:AES720925 AOO720919:AOO720925 AYK720919:AYK720925 BIG720919:BIG720925 BSC720919:BSC720925 CBY720919:CBY720925 CLU720919:CLU720925 CVQ720919:CVQ720925 DFM720919:DFM720925 DPI720919:DPI720925 DZE720919:DZE720925 EJA720919:EJA720925 ESW720919:ESW720925 FCS720919:FCS720925 FMO720919:FMO720925 FWK720919:FWK720925 GGG720919:GGG720925 GQC720919:GQC720925 GZY720919:GZY720925 HJU720919:HJU720925 HTQ720919:HTQ720925 IDM720919:IDM720925 INI720919:INI720925 IXE720919:IXE720925 JHA720919:JHA720925 JQW720919:JQW720925 KAS720919:KAS720925 KKO720919:KKO720925 KUK720919:KUK720925 LEG720919:LEG720925 LOC720919:LOC720925 LXY720919:LXY720925 MHU720919:MHU720925 MRQ720919:MRQ720925 NBM720919:NBM720925 NLI720919:NLI720925 NVE720919:NVE720925 OFA720919:OFA720925 OOW720919:OOW720925 OYS720919:OYS720925 PIO720919:PIO720925 PSK720919:PSK720925 QCG720919:QCG720925 QMC720919:QMC720925 QVY720919:QVY720925 RFU720919:RFU720925 RPQ720919:RPQ720925 RZM720919:RZM720925 SJI720919:SJI720925 STE720919:STE720925 TDA720919:TDA720925 TMW720919:TMW720925 TWS720919:TWS720925 UGO720919:UGO720925 UQK720919:UQK720925 VAG720919:VAG720925 VKC720919:VKC720925 VTY720919:VTY720925 WDU720919:WDU720925 WNQ720919:WNQ720925 WXM720919:WXM720925 BL786455:BL786461 LA786455:LA786461 UW786455:UW786461 AES786455:AES786461 AOO786455:AOO786461 AYK786455:AYK786461 BIG786455:BIG786461 BSC786455:BSC786461 CBY786455:CBY786461 CLU786455:CLU786461 CVQ786455:CVQ786461 DFM786455:DFM786461 DPI786455:DPI786461 DZE786455:DZE786461 EJA786455:EJA786461 ESW786455:ESW786461 FCS786455:FCS786461 FMO786455:FMO786461 FWK786455:FWK786461 GGG786455:GGG786461 GQC786455:GQC786461 GZY786455:GZY786461 HJU786455:HJU786461 HTQ786455:HTQ786461 IDM786455:IDM786461 INI786455:INI786461 IXE786455:IXE786461 JHA786455:JHA786461 JQW786455:JQW786461 KAS786455:KAS786461 KKO786455:KKO786461 KUK786455:KUK786461 LEG786455:LEG786461 LOC786455:LOC786461 LXY786455:LXY786461 MHU786455:MHU786461 MRQ786455:MRQ786461 NBM786455:NBM786461 NLI786455:NLI786461 NVE786455:NVE786461 OFA786455:OFA786461 OOW786455:OOW786461 OYS786455:OYS786461 PIO786455:PIO786461 PSK786455:PSK786461 QCG786455:QCG786461 QMC786455:QMC786461 QVY786455:QVY786461 RFU786455:RFU786461 RPQ786455:RPQ786461 RZM786455:RZM786461 SJI786455:SJI786461 STE786455:STE786461 TDA786455:TDA786461 TMW786455:TMW786461 TWS786455:TWS786461 UGO786455:UGO786461 UQK786455:UQK786461 VAG786455:VAG786461 VKC786455:VKC786461 VTY786455:VTY786461 WDU786455:WDU786461 WNQ786455:WNQ786461 WXM786455:WXM786461 BL851991:BL851997 LA851991:LA851997 UW851991:UW851997 AES851991:AES851997 AOO851991:AOO851997 AYK851991:AYK851997 BIG851991:BIG851997 BSC851991:BSC851997 CBY851991:CBY851997 CLU851991:CLU851997 CVQ851991:CVQ851997 DFM851991:DFM851997 DPI851991:DPI851997 DZE851991:DZE851997 EJA851991:EJA851997 ESW851991:ESW851997 FCS851991:FCS851997 FMO851991:FMO851997 FWK851991:FWK851997 GGG851991:GGG851997 GQC851991:GQC851997 GZY851991:GZY851997 HJU851991:HJU851997 HTQ851991:HTQ851997 IDM851991:IDM851997 INI851991:INI851997 IXE851991:IXE851997 JHA851991:JHA851997 JQW851991:JQW851997 KAS851991:KAS851997 KKO851991:KKO851997 KUK851991:KUK851997 LEG851991:LEG851997 LOC851991:LOC851997 LXY851991:LXY851997 MHU851991:MHU851997 MRQ851991:MRQ851997 NBM851991:NBM851997 NLI851991:NLI851997 NVE851991:NVE851997 OFA851991:OFA851997 OOW851991:OOW851997 OYS851991:OYS851997 PIO851991:PIO851997 PSK851991:PSK851997 QCG851991:QCG851997 QMC851991:QMC851997 QVY851991:QVY851997 RFU851991:RFU851997 RPQ851991:RPQ851997 RZM851991:RZM851997 SJI851991:SJI851997 STE851991:STE851997 TDA851991:TDA851997 TMW851991:TMW851997 TWS851991:TWS851997 UGO851991:UGO851997 UQK851991:UQK851997 VAG851991:VAG851997 VKC851991:VKC851997 VTY851991:VTY851997 WDU851991:WDU851997 WNQ851991:WNQ851997 WXM851991:WXM851997 BL917527:BL917533 LA917527:LA917533 UW917527:UW917533 AES917527:AES917533 AOO917527:AOO917533 AYK917527:AYK917533 BIG917527:BIG917533 BSC917527:BSC917533 CBY917527:CBY917533 CLU917527:CLU917533 CVQ917527:CVQ917533 DFM917527:DFM917533 DPI917527:DPI917533 DZE917527:DZE917533 EJA917527:EJA917533 ESW917527:ESW917533 FCS917527:FCS917533 FMO917527:FMO917533 FWK917527:FWK917533 GGG917527:GGG917533 GQC917527:GQC917533 GZY917527:GZY917533 HJU917527:HJU917533 HTQ917527:HTQ917533 IDM917527:IDM917533 INI917527:INI917533 IXE917527:IXE917533 JHA917527:JHA917533 JQW917527:JQW917533 KAS917527:KAS917533 KKO917527:KKO917533 KUK917527:KUK917533 LEG917527:LEG917533 LOC917527:LOC917533 LXY917527:LXY917533 MHU917527:MHU917533 MRQ917527:MRQ917533 NBM917527:NBM917533 NLI917527:NLI917533 NVE917527:NVE917533 OFA917527:OFA917533 OOW917527:OOW917533 OYS917527:OYS917533 PIO917527:PIO917533 PSK917527:PSK917533 QCG917527:QCG917533 QMC917527:QMC917533 QVY917527:QVY917533 RFU917527:RFU917533 RPQ917527:RPQ917533 RZM917527:RZM917533 SJI917527:SJI917533 STE917527:STE917533 TDA917527:TDA917533 TMW917527:TMW917533 TWS917527:TWS917533 UGO917527:UGO917533 UQK917527:UQK917533 VAG917527:VAG917533 VKC917527:VKC917533 VTY917527:VTY917533 WDU917527:WDU917533 WNQ917527:WNQ917533 WXM917527:WXM917533 BL983063:BL983069 LA983063:LA983069 UW983063:UW983069 AES983063:AES983069 AOO983063:AOO983069 AYK983063:AYK983069 BIG983063:BIG983069 BSC983063:BSC983069 CBY983063:CBY983069 CLU983063:CLU983069 CVQ983063:CVQ983069 DFM983063:DFM983069 DPI983063:DPI983069 DZE983063:DZE983069 EJA983063:EJA983069 ESW983063:ESW983069 FCS983063:FCS983069 FMO983063:FMO983069 FWK983063:FWK983069 GGG983063:GGG983069 GQC983063:GQC983069 GZY983063:GZY983069 HJU983063:HJU983069 HTQ983063:HTQ983069 IDM983063:IDM983069 INI983063:INI983069 IXE983063:IXE983069 JHA983063:JHA983069 JQW983063:JQW983069 KAS983063:KAS983069 KKO983063:KKO983069 KUK983063:KUK983069 LEG983063:LEG983069 LOC983063:LOC983069 LXY983063:LXY983069 MHU983063:MHU983069 MRQ983063:MRQ983069 NBM983063:NBM983069 NLI983063:NLI983069 NVE983063:NVE983069 OFA983063:OFA983069 OOW983063:OOW983069 OYS983063:OYS983069 PIO983063:PIO983069 PSK983063:PSK983069 QCG983063:QCG983069 QMC983063:QMC983069 QVY983063:QVY983069 RFU983063:RFU983069 RPQ983063:RPQ983069 RZM983063:RZM983069 SJI983063:SJI983069 STE983063:STE983069 TDA983063:TDA983069 TMW983063:TMW983069 TWS983063:TWS983069 UGO983063:UGO983069 UQK983063:UQK983069 VAG983063:VAG983069 VKC983063:VKC983069 VTY983063:VTY983069 WDU983063:WDU983069 WNQ983063:WNQ983069 WXT28:WXT29 LH28:LH29 VD28:VD29 AEZ28:AEZ29 AOV28:AOV29 AYR28:AYR29 BIN28:BIN29 BSJ28:BSJ29 CCF28:CCF29 CMB28:CMB29 CVX28:CVX29 DFT28:DFT29 DPP28:DPP29 DZL28:DZL29 EJH28:EJH29 ETD28:ETD29 FCZ28:FCZ29 FMV28:FMV29 FWR28:FWR29 GGN28:GGN29 GQJ28:GQJ29 HAF28:HAF29 HKB28:HKB29 HTX28:HTX29 IDT28:IDT29 INP28:INP29 IXL28:IXL29 JHH28:JHH29 JRD28:JRD29 KAZ28:KAZ29 KKV28:KKV29 KUR28:KUR29 LEN28:LEN29 LOJ28:LOJ29 LYF28:LYF29 MIB28:MIB29 MRX28:MRX29 NBT28:NBT29 NLP28:NLP29 NVL28:NVL29 OFH28:OFH29 OPD28:OPD29 OYZ28:OYZ29 PIV28:PIV29 PSR28:PSR29 QCN28:QCN29 QMJ28:QMJ29 QWF28:QWF29 RGB28:RGB29 RPX28:RPX29 RZT28:RZT29 SJP28:SJP29 STL28:STL29 TDH28:TDH29 TND28:TND29 TWZ28:TWZ29 UGV28:UGV29 UQR28:UQR29 VAN28:VAN29 VKJ28:VKJ29 VUF28:VUF29 WEB28:WEB29 WNX28:WNX29 WXT33:WXT34 LH33:LH34 VD33:VD34 AEZ33:AEZ34 AOV33:AOV34 AYR33:AYR34 BIN33:BIN34 BSJ33:BSJ34 CCF33:CCF34 CMB33:CMB34 CVX33:CVX34 DFT33:DFT34 DPP33:DPP34 DZL33:DZL34 EJH33:EJH34 ETD33:ETD34 FCZ33:FCZ34 FMV33:FMV34 FWR33:FWR34 GGN33:GGN34 GQJ33:GQJ34 HAF33:HAF34 HKB33:HKB34 HTX33:HTX34 IDT33:IDT34 INP33:INP34 IXL33:IXL34 JHH33:JHH34 JRD33:JRD34 KAZ33:KAZ34 KKV33:KKV34 KUR33:KUR34 LEN33:LEN34 LOJ33:LOJ34 LYF33:LYF34 MIB33:MIB34 MRX33:MRX34 NBT33:NBT34 NLP33:NLP34 NVL33:NVL34 OFH33:OFH34 OPD33:OPD34 OYZ33:OYZ34 PIV33:PIV34 PSR33:PSR34 QCN33:QCN34 QMJ33:QMJ34 QWF33:QWF34 RGB33:RGB34 RPX33:RPX34 RZT33:RZT34 SJP33:SJP34 STL33:STL34 TDH33:TDH34 TND33:TND34 TWZ33:TWZ34 UGV33:UGV34 UQR33:UQR34 VAN33:VAN34 VKJ33:VKJ34 VUF33:VUF34 WEB33:WEB34 WNX33:WNX34">
      <formula1>900</formula1>
    </dataValidation>
    <dataValidation type="list" allowBlank="1" showInputMessage="1" errorTitle="Ошибка" error="Выберите значение из списка" prompt="Выберите значение из списка" sqref="WWX98306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M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M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M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M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M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M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M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M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M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M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M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M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M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M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NI29 WXE29 KS29 UO29 AEK29 AOG29 AYC29 BHY29 BRU29 CBQ29 CLM29 CVI29 DFE29 DPA29 DYW29 EIS29 ESO29 FCK29 FMG29 FWC29 GFY29 GPU29 GZQ29 HJM29 HTI29 IDE29 INA29 IWW29 JGS29 JQO29 KAK29 KKG29 KUC29 LDY29 LNU29 LXQ29 MHM29 MRI29 NBE29 NLA29 NUW29 OES29 OOO29 OYK29 PIG29 PSC29 QBY29 QLU29 QVQ29 RFM29 RPI29 RZE29 SJA29 SSW29 TCS29 TMO29 TWK29 UGG29 UQC29 UZY29 VJU29 VTQ29 WDM29 WNI34 WXE34 KS34 UO34 AEK34 AOG34 AYC34 BHY34 BRU34 CBQ34 CLM34 CVI34 DFE34 DPA34 DYW34 EIS34 ESO34 FCK34 FMG34 FWC34 GFY34 GPU34 GZQ34 HJM34 HTI34 IDE34 INA34 IWW34 JGS34 JQO34 KAK34 KKG34 KUC34 LDY34 LNU34 LXQ34 MHM34 MRI34 NBE34 NLA34 NUW34 OES34 OOO34 OYK34 PIG34 PSC34 QBY34 QLU34 QVQ34 RFM34 RPI34 RZE34 SJA34 SSW34 TCS34 TMO34 TWK34 UGG34 UQC34 UZY34 VJU34 VTQ34 WDM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R24 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Y24 KX24 W65565:W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W131101:W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W196637:W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W262173:W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W327709:W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W393245:W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W458781:W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W524317:W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W589853:W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W655389:W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W720925:W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W786461:W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W851997:W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W917533:W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W983069:W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UT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W24 WXJ983069:WXJ983070 Y65565:Y65566 KX65565:KX65566 UT65565:UT65566 AEP65565:AEP65566 AOL65565:AOL65566 AYH65565:AYH65566 BID65565:BID65566 BRZ65565:BRZ65566 CBV65565:CBV65566 CLR65565:CLR65566 CVN65565:CVN65566 DFJ65565:DFJ65566 DPF65565:DPF65566 DZB65565:DZB65566 EIX65565:EIX65566 EST65565:EST65566 FCP65565:FCP65566 FML65565:FML65566 FWH65565:FWH65566 GGD65565:GGD65566 GPZ65565:GPZ65566 GZV65565:GZV65566 HJR65565:HJR65566 HTN65565:HTN65566 IDJ65565:IDJ65566 INF65565:INF65566 IXB65565:IXB65566 JGX65565:JGX65566 JQT65565:JQT65566 KAP65565:KAP65566 KKL65565:KKL65566 KUH65565:KUH65566 LED65565:LED65566 LNZ65565:LNZ65566 LXV65565:LXV65566 MHR65565:MHR65566 MRN65565:MRN65566 NBJ65565:NBJ65566 NLF65565:NLF65566 NVB65565:NVB65566 OEX65565:OEX65566 OOT65565:OOT65566 OYP65565:OYP65566 PIL65565:PIL65566 PSH65565:PSH65566 QCD65565:QCD65566 QLZ65565:QLZ65566 QVV65565:QVV65566 RFR65565:RFR65566 RPN65565:RPN65566 RZJ65565:RZJ65566 SJF65565:SJF65566 STB65565:STB65566 TCX65565:TCX65566 TMT65565:TMT65566 TWP65565:TWP65566 UGL65565:UGL65566 UQH65565:UQH65566 VAD65565:VAD65566 VJZ65565:VJZ65566 VTV65565:VTV65566 WDR65565:WDR65566 WNN65565:WNN65566 WXJ65565:WXJ65566 Y131101:Y131102 KX131101:KX131102 UT131101:UT131102 AEP131101:AEP131102 AOL131101:AOL131102 AYH131101:AYH131102 BID131101:BID131102 BRZ131101:BRZ131102 CBV131101:CBV131102 CLR131101:CLR131102 CVN131101:CVN131102 DFJ131101:DFJ131102 DPF131101:DPF131102 DZB131101:DZB131102 EIX131101:EIX131102 EST131101:EST131102 FCP131101:FCP131102 FML131101:FML131102 FWH131101:FWH131102 GGD131101:GGD131102 GPZ131101:GPZ131102 GZV131101:GZV131102 HJR131101:HJR131102 HTN131101:HTN131102 IDJ131101:IDJ131102 INF131101:INF131102 IXB131101:IXB131102 JGX131101:JGX131102 JQT131101:JQT131102 KAP131101:KAP131102 KKL131101:KKL131102 KUH131101:KUH131102 LED131101:LED131102 LNZ131101:LNZ131102 LXV131101:LXV131102 MHR131101:MHR131102 MRN131101:MRN131102 NBJ131101:NBJ131102 NLF131101:NLF131102 NVB131101:NVB131102 OEX131101:OEX131102 OOT131101:OOT131102 OYP131101:OYP131102 PIL131101:PIL131102 PSH131101:PSH131102 QCD131101:QCD131102 QLZ131101:QLZ131102 QVV131101:QVV131102 RFR131101:RFR131102 RPN131101:RPN131102 RZJ131101:RZJ131102 SJF131101:SJF131102 STB131101:STB131102 TCX131101:TCX131102 TMT131101:TMT131102 TWP131101:TWP131102 UGL131101:UGL131102 UQH131101:UQH131102 VAD131101:VAD131102 VJZ131101:VJZ131102 VTV131101:VTV131102 WDR131101:WDR131102 WNN131101:WNN131102 WXJ131101:WXJ131102 Y196637:Y196638 KX196637:KX196638 UT196637:UT196638 AEP196637:AEP196638 AOL196637:AOL196638 AYH196637:AYH196638 BID196637:BID196638 BRZ196637:BRZ196638 CBV196637:CBV196638 CLR196637:CLR196638 CVN196637:CVN196638 DFJ196637:DFJ196638 DPF196637:DPF196638 DZB196637:DZB196638 EIX196637:EIX196638 EST196637:EST196638 FCP196637:FCP196638 FML196637:FML196638 FWH196637:FWH196638 GGD196637:GGD196638 GPZ196637:GPZ196638 GZV196637:GZV196638 HJR196637:HJR196638 HTN196637:HTN196638 IDJ196637:IDJ196638 INF196637:INF196638 IXB196637:IXB196638 JGX196637:JGX196638 JQT196637:JQT196638 KAP196637:KAP196638 KKL196637:KKL196638 KUH196637:KUH196638 LED196637:LED196638 LNZ196637:LNZ196638 LXV196637:LXV196638 MHR196637:MHR196638 MRN196637:MRN196638 NBJ196637:NBJ196638 NLF196637:NLF196638 NVB196637:NVB196638 OEX196637:OEX196638 OOT196637:OOT196638 OYP196637:OYP196638 PIL196637:PIL196638 PSH196637:PSH196638 QCD196637:QCD196638 QLZ196637:QLZ196638 QVV196637:QVV196638 RFR196637:RFR196638 RPN196637:RPN196638 RZJ196637:RZJ196638 SJF196637:SJF196638 STB196637:STB196638 TCX196637:TCX196638 TMT196637:TMT196638 TWP196637:TWP196638 UGL196637:UGL196638 UQH196637:UQH196638 VAD196637:VAD196638 VJZ196637:VJZ196638 VTV196637:VTV196638 WDR196637:WDR196638 WNN196637:WNN196638 WXJ196637:WXJ196638 Y262173:Y262174 KX262173:KX262174 UT262173:UT262174 AEP262173:AEP262174 AOL262173:AOL262174 AYH262173:AYH262174 BID262173:BID262174 BRZ262173:BRZ262174 CBV262173:CBV262174 CLR262173:CLR262174 CVN262173:CVN262174 DFJ262173:DFJ262174 DPF262173:DPF262174 DZB262173:DZB262174 EIX262173:EIX262174 EST262173:EST262174 FCP262173:FCP262174 FML262173:FML262174 FWH262173:FWH262174 GGD262173:GGD262174 GPZ262173:GPZ262174 GZV262173:GZV262174 HJR262173:HJR262174 HTN262173:HTN262174 IDJ262173:IDJ262174 INF262173:INF262174 IXB262173:IXB262174 JGX262173:JGX262174 JQT262173:JQT262174 KAP262173:KAP262174 KKL262173:KKL262174 KUH262173:KUH262174 LED262173:LED262174 LNZ262173:LNZ262174 LXV262173:LXV262174 MHR262173:MHR262174 MRN262173:MRN262174 NBJ262173:NBJ262174 NLF262173:NLF262174 NVB262173:NVB262174 OEX262173:OEX262174 OOT262173:OOT262174 OYP262173:OYP262174 PIL262173:PIL262174 PSH262173:PSH262174 QCD262173:QCD262174 QLZ262173:QLZ262174 QVV262173:QVV262174 RFR262173:RFR262174 RPN262173:RPN262174 RZJ262173:RZJ262174 SJF262173:SJF262174 STB262173:STB262174 TCX262173:TCX262174 TMT262173:TMT262174 TWP262173:TWP262174 UGL262173:UGL262174 UQH262173:UQH262174 VAD262173:VAD262174 VJZ262173:VJZ262174 VTV262173:VTV262174 WDR262173:WDR262174 WNN262173:WNN262174 WXJ262173:WXJ262174 Y327709:Y327710 KX327709:KX327710 UT327709:UT327710 AEP327709:AEP327710 AOL327709:AOL327710 AYH327709:AYH327710 BID327709:BID327710 BRZ327709:BRZ327710 CBV327709:CBV327710 CLR327709:CLR327710 CVN327709:CVN327710 DFJ327709:DFJ327710 DPF327709:DPF327710 DZB327709:DZB327710 EIX327709:EIX327710 EST327709:EST327710 FCP327709:FCP327710 FML327709:FML327710 FWH327709:FWH327710 GGD327709:GGD327710 GPZ327709:GPZ327710 GZV327709:GZV327710 HJR327709:HJR327710 HTN327709:HTN327710 IDJ327709:IDJ327710 INF327709:INF327710 IXB327709:IXB327710 JGX327709:JGX327710 JQT327709:JQT327710 KAP327709:KAP327710 KKL327709:KKL327710 KUH327709:KUH327710 LED327709:LED327710 LNZ327709:LNZ327710 LXV327709:LXV327710 MHR327709:MHR327710 MRN327709:MRN327710 NBJ327709:NBJ327710 NLF327709:NLF327710 NVB327709:NVB327710 OEX327709:OEX327710 OOT327709:OOT327710 OYP327709:OYP327710 PIL327709:PIL327710 PSH327709:PSH327710 QCD327709:QCD327710 QLZ327709:QLZ327710 QVV327709:QVV327710 RFR327709:RFR327710 RPN327709:RPN327710 RZJ327709:RZJ327710 SJF327709:SJF327710 STB327709:STB327710 TCX327709:TCX327710 TMT327709:TMT327710 TWP327709:TWP327710 UGL327709:UGL327710 UQH327709:UQH327710 VAD327709:VAD327710 VJZ327709:VJZ327710 VTV327709:VTV327710 WDR327709:WDR327710 WNN327709:WNN327710 WXJ327709:WXJ327710 Y393245:Y393246 KX393245:KX393246 UT393245:UT393246 AEP393245:AEP393246 AOL393245:AOL393246 AYH393245:AYH393246 BID393245:BID393246 BRZ393245:BRZ393246 CBV393245:CBV393246 CLR393245:CLR393246 CVN393245:CVN393246 DFJ393245:DFJ393246 DPF393245:DPF393246 DZB393245:DZB393246 EIX393245:EIX393246 EST393245:EST393246 FCP393245:FCP393246 FML393245:FML393246 FWH393245:FWH393246 GGD393245:GGD393246 GPZ393245:GPZ393246 GZV393245:GZV393246 HJR393245:HJR393246 HTN393245:HTN393246 IDJ393245:IDJ393246 INF393245:INF393246 IXB393245:IXB393246 JGX393245:JGX393246 JQT393245:JQT393246 KAP393245:KAP393246 KKL393245:KKL393246 KUH393245:KUH393246 LED393245:LED393246 LNZ393245:LNZ393246 LXV393245:LXV393246 MHR393245:MHR393246 MRN393245:MRN393246 NBJ393245:NBJ393246 NLF393245:NLF393246 NVB393245:NVB393246 OEX393245:OEX393246 OOT393245:OOT393246 OYP393245:OYP393246 PIL393245:PIL393246 PSH393245:PSH393246 QCD393245:QCD393246 QLZ393245:QLZ393246 QVV393245:QVV393246 RFR393245:RFR393246 RPN393245:RPN393246 RZJ393245:RZJ393246 SJF393245:SJF393246 STB393245:STB393246 TCX393245:TCX393246 TMT393245:TMT393246 TWP393245:TWP393246 UGL393245:UGL393246 UQH393245:UQH393246 VAD393245:VAD393246 VJZ393245:VJZ393246 VTV393245:VTV393246 WDR393245:WDR393246 WNN393245:WNN393246 WXJ393245:WXJ393246 Y458781:Y458782 KX458781:KX458782 UT458781:UT458782 AEP458781:AEP458782 AOL458781:AOL458782 AYH458781:AYH458782 BID458781:BID458782 BRZ458781:BRZ458782 CBV458781:CBV458782 CLR458781:CLR458782 CVN458781:CVN458782 DFJ458781:DFJ458782 DPF458781:DPF458782 DZB458781:DZB458782 EIX458781:EIX458782 EST458781:EST458782 FCP458781:FCP458782 FML458781:FML458782 FWH458781:FWH458782 GGD458781:GGD458782 GPZ458781:GPZ458782 GZV458781:GZV458782 HJR458781:HJR458782 HTN458781:HTN458782 IDJ458781:IDJ458782 INF458781:INF458782 IXB458781:IXB458782 JGX458781:JGX458782 JQT458781:JQT458782 KAP458781:KAP458782 KKL458781:KKL458782 KUH458781:KUH458782 LED458781:LED458782 LNZ458781:LNZ458782 LXV458781:LXV458782 MHR458781:MHR458782 MRN458781:MRN458782 NBJ458781:NBJ458782 NLF458781:NLF458782 NVB458781:NVB458782 OEX458781:OEX458782 OOT458781:OOT458782 OYP458781:OYP458782 PIL458781:PIL458782 PSH458781:PSH458782 QCD458781:QCD458782 QLZ458781:QLZ458782 QVV458781:QVV458782 RFR458781:RFR458782 RPN458781:RPN458782 RZJ458781:RZJ458782 SJF458781:SJF458782 STB458781:STB458782 TCX458781:TCX458782 TMT458781:TMT458782 TWP458781:TWP458782 UGL458781:UGL458782 UQH458781:UQH458782 VAD458781:VAD458782 VJZ458781:VJZ458782 VTV458781:VTV458782 WDR458781:WDR458782 WNN458781:WNN458782 WXJ458781:WXJ458782 Y524317:Y524318 KX524317:KX524318 UT524317:UT524318 AEP524317:AEP524318 AOL524317:AOL524318 AYH524317:AYH524318 BID524317:BID524318 BRZ524317:BRZ524318 CBV524317:CBV524318 CLR524317:CLR524318 CVN524317:CVN524318 DFJ524317:DFJ524318 DPF524317:DPF524318 DZB524317:DZB524318 EIX524317:EIX524318 EST524317:EST524318 FCP524317:FCP524318 FML524317:FML524318 FWH524317:FWH524318 GGD524317:GGD524318 GPZ524317:GPZ524318 GZV524317:GZV524318 HJR524317:HJR524318 HTN524317:HTN524318 IDJ524317:IDJ524318 INF524317:INF524318 IXB524317:IXB524318 JGX524317:JGX524318 JQT524317:JQT524318 KAP524317:KAP524318 KKL524317:KKL524318 KUH524317:KUH524318 LED524317:LED524318 LNZ524317:LNZ524318 LXV524317:LXV524318 MHR524317:MHR524318 MRN524317:MRN524318 NBJ524317:NBJ524318 NLF524317:NLF524318 NVB524317:NVB524318 OEX524317:OEX524318 OOT524317:OOT524318 OYP524317:OYP524318 PIL524317:PIL524318 PSH524317:PSH524318 QCD524317:QCD524318 QLZ524317:QLZ524318 QVV524317:QVV524318 RFR524317:RFR524318 RPN524317:RPN524318 RZJ524317:RZJ524318 SJF524317:SJF524318 STB524317:STB524318 TCX524317:TCX524318 TMT524317:TMT524318 TWP524317:TWP524318 UGL524317:UGL524318 UQH524317:UQH524318 VAD524317:VAD524318 VJZ524317:VJZ524318 VTV524317:VTV524318 WDR524317:WDR524318 WNN524317:WNN524318 WXJ524317:WXJ524318 Y589853:Y589854 KX589853:KX589854 UT589853:UT589854 AEP589853:AEP589854 AOL589853:AOL589854 AYH589853:AYH589854 BID589853:BID589854 BRZ589853:BRZ589854 CBV589853:CBV589854 CLR589853:CLR589854 CVN589853:CVN589854 DFJ589853:DFJ589854 DPF589853:DPF589854 DZB589853:DZB589854 EIX589853:EIX589854 EST589853:EST589854 FCP589853:FCP589854 FML589853:FML589854 FWH589853:FWH589854 GGD589853:GGD589854 GPZ589853:GPZ589854 GZV589853:GZV589854 HJR589853:HJR589854 HTN589853:HTN589854 IDJ589853:IDJ589854 INF589853:INF589854 IXB589853:IXB589854 JGX589853:JGX589854 JQT589853:JQT589854 KAP589853:KAP589854 KKL589853:KKL589854 KUH589853:KUH589854 LED589853:LED589854 LNZ589853:LNZ589854 LXV589853:LXV589854 MHR589853:MHR589854 MRN589853:MRN589854 NBJ589853:NBJ589854 NLF589853:NLF589854 NVB589853:NVB589854 OEX589853:OEX589854 OOT589853:OOT589854 OYP589853:OYP589854 PIL589853:PIL589854 PSH589853:PSH589854 QCD589853:QCD589854 QLZ589853:QLZ589854 QVV589853:QVV589854 RFR589853:RFR589854 RPN589853:RPN589854 RZJ589853:RZJ589854 SJF589853:SJF589854 STB589853:STB589854 TCX589853:TCX589854 TMT589853:TMT589854 TWP589853:TWP589854 UGL589853:UGL589854 UQH589853:UQH589854 VAD589853:VAD589854 VJZ589853:VJZ589854 VTV589853:VTV589854 WDR589853:WDR589854 WNN589853:WNN589854 WXJ589853:WXJ589854 Y655389:Y655390 KX655389:KX655390 UT655389:UT655390 AEP655389:AEP655390 AOL655389:AOL655390 AYH655389:AYH655390 BID655389:BID655390 BRZ655389:BRZ655390 CBV655389:CBV655390 CLR655389:CLR655390 CVN655389:CVN655390 DFJ655389:DFJ655390 DPF655389:DPF655390 DZB655389:DZB655390 EIX655389:EIX655390 EST655389:EST655390 FCP655389:FCP655390 FML655389:FML655390 FWH655389:FWH655390 GGD655389:GGD655390 GPZ655389:GPZ655390 GZV655389:GZV655390 HJR655389:HJR655390 HTN655389:HTN655390 IDJ655389:IDJ655390 INF655389:INF655390 IXB655389:IXB655390 JGX655389:JGX655390 JQT655389:JQT655390 KAP655389:KAP655390 KKL655389:KKL655390 KUH655389:KUH655390 LED655389:LED655390 LNZ655389:LNZ655390 LXV655389:LXV655390 MHR655389:MHR655390 MRN655389:MRN655390 NBJ655389:NBJ655390 NLF655389:NLF655390 NVB655389:NVB655390 OEX655389:OEX655390 OOT655389:OOT655390 OYP655389:OYP655390 PIL655389:PIL655390 PSH655389:PSH655390 QCD655389:QCD655390 QLZ655389:QLZ655390 QVV655389:QVV655390 RFR655389:RFR655390 RPN655389:RPN655390 RZJ655389:RZJ655390 SJF655389:SJF655390 STB655389:STB655390 TCX655389:TCX655390 TMT655389:TMT655390 TWP655389:TWP655390 UGL655389:UGL655390 UQH655389:UQH655390 VAD655389:VAD655390 VJZ655389:VJZ655390 VTV655389:VTV655390 WDR655389:WDR655390 WNN655389:WNN655390 WXJ655389:WXJ655390 Y720925:Y720926 KX720925:KX720926 UT720925:UT720926 AEP720925:AEP720926 AOL720925:AOL720926 AYH720925:AYH720926 BID720925:BID720926 BRZ720925:BRZ720926 CBV720925:CBV720926 CLR720925:CLR720926 CVN720925:CVN720926 DFJ720925:DFJ720926 DPF720925:DPF720926 DZB720925:DZB720926 EIX720925:EIX720926 EST720925:EST720926 FCP720925:FCP720926 FML720925:FML720926 FWH720925:FWH720926 GGD720925:GGD720926 GPZ720925:GPZ720926 GZV720925:GZV720926 HJR720925:HJR720926 HTN720925:HTN720926 IDJ720925:IDJ720926 INF720925:INF720926 IXB720925:IXB720926 JGX720925:JGX720926 JQT720925:JQT720926 KAP720925:KAP720926 KKL720925:KKL720926 KUH720925:KUH720926 LED720925:LED720926 LNZ720925:LNZ720926 LXV720925:LXV720926 MHR720925:MHR720926 MRN720925:MRN720926 NBJ720925:NBJ720926 NLF720925:NLF720926 NVB720925:NVB720926 OEX720925:OEX720926 OOT720925:OOT720926 OYP720925:OYP720926 PIL720925:PIL720926 PSH720925:PSH720926 QCD720925:QCD720926 QLZ720925:QLZ720926 QVV720925:QVV720926 RFR720925:RFR720926 RPN720925:RPN720926 RZJ720925:RZJ720926 SJF720925:SJF720926 STB720925:STB720926 TCX720925:TCX720926 TMT720925:TMT720926 TWP720925:TWP720926 UGL720925:UGL720926 UQH720925:UQH720926 VAD720925:VAD720926 VJZ720925:VJZ720926 VTV720925:VTV720926 WDR720925:WDR720926 WNN720925:WNN720926 WXJ720925:WXJ720926 Y786461:Y786462 KX786461:KX786462 UT786461:UT786462 AEP786461:AEP786462 AOL786461:AOL786462 AYH786461:AYH786462 BID786461:BID786462 BRZ786461:BRZ786462 CBV786461:CBV786462 CLR786461:CLR786462 CVN786461:CVN786462 DFJ786461:DFJ786462 DPF786461:DPF786462 DZB786461:DZB786462 EIX786461:EIX786462 EST786461:EST786462 FCP786461:FCP786462 FML786461:FML786462 FWH786461:FWH786462 GGD786461:GGD786462 GPZ786461:GPZ786462 GZV786461:GZV786462 HJR786461:HJR786462 HTN786461:HTN786462 IDJ786461:IDJ786462 INF786461:INF786462 IXB786461:IXB786462 JGX786461:JGX786462 JQT786461:JQT786462 KAP786461:KAP786462 KKL786461:KKL786462 KUH786461:KUH786462 LED786461:LED786462 LNZ786461:LNZ786462 LXV786461:LXV786462 MHR786461:MHR786462 MRN786461:MRN786462 NBJ786461:NBJ786462 NLF786461:NLF786462 NVB786461:NVB786462 OEX786461:OEX786462 OOT786461:OOT786462 OYP786461:OYP786462 PIL786461:PIL786462 PSH786461:PSH786462 QCD786461:QCD786462 QLZ786461:QLZ786462 QVV786461:QVV786462 RFR786461:RFR786462 RPN786461:RPN786462 RZJ786461:RZJ786462 SJF786461:SJF786462 STB786461:STB786462 TCX786461:TCX786462 TMT786461:TMT786462 TWP786461:TWP786462 UGL786461:UGL786462 UQH786461:UQH786462 VAD786461:VAD786462 VJZ786461:VJZ786462 VTV786461:VTV786462 WDR786461:WDR786462 WNN786461:WNN786462 WXJ786461:WXJ786462 Y851997:Y851998 KX851997:KX851998 UT851997:UT851998 AEP851997:AEP851998 AOL851997:AOL851998 AYH851997:AYH851998 BID851997:BID851998 BRZ851997:BRZ851998 CBV851997:CBV851998 CLR851997:CLR851998 CVN851997:CVN851998 DFJ851997:DFJ851998 DPF851997:DPF851998 DZB851997:DZB851998 EIX851997:EIX851998 EST851997:EST851998 FCP851997:FCP851998 FML851997:FML851998 FWH851997:FWH851998 GGD851997:GGD851998 GPZ851997:GPZ851998 GZV851997:GZV851998 HJR851997:HJR851998 HTN851997:HTN851998 IDJ851997:IDJ851998 INF851997:INF851998 IXB851997:IXB851998 JGX851997:JGX851998 JQT851997:JQT851998 KAP851997:KAP851998 KKL851997:KKL851998 KUH851997:KUH851998 LED851997:LED851998 LNZ851997:LNZ851998 LXV851997:LXV851998 MHR851997:MHR851998 MRN851997:MRN851998 NBJ851997:NBJ851998 NLF851997:NLF851998 NVB851997:NVB851998 OEX851997:OEX851998 OOT851997:OOT851998 OYP851997:OYP851998 PIL851997:PIL851998 PSH851997:PSH851998 QCD851997:QCD851998 QLZ851997:QLZ851998 QVV851997:QVV851998 RFR851997:RFR851998 RPN851997:RPN851998 RZJ851997:RZJ851998 SJF851997:SJF851998 STB851997:STB851998 TCX851997:TCX851998 TMT851997:TMT851998 TWP851997:TWP851998 UGL851997:UGL851998 UQH851997:UQH851998 VAD851997:VAD851998 VJZ851997:VJZ851998 VTV851997:VTV851998 WDR851997:WDR851998 WNN851997:WNN851998 WXJ851997:WXJ851998 Y917533:Y917534 KX917533:KX917534 UT917533:UT917534 AEP917533:AEP917534 AOL917533:AOL917534 AYH917533:AYH917534 BID917533:BID917534 BRZ917533:BRZ917534 CBV917533:CBV917534 CLR917533:CLR917534 CVN917533:CVN917534 DFJ917533:DFJ917534 DPF917533:DPF917534 DZB917533:DZB917534 EIX917533:EIX917534 EST917533:EST917534 FCP917533:FCP917534 FML917533:FML917534 FWH917533:FWH917534 GGD917533:GGD917534 GPZ917533:GPZ917534 GZV917533:GZV917534 HJR917533:HJR917534 HTN917533:HTN917534 IDJ917533:IDJ917534 INF917533:INF917534 IXB917533:IXB917534 JGX917533:JGX917534 JQT917533:JQT917534 KAP917533:KAP917534 KKL917533:KKL917534 KUH917533:KUH917534 LED917533:LED917534 LNZ917533:LNZ917534 LXV917533:LXV917534 MHR917533:MHR917534 MRN917533:MRN917534 NBJ917533:NBJ917534 NLF917533:NLF917534 NVB917533:NVB917534 OEX917533:OEX917534 OOT917533:OOT917534 OYP917533:OYP917534 PIL917533:PIL917534 PSH917533:PSH917534 QCD917533:QCD917534 QLZ917533:QLZ917534 QVV917533:QVV917534 RFR917533:RFR917534 RPN917533:RPN917534 RZJ917533:RZJ917534 SJF917533:SJF917534 STB917533:STB917534 TCX917533:TCX917534 TMT917533:TMT917534 TWP917533:TWP917534 UGL917533:UGL917534 UQH917533:UQH917534 VAD917533:VAD917534 VJZ917533:VJZ917534 VTV917533:VTV917534 WDR917533:WDR917534 WNN917533:WNN917534 WXJ917533:WXJ917534 Y983069:Y983070 KX983069:KX983070 UT983069:UT983070 AEP983069:AEP983070 AOL983069:AOL983070 AYH983069:AYH983070 BID983069:BID983070 BRZ983069:BRZ983070 CBV983069:CBV983070 CLR983069:CLR983070 CVN983069:CVN983070 DFJ983069:DFJ983070 DPF983069:DPF983070 DZB983069:DZB983070 EIX983069:EIX983070 EST983069:EST983070 FCP983069:FCP983070 FML983069:FML983070 FWH983069:FWH983070 GGD983069:GGD983070 GPZ983069:GPZ983070 GZV983069:GZV983070 HJR983069:HJR983070 HTN983069:HTN983070 IDJ983069:IDJ983070 INF983069:INF983070 IXB983069:IXB983070 JGX983069:JGX983070 JQT983069:JQT983070 KAP983069:KAP983070 KKL983069:KKL983070 KUH983069:KUH983070 LED983069:LED983070 LNZ983069:LNZ983070 LXV983069:LXV983070 MHR983069:MHR983070 MRN983069:MRN983070 NBJ983069:NBJ983070 NLF983069:NLF983070 NVB983069:NVB983070 OEX983069:OEX983070 OOT983069:OOT983070 OYP983069:OYP983070 PIL983069:PIL983070 PSH983069:PSH983070 QCD983069:QCD983070 QLZ983069:QLZ983070 QVV983069:QVV983070 RFR983069:RFR983070 RPN983069:RPN983070 RZJ983069:RZJ983070 SJF983069:SJF983070 STB983069:STB983070 TCX983069:TCX983070 TMT983069:TMT983070 TWP983069:TWP983070 UGL983069:UGL983070 UQH983069:UQH983070 VAD983069:VAD983070 VJZ983069:VJZ983070 VTV983069:VTV983070 WDR983069:WDR983070 WNN983069:WNN983070 KV24 WNU29 WXQ29 W29 LC29 UY29 AEU29 AOQ29 AYM29 BII29 BSE29 CCA29 CLW29 CVS29 DFO29 DPK29 DZG29 EJC29 ESY29 FCU29 FMQ29 FWM29 GGI29 GQE29 HAA29 HJW29 HTS29 IDO29 INK29 IXG29 JHC29 JQY29 KAU29 KKQ29 KUM29 LEI29 LOE29 LYA29 MHW29 MRS29 NBO29 NLK29 NVG29 OFC29 OOY29 OYU29 PIQ29 PSM29 QCI29 QME29 QWA29 RFW29 RPS29 RZO29 SJK29 STG29 TDC29 TMY29 TWU29 UGQ29 UQM29 VAI29 VKE29 VUA29 WDW29 WNS29 WXO29 Y29 LE29 VA29 AEW29 AOS29 AYO29 BIK29 BSG29 CCC29 CLY29 CVU29 DFQ29 DPM29 DZI29 EJE29 ETA29 FCW29 FMS29 FWO29 GGK29 GQG29 HAC29 HJY29 HTU29 IDQ29 INM29 IXI29 JHE29 JRA29 KAW29 KKS29 KUO29 LEK29 LOG29 LYC29 MHY29 MRU29 NBQ29 NLM29 NVI29 OFE29 OPA29 OYW29 PIS29 PSO29 QCK29 QMG29 QWC29 RFY29 RPU29 RZQ29 SJM29 STI29 TDE29 TNA29 TWW29 UGS29 UQO29 VAK29 VKG29 VUC29 WDY29 WNU34 WXQ34 W34 LC34 UY34 AEU34 AOQ34 AYM34 BII34 BSE34 CCA34 CLW34 CVS34 DFO34 DPK34 DZG34 EJC34 ESY34 FCU34 FMQ34 FWM34 GGI34 GQE34 HAA34 HJW34 HTS34 IDO34 INK34 IXG34 JHC34 JQY34 KAU34 KKQ34 KUM34 LEI34 LOE34 LYA34 MHW34 MRS34 NBO34 NLK34 NVG34 OFC34 OOY34 OYU34 PIQ34 PSM34 QCI34 QME34 QWA34 RFW34 RPS34 RZO34 SJK34 STG34 TDC34 TMY34 TWU34 UGQ34 UQM34 VAI34 VKE34 VUA34 WDW34 WNS34 WXO34 Y34 LE34 VA34 AEW34 AOS34 AYO34 BIK34 BSG34 CCC34 CLY34 CVU34 DFQ34 DPM34 DZI34 EJE34 ETA34 FCW34 FMS34 FWO34 GGK34 GQG34 HAC34 HJY34 HTU34 IDQ34 INM34 IXI34 JHE34 JRA34 KAW34 KKS34 KUO34 LEK34 LOG34 LYC34 MHY34 MRU34 NBQ34 NLM34 NVI34 OFE34 OPA34 OYW34 PIS34 PSO34 QCK34 QMG34 QWC34 RFY34 RPU34 RZQ34 SJM34 STI34 TDE34 TNA34 TWW34 UGS34 UQO34 VAK34 VKG34 VUC34 WDY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AU29 AU65565:AU65566 AU131101:AU131102 AU196637:AU196638 AU262173:AU262174 AU327709:AU327710 AU393245:AU393246 AU458781:AU458782 AU524317:AU524318 AU589853:AU589854 AU655389:AU655390 AU720925:AU720926 AU786461:AU786462 AU851997:AU851998 AU917533:AU917534 AU983069:AU983070 AW29 AW65565:AW65566 AW131101:AW131102 AW196637:AW196638 AW262173:AW262174 AW327709:AW327710 AW393245:AW393246 AW458781:AW458782 AW524317:AW524318 AW589853:AW589854 AW655389:AW655390 AW720925:AW720926 AW786461:AW786462 AW851997:AW851998 AW917533:AW917534 AW983069:AW983070 AW24 AU24 AU34 AW34 BG29 BG65565:BG65566 BG131101:BG131102 BG196637:BG196638 BG262173:BG262174 BG327709:BG327710 BG393245:BG393246 BG458781:BG458782 BG524317:BG524318 BG589853:BG589854 BG655389:BG655390 BG720925:BG720926 BG786461:BG786462 BG851997:BG851998 BG917533:BG917534 BG983069:BG983070 BI29 BI65565:BI65566 BI131101:BI131102 BI196637:BI196638 BI262173:BI262174 BI327709:BI327710 BI393245:BI393246 BI458781:BI458782 BI524317:BI524318 BI589853:BI589854 BI655389:BI655390 BI720925:BI720926 BI786461:BI786462 BI851997:BI851998 BI917533:BI917534 BI983069:BI983070 BI24 BG24 BG34 BI34"/>
    <dataValidation allowBlank="1" promptTitle="checkPeriodRange" sqref="UQ24 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V24 WXG983069:WXG983070 V65565:V65566 KU65565:KU65566 UQ65565:UQ65566 AEM65565:AEM65566 AOI65565:AOI65566 AYE65565:AYE65566 BIA65565:BIA65566 BRW65565:BRW65566 CBS65565:CBS65566 CLO65565:CLO65566 CVK65565:CVK65566 DFG65565:DFG65566 DPC65565:DPC65566 DYY65565:DYY65566 EIU65565:EIU65566 ESQ65565:ESQ65566 FCM65565:FCM65566 FMI65565:FMI65566 FWE65565:FWE65566 GGA65565:GGA65566 GPW65565:GPW65566 GZS65565:GZS65566 HJO65565:HJO65566 HTK65565:HTK65566 IDG65565:IDG65566 INC65565:INC65566 IWY65565:IWY65566 JGU65565:JGU65566 JQQ65565:JQQ65566 KAM65565:KAM65566 KKI65565:KKI65566 KUE65565:KUE65566 LEA65565:LEA65566 LNW65565:LNW65566 LXS65565:LXS65566 MHO65565:MHO65566 MRK65565:MRK65566 NBG65565:NBG65566 NLC65565:NLC65566 NUY65565:NUY65566 OEU65565:OEU65566 OOQ65565:OOQ65566 OYM65565:OYM65566 PII65565:PII65566 PSE65565:PSE65566 QCA65565:QCA65566 QLW65565:QLW65566 QVS65565:QVS65566 RFO65565:RFO65566 RPK65565:RPK65566 RZG65565:RZG65566 SJC65565:SJC65566 SSY65565:SSY65566 TCU65565:TCU65566 TMQ65565:TMQ65566 TWM65565:TWM65566 UGI65565:UGI65566 UQE65565:UQE65566 VAA65565:VAA65566 VJW65565:VJW65566 VTS65565:VTS65566 WDO65565:WDO65566 WNK65565:WNK65566 WXG65565:WXG65566 V131101:V131102 KU131101:KU131102 UQ131101:UQ131102 AEM131101:AEM131102 AOI131101:AOI131102 AYE131101:AYE131102 BIA131101:BIA131102 BRW131101:BRW131102 CBS131101:CBS131102 CLO131101:CLO131102 CVK131101:CVK131102 DFG131101:DFG131102 DPC131101:DPC131102 DYY131101:DYY131102 EIU131101:EIU131102 ESQ131101:ESQ131102 FCM131101:FCM131102 FMI131101:FMI131102 FWE131101:FWE131102 GGA131101:GGA131102 GPW131101:GPW131102 GZS131101:GZS131102 HJO131101:HJO131102 HTK131101:HTK131102 IDG131101:IDG131102 INC131101:INC131102 IWY131101:IWY131102 JGU131101:JGU131102 JQQ131101:JQQ131102 KAM131101:KAM131102 KKI131101:KKI131102 KUE131101:KUE131102 LEA131101:LEA131102 LNW131101:LNW131102 LXS131101:LXS131102 MHO131101:MHO131102 MRK131101:MRK131102 NBG131101:NBG131102 NLC131101:NLC131102 NUY131101:NUY131102 OEU131101:OEU131102 OOQ131101:OOQ131102 OYM131101:OYM131102 PII131101:PII131102 PSE131101:PSE131102 QCA131101:QCA131102 QLW131101:QLW131102 QVS131101:QVS131102 RFO131101:RFO131102 RPK131101:RPK131102 RZG131101:RZG131102 SJC131101:SJC131102 SSY131101:SSY131102 TCU131101:TCU131102 TMQ131101:TMQ131102 TWM131101:TWM131102 UGI131101:UGI131102 UQE131101:UQE131102 VAA131101:VAA131102 VJW131101:VJW131102 VTS131101:VTS131102 WDO131101:WDO131102 WNK131101:WNK131102 WXG131101:WXG131102 V196637:V196638 KU196637:KU196638 UQ196637:UQ196638 AEM196637:AEM196638 AOI196637:AOI196638 AYE196637:AYE196638 BIA196637:BIA196638 BRW196637:BRW196638 CBS196637:CBS196638 CLO196637:CLO196638 CVK196637:CVK196638 DFG196637:DFG196638 DPC196637:DPC196638 DYY196637:DYY196638 EIU196637:EIU196638 ESQ196637:ESQ196638 FCM196637:FCM196638 FMI196637:FMI196638 FWE196637:FWE196638 GGA196637:GGA196638 GPW196637:GPW196638 GZS196637:GZS196638 HJO196637:HJO196638 HTK196637:HTK196638 IDG196637:IDG196638 INC196637:INC196638 IWY196637:IWY196638 JGU196637:JGU196638 JQQ196637:JQQ196638 KAM196637:KAM196638 KKI196637:KKI196638 KUE196637:KUE196638 LEA196637:LEA196638 LNW196637:LNW196638 LXS196637:LXS196638 MHO196637:MHO196638 MRK196637:MRK196638 NBG196637:NBG196638 NLC196637:NLC196638 NUY196637:NUY196638 OEU196637:OEU196638 OOQ196637:OOQ196638 OYM196637:OYM196638 PII196637:PII196638 PSE196637:PSE196638 QCA196637:QCA196638 QLW196637:QLW196638 QVS196637:QVS196638 RFO196637:RFO196638 RPK196637:RPK196638 RZG196637:RZG196638 SJC196637:SJC196638 SSY196637:SSY196638 TCU196637:TCU196638 TMQ196637:TMQ196638 TWM196637:TWM196638 UGI196637:UGI196638 UQE196637:UQE196638 VAA196637:VAA196638 VJW196637:VJW196638 VTS196637:VTS196638 WDO196637:WDO196638 WNK196637:WNK196638 WXG196637:WXG196638 V262173:V262174 KU262173:KU262174 UQ262173:UQ262174 AEM262173:AEM262174 AOI262173:AOI262174 AYE262173:AYE262174 BIA262173:BIA262174 BRW262173:BRW262174 CBS262173:CBS262174 CLO262173:CLO262174 CVK262173:CVK262174 DFG262173:DFG262174 DPC262173:DPC262174 DYY262173:DYY262174 EIU262173:EIU262174 ESQ262173:ESQ262174 FCM262173:FCM262174 FMI262173:FMI262174 FWE262173:FWE262174 GGA262173:GGA262174 GPW262173:GPW262174 GZS262173:GZS262174 HJO262173:HJO262174 HTK262173:HTK262174 IDG262173:IDG262174 INC262173:INC262174 IWY262173:IWY262174 JGU262173:JGU262174 JQQ262173:JQQ262174 KAM262173:KAM262174 KKI262173:KKI262174 KUE262173:KUE262174 LEA262173:LEA262174 LNW262173:LNW262174 LXS262173:LXS262174 MHO262173:MHO262174 MRK262173:MRK262174 NBG262173:NBG262174 NLC262173:NLC262174 NUY262173:NUY262174 OEU262173:OEU262174 OOQ262173:OOQ262174 OYM262173:OYM262174 PII262173:PII262174 PSE262173:PSE262174 QCA262173:QCA262174 QLW262173:QLW262174 QVS262173:QVS262174 RFO262173:RFO262174 RPK262173:RPK262174 RZG262173:RZG262174 SJC262173:SJC262174 SSY262173:SSY262174 TCU262173:TCU262174 TMQ262173:TMQ262174 TWM262173:TWM262174 UGI262173:UGI262174 UQE262173:UQE262174 VAA262173:VAA262174 VJW262173:VJW262174 VTS262173:VTS262174 WDO262173:WDO262174 WNK262173:WNK262174 WXG262173:WXG262174 V327709:V327710 KU327709:KU327710 UQ327709:UQ327710 AEM327709:AEM327710 AOI327709:AOI327710 AYE327709:AYE327710 BIA327709:BIA327710 BRW327709:BRW327710 CBS327709:CBS327710 CLO327709:CLO327710 CVK327709:CVK327710 DFG327709:DFG327710 DPC327709:DPC327710 DYY327709:DYY327710 EIU327709:EIU327710 ESQ327709:ESQ327710 FCM327709:FCM327710 FMI327709:FMI327710 FWE327709:FWE327710 GGA327709:GGA327710 GPW327709:GPW327710 GZS327709:GZS327710 HJO327709:HJO327710 HTK327709:HTK327710 IDG327709:IDG327710 INC327709:INC327710 IWY327709:IWY327710 JGU327709:JGU327710 JQQ327709:JQQ327710 KAM327709:KAM327710 KKI327709:KKI327710 KUE327709:KUE327710 LEA327709:LEA327710 LNW327709:LNW327710 LXS327709:LXS327710 MHO327709:MHO327710 MRK327709:MRK327710 NBG327709:NBG327710 NLC327709:NLC327710 NUY327709:NUY327710 OEU327709:OEU327710 OOQ327709:OOQ327710 OYM327709:OYM327710 PII327709:PII327710 PSE327709:PSE327710 QCA327709:QCA327710 QLW327709:QLW327710 QVS327709:QVS327710 RFO327709:RFO327710 RPK327709:RPK327710 RZG327709:RZG327710 SJC327709:SJC327710 SSY327709:SSY327710 TCU327709:TCU327710 TMQ327709:TMQ327710 TWM327709:TWM327710 UGI327709:UGI327710 UQE327709:UQE327710 VAA327709:VAA327710 VJW327709:VJW327710 VTS327709:VTS327710 WDO327709:WDO327710 WNK327709:WNK327710 WXG327709:WXG327710 V393245:V393246 KU393245:KU393246 UQ393245:UQ393246 AEM393245:AEM393246 AOI393245:AOI393246 AYE393245:AYE393246 BIA393245:BIA393246 BRW393245:BRW393246 CBS393245:CBS393246 CLO393245:CLO393246 CVK393245:CVK393246 DFG393245:DFG393246 DPC393245:DPC393246 DYY393245:DYY393246 EIU393245:EIU393246 ESQ393245:ESQ393246 FCM393245:FCM393246 FMI393245:FMI393246 FWE393245:FWE393246 GGA393245:GGA393246 GPW393245:GPW393246 GZS393245:GZS393246 HJO393245:HJO393246 HTK393245:HTK393246 IDG393245:IDG393246 INC393245:INC393246 IWY393245:IWY393246 JGU393245:JGU393246 JQQ393245:JQQ393246 KAM393245:KAM393246 KKI393245:KKI393246 KUE393245:KUE393246 LEA393245:LEA393246 LNW393245:LNW393246 LXS393245:LXS393246 MHO393245:MHO393246 MRK393245:MRK393246 NBG393245:NBG393246 NLC393245:NLC393246 NUY393245:NUY393246 OEU393245:OEU393246 OOQ393245:OOQ393246 OYM393245:OYM393246 PII393245:PII393246 PSE393245:PSE393246 QCA393245:QCA393246 QLW393245:QLW393246 QVS393245:QVS393246 RFO393245:RFO393246 RPK393245:RPK393246 RZG393245:RZG393246 SJC393245:SJC393246 SSY393245:SSY393246 TCU393245:TCU393246 TMQ393245:TMQ393246 TWM393245:TWM393246 UGI393245:UGI393246 UQE393245:UQE393246 VAA393245:VAA393246 VJW393245:VJW393246 VTS393245:VTS393246 WDO393245:WDO393246 WNK393245:WNK393246 WXG393245:WXG393246 V458781:V458782 KU458781:KU458782 UQ458781:UQ458782 AEM458781:AEM458782 AOI458781:AOI458782 AYE458781:AYE458782 BIA458781:BIA458782 BRW458781:BRW458782 CBS458781:CBS458782 CLO458781:CLO458782 CVK458781:CVK458782 DFG458781:DFG458782 DPC458781:DPC458782 DYY458781:DYY458782 EIU458781:EIU458782 ESQ458781:ESQ458782 FCM458781:FCM458782 FMI458781:FMI458782 FWE458781:FWE458782 GGA458781:GGA458782 GPW458781:GPW458782 GZS458781:GZS458782 HJO458781:HJO458782 HTK458781:HTK458782 IDG458781:IDG458782 INC458781:INC458782 IWY458781:IWY458782 JGU458781:JGU458782 JQQ458781:JQQ458782 KAM458781:KAM458782 KKI458781:KKI458782 KUE458781:KUE458782 LEA458781:LEA458782 LNW458781:LNW458782 LXS458781:LXS458782 MHO458781:MHO458782 MRK458781:MRK458782 NBG458781:NBG458782 NLC458781:NLC458782 NUY458781:NUY458782 OEU458781:OEU458782 OOQ458781:OOQ458782 OYM458781:OYM458782 PII458781:PII458782 PSE458781:PSE458782 QCA458781:QCA458782 QLW458781:QLW458782 QVS458781:QVS458782 RFO458781:RFO458782 RPK458781:RPK458782 RZG458781:RZG458782 SJC458781:SJC458782 SSY458781:SSY458782 TCU458781:TCU458782 TMQ458781:TMQ458782 TWM458781:TWM458782 UGI458781:UGI458782 UQE458781:UQE458782 VAA458781:VAA458782 VJW458781:VJW458782 VTS458781:VTS458782 WDO458781:WDO458782 WNK458781:WNK458782 WXG458781:WXG458782 V524317:V524318 KU524317:KU524318 UQ524317:UQ524318 AEM524317:AEM524318 AOI524317:AOI524318 AYE524317:AYE524318 BIA524317:BIA524318 BRW524317:BRW524318 CBS524317:CBS524318 CLO524317:CLO524318 CVK524317:CVK524318 DFG524317:DFG524318 DPC524317:DPC524318 DYY524317:DYY524318 EIU524317:EIU524318 ESQ524317:ESQ524318 FCM524317:FCM524318 FMI524317:FMI524318 FWE524317:FWE524318 GGA524317:GGA524318 GPW524317:GPW524318 GZS524317:GZS524318 HJO524317:HJO524318 HTK524317:HTK524318 IDG524317:IDG524318 INC524317:INC524318 IWY524317:IWY524318 JGU524317:JGU524318 JQQ524317:JQQ524318 KAM524317:KAM524318 KKI524317:KKI524318 KUE524317:KUE524318 LEA524317:LEA524318 LNW524317:LNW524318 LXS524317:LXS524318 MHO524317:MHO524318 MRK524317:MRK524318 NBG524317:NBG524318 NLC524317:NLC524318 NUY524317:NUY524318 OEU524317:OEU524318 OOQ524317:OOQ524318 OYM524317:OYM524318 PII524317:PII524318 PSE524317:PSE524318 QCA524317:QCA524318 QLW524317:QLW524318 QVS524317:QVS524318 RFO524317:RFO524318 RPK524317:RPK524318 RZG524317:RZG524318 SJC524317:SJC524318 SSY524317:SSY524318 TCU524317:TCU524318 TMQ524317:TMQ524318 TWM524317:TWM524318 UGI524317:UGI524318 UQE524317:UQE524318 VAA524317:VAA524318 VJW524317:VJW524318 VTS524317:VTS524318 WDO524317:WDO524318 WNK524317:WNK524318 WXG524317:WXG524318 V589853:V589854 KU589853:KU589854 UQ589853:UQ589854 AEM589853:AEM589854 AOI589853:AOI589854 AYE589853:AYE589854 BIA589853:BIA589854 BRW589853:BRW589854 CBS589853:CBS589854 CLO589853:CLO589854 CVK589853:CVK589854 DFG589853:DFG589854 DPC589853:DPC589854 DYY589853:DYY589854 EIU589853:EIU589854 ESQ589853:ESQ589854 FCM589853:FCM589854 FMI589853:FMI589854 FWE589853:FWE589854 GGA589853:GGA589854 GPW589853:GPW589854 GZS589853:GZS589854 HJO589853:HJO589854 HTK589853:HTK589854 IDG589853:IDG589854 INC589853:INC589854 IWY589853:IWY589854 JGU589853:JGU589854 JQQ589853:JQQ589854 KAM589853:KAM589854 KKI589853:KKI589854 KUE589853:KUE589854 LEA589853:LEA589854 LNW589853:LNW589854 LXS589853:LXS589854 MHO589853:MHO589854 MRK589853:MRK589854 NBG589853:NBG589854 NLC589853:NLC589854 NUY589853:NUY589854 OEU589853:OEU589854 OOQ589853:OOQ589854 OYM589853:OYM589854 PII589853:PII589854 PSE589853:PSE589854 QCA589853:QCA589854 QLW589853:QLW589854 QVS589853:QVS589854 RFO589853:RFO589854 RPK589853:RPK589854 RZG589853:RZG589854 SJC589853:SJC589854 SSY589853:SSY589854 TCU589853:TCU589854 TMQ589853:TMQ589854 TWM589853:TWM589854 UGI589853:UGI589854 UQE589853:UQE589854 VAA589853:VAA589854 VJW589853:VJW589854 VTS589853:VTS589854 WDO589853:WDO589854 WNK589853:WNK589854 WXG589853:WXG589854 V655389:V655390 KU655389:KU655390 UQ655389:UQ655390 AEM655389:AEM655390 AOI655389:AOI655390 AYE655389:AYE655390 BIA655389:BIA655390 BRW655389:BRW655390 CBS655389:CBS655390 CLO655389:CLO655390 CVK655389:CVK655390 DFG655389:DFG655390 DPC655389:DPC655390 DYY655389:DYY655390 EIU655389:EIU655390 ESQ655389:ESQ655390 FCM655389:FCM655390 FMI655389:FMI655390 FWE655389:FWE655390 GGA655389:GGA655390 GPW655389:GPW655390 GZS655389:GZS655390 HJO655389:HJO655390 HTK655389:HTK655390 IDG655389:IDG655390 INC655389:INC655390 IWY655389:IWY655390 JGU655389:JGU655390 JQQ655389:JQQ655390 KAM655389:KAM655390 KKI655389:KKI655390 KUE655389:KUE655390 LEA655389:LEA655390 LNW655389:LNW655390 LXS655389:LXS655390 MHO655389:MHO655390 MRK655389:MRK655390 NBG655389:NBG655390 NLC655389:NLC655390 NUY655389:NUY655390 OEU655389:OEU655390 OOQ655389:OOQ655390 OYM655389:OYM655390 PII655389:PII655390 PSE655389:PSE655390 QCA655389:QCA655390 QLW655389:QLW655390 QVS655389:QVS655390 RFO655389:RFO655390 RPK655389:RPK655390 RZG655389:RZG655390 SJC655389:SJC655390 SSY655389:SSY655390 TCU655389:TCU655390 TMQ655389:TMQ655390 TWM655389:TWM655390 UGI655389:UGI655390 UQE655389:UQE655390 VAA655389:VAA655390 VJW655389:VJW655390 VTS655389:VTS655390 WDO655389:WDO655390 WNK655389:WNK655390 WXG655389:WXG655390 V720925:V720926 KU720925:KU720926 UQ720925:UQ720926 AEM720925:AEM720926 AOI720925:AOI720926 AYE720925:AYE720926 BIA720925:BIA720926 BRW720925:BRW720926 CBS720925:CBS720926 CLO720925:CLO720926 CVK720925:CVK720926 DFG720925:DFG720926 DPC720925:DPC720926 DYY720925:DYY720926 EIU720925:EIU720926 ESQ720925:ESQ720926 FCM720925:FCM720926 FMI720925:FMI720926 FWE720925:FWE720926 GGA720925:GGA720926 GPW720925:GPW720926 GZS720925:GZS720926 HJO720925:HJO720926 HTK720925:HTK720926 IDG720925:IDG720926 INC720925:INC720926 IWY720925:IWY720926 JGU720925:JGU720926 JQQ720925:JQQ720926 KAM720925:KAM720926 KKI720925:KKI720926 KUE720925:KUE720926 LEA720925:LEA720926 LNW720925:LNW720926 LXS720925:LXS720926 MHO720925:MHO720926 MRK720925:MRK720926 NBG720925:NBG720926 NLC720925:NLC720926 NUY720925:NUY720926 OEU720925:OEU720926 OOQ720925:OOQ720926 OYM720925:OYM720926 PII720925:PII720926 PSE720925:PSE720926 QCA720925:QCA720926 QLW720925:QLW720926 QVS720925:QVS720926 RFO720925:RFO720926 RPK720925:RPK720926 RZG720925:RZG720926 SJC720925:SJC720926 SSY720925:SSY720926 TCU720925:TCU720926 TMQ720925:TMQ720926 TWM720925:TWM720926 UGI720925:UGI720926 UQE720925:UQE720926 VAA720925:VAA720926 VJW720925:VJW720926 VTS720925:VTS720926 WDO720925:WDO720926 WNK720925:WNK720926 WXG720925:WXG720926 V786461:V786462 KU786461:KU786462 UQ786461:UQ786462 AEM786461:AEM786462 AOI786461:AOI786462 AYE786461:AYE786462 BIA786461:BIA786462 BRW786461:BRW786462 CBS786461:CBS786462 CLO786461:CLO786462 CVK786461:CVK786462 DFG786461:DFG786462 DPC786461:DPC786462 DYY786461:DYY786462 EIU786461:EIU786462 ESQ786461:ESQ786462 FCM786461:FCM786462 FMI786461:FMI786462 FWE786461:FWE786462 GGA786461:GGA786462 GPW786461:GPW786462 GZS786461:GZS786462 HJO786461:HJO786462 HTK786461:HTK786462 IDG786461:IDG786462 INC786461:INC786462 IWY786461:IWY786462 JGU786461:JGU786462 JQQ786461:JQQ786462 KAM786461:KAM786462 KKI786461:KKI786462 KUE786461:KUE786462 LEA786461:LEA786462 LNW786461:LNW786462 LXS786461:LXS786462 MHO786461:MHO786462 MRK786461:MRK786462 NBG786461:NBG786462 NLC786461:NLC786462 NUY786461:NUY786462 OEU786461:OEU786462 OOQ786461:OOQ786462 OYM786461:OYM786462 PII786461:PII786462 PSE786461:PSE786462 QCA786461:QCA786462 QLW786461:QLW786462 QVS786461:QVS786462 RFO786461:RFO786462 RPK786461:RPK786462 RZG786461:RZG786462 SJC786461:SJC786462 SSY786461:SSY786462 TCU786461:TCU786462 TMQ786461:TMQ786462 TWM786461:TWM786462 UGI786461:UGI786462 UQE786461:UQE786462 VAA786461:VAA786462 VJW786461:VJW786462 VTS786461:VTS786462 WDO786461:WDO786462 WNK786461:WNK786462 WXG786461:WXG786462 V851997:V851998 KU851997:KU851998 UQ851997:UQ851998 AEM851997:AEM851998 AOI851997:AOI851998 AYE851997:AYE851998 BIA851997:BIA851998 BRW851997:BRW851998 CBS851997:CBS851998 CLO851997:CLO851998 CVK851997:CVK851998 DFG851997:DFG851998 DPC851997:DPC851998 DYY851997:DYY851998 EIU851997:EIU851998 ESQ851997:ESQ851998 FCM851997:FCM851998 FMI851997:FMI851998 FWE851997:FWE851998 GGA851997:GGA851998 GPW851997:GPW851998 GZS851997:GZS851998 HJO851997:HJO851998 HTK851997:HTK851998 IDG851997:IDG851998 INC851997:INC851998 IWY851997:IWY851998 JGU851997:JGU851998 JQQ851997:JQQ851998 KAM851997:KAM851998 KKI851997:KKI851998 KUE851997:KUE851998 LEA851997:LEA851998 LNW851997:LNW851998 LXS851997:LXS851998 MHO851997:MHO851998 MRK851997:MRK851998 NBG851997:NBG851998 NLC851997:NLC851998 NUY851997:NUY851998 OEU851997:OEU851998 OOQ851997:OOQ851998 OYM851997:OYM851998 PII851997:PII851998 PSE851997:PSE851998 QCA851997:QCA851998 QLW851997:QLW851998 QVS851997:QVS851998 RFO851997:RFO851998 RPK851997:RPK851998 RZG851997:RZG851998 SJC851997:SJC851998 SSY851997:SSY851998 TCU851997:TCU851998 TMQ851997:TMQ851998 TWM851997:TWM851998 UGI851997:UGI851998 UQE851997:UQE851998 VAA851997:VAA851998 VJW851997:VJW851998 VTS851997:VTS851998 WDO851997:WDO851998 WNK851997:WNK851998 WXG851997:WXG851998 V917533:V917534 KU917533:KU917534 UQ917533:UQ917534 AEM917533:AEM917534 AOI917533:AOI917534 AYE917533:AYE917534 BIA917533:BIA917534 BRW917533:BRW917534 CBS917533:CBS917534 CLO917533:CLO917534 CVK917533:CVK917534 DFG917533:DFG917534 DPC917533:DPC917534 DYY917533:DYY917534 EIU917533:EIU917534 ESQ917533:ESQ917534 FCM917533:FCM917534 FMI917533:FMI917534 FWE917533:FWE917534 GGA917533:GGA917534 GPW917533:GPW917534 GZS917533:GZS917534 HJO917533:HJO917534 HTK917533:HTK917534 IDG917533:IDG917534 INC917533:INC917534 IWY917533:IWY917534 JGU917533:JGU917534 JQQ917533:JQQ917534 KAM917533:KAM917534 KKI917533:KKI917534 KUE917533:KUE917534 LEA917533:LEA917534 LNW917533:LNW917534 LXS917533:LXS917534 MHO917533:MHO917534 MRK917533:MRK917534 NBG917533:NBG917534 NLC917533:NLC917534 NUY917533:NUY917534 OEU917533:OEU917534 OOQ917533:OOQ917534 OYM917533:OYM917534 PII917533:PII917534 PSE917533:PSE917534 QCA917533:QCA917534 QLW917533:QLW917534 QVS917533:QVS917534 RFO917533:RFO917534 RPK917533:RPK917534 RZG917533:RZG917534 SJC917533:SJC917534 SSY917533:SSY917534 TCU917533:TCU917534 TMQ917533:TMQ917534 TWM917533:TWM917534 UGI917533:UGI917534 UQE917533:UQE917534 VAA917533:VAA917534 VJW917533:VJW917534 VTS917533:VTS917534 WDO917533:WDO917534 WNK917533:WNK917534 WXG917533:WXG917534 V983069:V983070 KU983069:KU983070 UQ983069:UQ983070 AEM983069:AEM983070 AOI983069:AOI983070 AYE983069:AYE983070 BIA983069:BIA983070 BRW983069:BRW983070 CBS983069:CBS983070 CLO983069:CLO983070 CVK983069:CVK983070 DFG983069:DFG983070 DPC983069:DPC983070 DYY983069:DYY983070 EIU983069:EIU983070 ESQ983069:ESQ983070 FCM983069:FCM983070 FMI983069:FMI983070 FWE983069:FWE983070 GGA983069:GGA983070 GPW983069:GPW983070 GZS983069:GZS983070 HJO983069:HJO983070 HTK983069:HTK983070 IDG983069:IDG983070 INC983069:INC983070 IWY983069:IWY983070 JGU983069:JGU983070 JQQ983069:JQQ983070 KAM983069:KAM983070 KKI983069:KKI983070 KUE983069:KUE983070 LEA983069:LEA983070 LNW983069:LNW983070 LXS983069:LXS983070 MHO983069:MHO983070 MRK983069:MRK983070 NBG983069:NBG983070 NLC983069:NLC983070 NUY983069:NUY983070 OEU983069:OEU983070 OOQ983069:OOQ983070 OYM983069:OYM983070 PII983069:PII983070 PSE983069:PSE983070 QCA983069:QCA983070 QLW983069:QLW983070 QVS983069:QVS983070 RFO983069:RFO983070 RPK983069:RPK983070 RZG983069:RZG983070 SJC983069:SJC983070 SSY983069:SSY983070 TCU983069:TCU983070 TMQ983069:TMQ983070 TWM983069:TWM983070 UGI983069:UGI983070 UQE983069:UQE983070 VAA983069:VAA983070 VJW983069:VJW983070 VTS983069:VTS983070 WDO983069:WDO983070 WNK983069:WNK983070 KU24 WXN29 V29 LB29 UX29 AET29 AOP29 AYL29 BIH29 BSD29 CBZ29 CLV29 CVR29 DFN29 DPJ29 DZF29 EJB29 ESX29 FCT29 FMP29 FWL29 GGH29 GQD29 GZZ29 HJV29 HTR29 IDN29 INJ29 IXF29 JHB29 JQX29 KAT29 KKP29 KUL29 LEH29 LOD29 LXZ29 MHV29 MRR29 NBN29 NLJ29 NVF29 OFB29 OOX29 OYT29 PIP29 PSL29 QCH29 QMD29 QVZ29 RFV29 RPR29 RZN29 SJJ29 STF29 TDB29 TMX29 TWT29 UGP29 UQL29 VAH29 VKD29 VTZ29 WDV29 WNR29 WXN34 V34 LB34 UX34 AET34 AOP34 AYL34 BIH34 BSD34 CBZ34 CLV34 CVR34 DFN34 DPJ34 DZF34 EJB34 ESX34 FCT34 FMP34 FWL34 GGH34 GQD34 GZZ34 HJV34 HTR34 IDN34 INJ34 IXF34 JHB34 JQX34 KAT34 KKP34 KUL34 LEH34 LOD34 LXZ34 MHV34 MRR34 NBN34 NLJ34 NVF34 OFB34 OOX34 OYT34 PIP34 PSL34 QCH34 QMD34 QVZ34 RFV34 RPR34 RZN34 SJJ34 STF34 TDB34 TMX34 TWT34 UGP34 UQL34 VAH34 VKD34 VTZ34 WDV34 WNR34 AH29 AH65565:AH65566 AH131101:AH131102 AH196637:AH196638 AH262173:AH262174 AH327709:AH327710 AH393245:AH393246 AH458781:AH458782 AH524317:AH524318 AH589853:AH589854 AH655389:AH655390 AH720925:AH720926 AH786461:AH786462 AH851997:AH851998 AH917533:AH917534 AH983069:AH983070 AH24 AH34 AT29 AT65565:AT65566 AT131101:AT131102 AT196637:AT196638 AT262173:AT262174 AT327709:AT327710 AT393245:AT393246 AT458781:AT458782 AT524317:AT524318 AT589853:AT589854 AT655389:AT655390 AT720925:AT720926 AT786461:AT786462 AT851997:AT851998 AT917533:AT917534 AT983069:AT983070 AT24 AT34 BF29 BF65565:BF65566 BF131101:BF131102 BF196637:BF196638 BF262173:BF262174 BF327709:BF327710 BF393245:BF393246 BF458781:BF458782 BF524317:BF524318 BF589853:BF589854 BF655389:BF655390 BF720925:BF720926 BF786461:BF786462 BF851997:BF851998 BF917533:BF917534 BF983069:BF983070 BF24 BF34"/>
    <dataValidation allowBlank="1" showInputMessage="1" showErrorMessage="1" prompt="Для выбора выполните двойной щелчок левой клавиши мыши по соответствующей ячейке." sqref="KY24 X65565:X65567 KW65565:KW65567 US65565:US65567 AEO65565:AEO65567 AOK65565:AOK65567 AYG65565:AYG65567 BIC65565:BIC65567 BRY65565:BRY65567 CBU65565:CBU65567 CLQ65565:CLQ65567 CVM65565:CVM65567 DFI65565:DFI65567 DPE65565:DPE65567 DZA65565:DZA65567 EIW65565:EIW65567 ESS65565:ESS65567 FCO65565:FCO65567 FMK65565:FMK65567 FWG65565:FWG65567 GGC65565:GGC65567 GPY65565:GPY65567 GZU65565:GZU65567 HJQ65565:HJQ65567 HTM65565:HTM65567 IDI65565:IDI65567 INE65565:INE65567 IXA65565:IXA65567 JGW65565:JGW65567 JQS65565:JQS65567 KAO65565:KAO65567 KKK65565:KKK65567 KUG65565:KUG65567 LEC65565:LEC65567 LNY65565:LNY65567 LXU65565:LXU65567 MHQ65565:MHQ65567 MRM65565:MRM65567 NBI65565:NBI65567 NLE65565:NLE65567 NVA65565:NVA65567 OEW65565:OEW65567 OOS65565:OOS65567 OYO65565:OYO65567 PIK65565:PIK65567 PSG65565:PSG65567 QCC65565:QCC65567 QLY65565:QLY65567 QVU65565:QVU65567 RFQ65565:RFQ65567 RPM65565:RPM65567 RZI65565:RZI65567 SJE65565:SJE65567 STA65565:STA65567 TCW65565:TCW65567 TMS65565:TMS65567 TWO65565:TWO65567 UGK65565:UGK65567 UQG65565:UQG65567 VAC65565:VAC65567 VJY65565:VJY65567 VTU65565:VTU65567 WDQ65565:WDQ65567 WNM65565:WNM65567 WXI65565:WXI65567 X131101:X131103 KW131101:KW131103 US131101:US131103 AEO131101:AEO131103 AOK131101:AOK131103 AYG131101:AYG131103 BIC131101:BIC131103 BRY131101:BRY131103 CBU131101:CBU131103 CLQ131101:CLQ131103 CVM131101:CVM131103 DFI131101:DFI131103 DPE131101:DPE131103 DZA131101:DZA131103 EIW131101:EIW131103 ESS131101:ESS131103 FCO131101:FCO131103 FMK131101:FMK131103 FWG131101:FWG131103 GGC131101:GGC131103 GPY131101:GPY131103 GZU131101:GZU131103 HJQ131101:HJQ131103 HTM131101:HTM131103 IDI131101:IDI131103 INE131101:INE131103 IXA131101:IXA131103 JGW131101:JGW131103 JQS131101:JQS131103 KAO131101:KAO131103 KKK131101:KKK131103 KUG131101:KUG131103 LEC131101:LEC131103 LNY131101:LNY131103 LXU131101:LXU131103 MHQ131101:MHQ131103 MRM131101:MRM131103 NBI131101:NBI131103 NLE131101:NLE131103 NVA131101:NVA131103 OEW131101:OEW131103 OOS131101:OOS131103 OYO131101:OYO131103 PIK131101:PIK131103 PSG131101:PSG131103 QCC131101:QCC131103 QLY131101:QLY131103 QVU131101:QVU131103 RFQ131101:RFQ131103 RPM131101:RPM131103 RZI131101:RZI131103 SJE131101:SJE131103 STA131101:STA131103 TCW131101:TCW131103 TMS131101:TMS131103 TWO131101:TWO131103 UGK131101:UGK131103 UQG131101:UQG131103 VAC131101:VAC131103 VJY131101:VJY131103 VTU131101:VTU131103 WDQ131101:WDQ131103 WNM131101:WNM131103 WXI131101:WXI131103 X196637:X196639 KW196637:KW196639 US196637:US196639 AEO196637:AEO196639 AOK196637:AOK196639 AYG196637:AYG196639 BIC196637:BIC196639 BRY196637:BRY196639 CBU196637:CBU196639 CLQ196637:CLQ196639 CVM196637:CVM196639 DFI196637:DFI196639 DPE196637:DPE196639 DZA196637:DZA196639 EIW196637:EIW196639 ESS196637:ESS196639 FCO196637:FCO196639 FMK196637:FMK196639 FWG196637:FWG196639 GGC196637:GGC196639 GPY196637:GPY196639 GZU196637:GZU196639 HJQ196637:HJQ196639 HTM196637:HTM196639 IDI196637:IDI196639 INE196637:INE196639 IXA196637:IXA196639 JGW196637:JGW196639 JQS196637:JQS196639 KAO196637:KAO196639 KKK196637:KKK196639 KUG196637:KUG196639 LEC196637:LEC196639 LNY196637:LNY196639 LXU196637:LXU196639 MHQ196637:MHQ196639 MRM196637:MRM196639 NBI196637:NBI196639 NLE196637:NLE196639 NVA196637:NVA196639 OEW196637:OEW196639 OOS196637:OOS196639 OYO196637:OYO196639 PIK196637:PIK196639 PSG196637:PSG196639 QCC196637:QCC196639 QLY196637:QLY196639 QVU196637:QVU196639 RFQ196637:RFQ196639 RPM196637:RPM196639 RZI196637:RZI196639 SJE196637:SJE196639 STA196637:STA196639 TCW196637:TCW196639 TMS196637:TMS196639 TWO196637:TWO196639 UGK196637:UGK196639 UQG196637:UQG196639 VAC196637:VAC196639 VJY196637:VJY196639 VTU196637:VTU196639 WDQ196637:WDQ196639 WNM196637:WNM196639 WXI196637:WXI196639 X262173:X262175 KW262173:KW262175 US262173:US262175 AEO262173:AEO262175 AOK262173:AOK262175 AYG262173:AYG262175 BIC262173:BIC262175 BRY262173:BRY262175 CBU262173:CBU262175 CLQ262173:CLQ262175 CVM262173:CVM262175 DFI262173:DFI262175 DPE262173:DPE262175 DZA262173:DZA262175 EIW262173:EIW262175 ESS262173:ESS262175 FCO262173:FCO262175 FMK262173:FMK262175 FWG262173:FWG262175 GGC262173:GGC262175 GPY262173:GPY262175 GZU262173:GZU262175 HJQ262173:HJQ262175 HTM262173:HTM262175 IDI262173:IDI262175 INE262173:INE262175 IXA262173:IXA262175 JGW262173:JGW262175 JQS262173:JQS262175 KAO262173:KAO262175 KKK262173:KKK262175 KUG262173:KUG262175 LEC262173:LEC262175 LNY262173:LNY262175 LXU262173:LXU262175 MHQ262173:MHQ262175 MRM262173:MRM262175 NBI262173:NBI262175 NLE262173:NLE262175 NVA262173:NVA262175 OEW262173:OEW262175 OOS262173:OOS262175 OYO262173:OYO262175 PIK262173:PIK262175 PSG262173:PSG262175 QCC262173:QCC262175 QLY262173:QLY262175 QVU262173:QVU262175 RFQ262173:RFQ262175 RPM262173:RPM262175 RZI262173:RZI262175 SJE262173:SJE262175 STA262173:STA262175 TCW262173:TCW262175 TMS262173:TMS262175 TWO262173:TWO262175 UGK262173:UGK262175 UQG262173:UQG262175 VAC262173:VAC262175 VJY262173:VJY262175 VTU262173:VTU262175 WDQ262173:WDQ262175 WNM262173:WNM262175 WXI262173:WXI262175 X327709:X327711 KW327709:KW327711 US327709:US327711 AEO327709:AEO327711 AOK327709:AOK327711 AYG327709:AYG327711 BIC327709:BIC327711 BRY327709:BRY327711 CBU327709:CBU327711 CLQ327709:CLQ327711 CVM327709:CVM327711 DFI327709:DFI327711 DPE327709:DPE327711 DZA327709:DZA327711 EIW327709:EIW327711 ESS327709:ESS327711 FCO327709:FCO327711 FMK327709:FMK327711 FWG327709:FWG327711 GGC327709:GGC327711 GPY327709:GPY327711 GZU327709:GZU327711 HJQ327709:HJQ327711 HTM327709:HTM327711 IDI327709:IDI327711 INE327709:INE327711 IXA327709:IXA327711 JGW327709:JGW327711 JQS327709:JQS327711 KAO327709:KAO327711 KKK327709:KKK327711 KUG327709:KUG327711 LEC327709:LEC327711 LNY327709:LNY327711 LXU327709:LXU327711 MHQ327709:MHQ327711 MRM327709:MRM327711 NBI327709:NBI327711 NLE327709:NLE327711 NVA327709:NVA327711 OEW327709:OEW327711 OOS327709:OOS327711 OYO327709:OYO327711 PIK327709:PIK327711 PSG327709:PSG327711 QCC327709:QCC327711 QLY327709:QLY327711 QVU327709:QVU327711 RFQ327709:RFQ327711 RPM327709:RPM327711 RZI327709:RZI327711 SJE327709:SJE327711 STA327709:STA327711 TCW327709:TCW327711 TMS327709:TMS327711 TWO327709:TWO327711 UGK327709:UGK327711 UQG327709:UQG327711 VAC327709:VAC327711 VJY327709:VJY327711 VTU327709:VTU327711 WDQ327709:WDQ327711 WNM327709:WNM327711 WXI327709:WXI327711 X393245:X393247 KW393245:KW393247 US393245:US393247 AEO393245:AEO393247 AOK393245:AOK393247 AYG393245:AYG393247 BIC393245:BIC393247 BRY393245:BRY393247 CBU393245:CBU393247 CLQ393245:CLQ393247 CVM393245:CVM393247 DFI393245:DFI393247 DPE393245:DPE393247 DZA393245:DZA393247 EIW393245:EIW393247 ESS393245:ESS393247 FCO393245:FCO393247 FMK393245:FMK393247 FWG393245:FWG393247 GGC393245:GGC393247 GPY393245:GPY393247 GZU393245:GZU393247 HJQ393245:HJQ393247 HTM393245:HTM393247 IDI393245:IDI393247 INE393245:INE393247 IXA393245:IXA393247 JGW393245:JGW393247 JQS393245:JQS393247 KAO393245:KAO393247 KKK393245:KKK393247 KUG393245:KUG393247 LEC393245:LEC393247 LNY393245:LNY393247 LXU393245:LXU393247 MHQ393245:MHQ393247 MRM393245:MRM393247 NBI393245:NBI393247 NLE393245:NLE393247 NVA393245:NVA393247 OEW393245:OEW393247 OOS393245:OOS393247 OYO393245:OYO393247 PIK393245:PIK393247 PSG393245:PSG393247 QCC393245:QCC393247 QLY393245:QLY393247 QVU393245:QVU393247 RFQ393245:RFQ393247 RPM393245:RPM393247 RZI393245:RZI393247 SJE393245:SJE393247 STA393245:STA393247 TCW393245:TCW393247 TMS393245:TMS393247 TWO393245:TWO393247 UGK393245:UGK393247 UQG393245:UQG393247 VAC393245:VAC393247 VJY393245:VJY393247 VTU393245:VTU393247 WDQ393245:WDQ393247 WNM393245:WNM393247 WXI393245:WXI393247 X458781:X458783 KW458781:KW458783 US458781:US458783 AEO458781:AEO458783 AOK458781:AOK458783 AYG458781:AYG458783 BIC458781:BIC458783 BRY458781:BRY458783 CBU458781:CBU458783 CLQ458781:CLQ458783 CVM458781:CVM458783 DFI458781:DFI458783 DPE458781:DPE458783 DZA458781:DZA458783 EIW458781:EIW458783 ESS458781:ESS458783 FCO458781:FCO458783 FMK458781:FMK458783 FWG458781:FWG458783 GGC458781:GGC458783 GPY458781:GPY458783 GZU458781:GZU458783 HJQ458781:HJQ458783 HTM458781:HTM458783 IDI458781:IDI458783 INE458781:INE458783 IXA458781:IXA458783 JGW458781:JGW458783 JQS458781:JQS458783 KAO458781:KAO458783 KKK458781:KKK458783 KUG458781:KUG458783 LEC458781:LEC458783 LNY458781:LNY458783 LXU458781:LXU458783 MHQ458781:MHQ458783 MRM458781:MRM458783 NBI458781:NBI458783 NLE458781:NLE458783 NVA458781:NVA458783 OEW458781:OEW458783 OOS458781:OOS458783 OYO458781:OYO458783 PIK458781:PIK458783 PSG458781:PSG458783 QCC458781:QCC458783 QLY458781:QLY458783 QVU458781:QVU458783 RFQ458781:RFQ458783 RPM458781:RPM458783 RZI458781:RZI458783 SJE458781:SJE458783 STA458781:STA458783 TCW458781:TCW458783 TMS458781:TMS458783 TWO458781:TWO458783 UGK458781:UGK458783 UQG458781:UQG458783 VAC458781:VAC458783 VJY458781:VJY458783 VTU458781:VTU458783 WDQ458781:WDQ458783 WNM458781:WNM458783 WXI458781:WXI458783 X524317:X524319 KW524317:KW524319 US524317:US524319 AEO524317:AEO524319 AOK524317:AOK524319 AYG524317:AYG524319 BIC524317:BIC524319 BRY524317:BRY524319 CBU524317:CBU524319 CLQ524317:CLQ524319 CVM524317:CVM524319 DFI524317:DFI524319 DPE524317:DPE524319 DZA524317:DZA524319 EIW524317:EIW524319 ESS524317:ESS524319 FCO524317:FCO524319 FMK524317:FMK524319 FWG524317:FWG524319 GGC524317:GGC524319 GPY524317:GPY524319 GZU524317:GZU524319 HJQ524317:HJQ524319 HTM524317:HTM524319 IDI524317:IDI524319 INE524317:INE524319 IXA524317:IXA524319 JGW524317:JGW524319 JQS524317:JQS524319 KAO524317:KAO524319 KKK524317:KKK524319 KUG524317:KUG524319 LEC524317:LEC524319 LNY524317:LNY524319 LXU524317:LXU524319 MHQ524317:MHQ524319 MRM524317:MRM524319 NBI524317:NBI524319 NLE524317:NLE524319 NVA524317:NVA524319 OEW524317:OEW524319 OOS524317:OOS524319 OYO524317:OYO524319 PIK524317:PIK524319 PSG524317:PSG524319 QCC524317:QCC524319 QLY524317:QLY524319 QVU524317:QVU524319 RFQ524317:RFQ524319 RPM524317:RPM524319 RZI524317:RZI524319 SJE524317:SJE524319 STA524317:STA524319 TCW524317:TCW524319 TMS524317:TMS524319 TWO524317:TWO524319 UGK524317:UGK524319 UQG524317:UQG524319 VAC524317:VAC524319 VJY524317:VJY524319 VTU524317:VTU524319 WDQ524317:WDQ524319 WNM524317:WNM524319 WXI524317:WXI524319 X589853:X589855 KW589853:KW589855 US589853:US589855 AEO589853:AEO589855 AOK589853:AOK589855 AYG589853:AYG589855 BIC589853:BIC589855 BRY589853:BRY589855 CBU589853:CBU589855 CLQ589853:CLQ589855 CVM589853:CVM589855 DFI589853:DFI589855 DPE589853:DPE589855 DZA589853:DZA589855 EIW589853:EIW589855 ESS589853:ESS589855 FCO589853:FCO589855 FMK589853:FMK589855 FWG589853:FWG589855 GGC589853:GGC589855 GPY589853:GPY589855 GZU589853:GZU589855 HJQ589853:HJQ589855 HTM589853:HTM589855 IDI589853:IDI589855 INE589853:INE589855 IXA589853:IXA589855 JGW589853:JGW589855 JQS589853:JQS589855 KAO589853:KAO589855 KKK589853:KKK589855 KUG589853:KUG589855 LEC589853:LEC589855 LNY589853:LNY589855 LXU589853:LXU589855 MHQ589853:MHQ589855 MRM589853:MRM589855 NBI589853:NBI589855 NLE589853:NLE589855 NVA589853:NVA589855 OEW589853:OEW589855 OOS589853:OOS589855 OYO589853:OYO589855 PIK589853:PIK589855 PSG589853:PSG589855 QCC589853:QCC589855 QLY589853:QLY589855 QVU589853:QVU589855 RFQ589853:RFQ589855 RPM589853:RPM589855 RZI589853:RZI589855 SJE589853:SJE589855 STA589853:STA589855 TCW589853:TCW589855 TMS589853:TMS589855 TWO589853:TWO589855 UGK589853:UGK589855 UQG589853:UQG589855 VAC589853:VAC589855 VJY589853:VJY589855 VTU589853:VTU589855 WDQ589853:WDQ589855 WNM589853:WNM589855 WXI589853:WXI589855 X655389:X655391 KW655389:KW655391 US655389:US655391 AEO655389:AEO655391 AOK655389:AOK655391 AYG655389:AYG655391 BIC655389:BIC655391 BRY655389:BRY655391 CBU655389:CBU655391 CLQ655389:CLQ655391 CVM655389:CVM655391 DFI655389:DFI655391 DPE655389:DPE655391 DZA655389:DZA655391 EIW655389:EIW655391 ESS655389:ESS655391 FCO655389:FCO655391 FMK655389:FMK655391 FWG655389:FWG655391 GGC655389:GGC655391 GPY655389:GPY655391 GZU655389:GZU655391 HJQ655389:HJQ655391 HTM655389:HTM655391 IDI655389:IDI655391 INE655389:INE655391 IXA655389:IXA655391 JGW655389:JGW655391 JQS655389:JQS655391 KAO655389:KAO655391 KKK655389:KKK655391 KUG655389:KUG655391 LEC655389:LEC655391 LNY655389:LNY655391 LXU655389:LXU655391 MHQ655389:MHQ655391 MRM655389:MRM655391 NBI655389:NBI655391 NLE655389:NLE655391 NVA655389:NVA655391 OEW655389:OEW655391 OOS655389:OOS655391 OYO655389:OYO655391 PIK655389:PIK655391 PSG655389:PSG655391 QCC655389:QCC655391 QLY655389:QLY655391 QVU655389:QVU655391 RFQ655389:RFQ655391 RPM655389:RPM655391 RZI655389:RZI655391 SJE655389:SJE655391 STA655389:STA655391 TCW655389:TCW655391 TMS655389:TMS655391 TWO655389:TWO655391 UGK655389:UGK655391 UQG655389:UQG655391 VAC655389:VAC655391 VJY655389:VJY655391 VTU655389:VTU655391 WDQ655389:WDQ655391 WNM655389:WNM655391 WXI655389:WXI655391 X720925:X720927 KW720925:KW720927 US720925:US720927 AEO720925:AEO720927 AOK720925:AOK720927 AYG720925:AYG720927 BIC720925:BIC720927 BRY720925:BRY720927 CBU720925:CBU720927 CLQ720925:CLQ720927 CVM720925:CVM720927 DFI720925:DFI720927 DPE720925:DPE720927 DZA720925:DZA720927 EIW720925:EIW720927 ESS720925:ESS720927 FCO720925:FCO720927 FMK720925:FMK720927 FWG720925:FWG720927 GGC720925:GGC720927 GPY720925:GPY720927 GZU720925:GZU720927 HJQ720925:HJQ720927 HTM720925:HTM720927 IDI720925:IDI720927 INE720925:INE720927 IXA720925:IXA720927 JGW720925:JGW720927 JQS720925:JQS720927 KAO720925:KAO720927 KKK720925:KKK720927 KUG720925:KUG720927 LEC720925:LEC720927 LNY720925:LNY720927 LXU720925:LXU720927 MHQ720925:MHQ720927 MRM720925:MRM720927 NBI720925:NBI720927 NLE720925:NLE720927 NVA720925:NVA720927 OEW720925:OEW720927 OOS720925:OOS720927 OYO720925:OYO720927 PIK720925:PIK720927 PSG720925:PSG720927 QCC720925:QCC720927 QLY720925:QLY720927 QVU720925:QVU720927 RFQ720925:RFQ720927 RPM720925:RPM720927 RZI720925:RZI720927 SJE720925:SJE720927 STA720925:STA720927 TCW720925:TCW720927 TMS720925:TMS720927 TWO720925:TWO720927 UGK720925:UGK720927 UQG720925:UQG720927 VAC720925:VAC720927 VJY720925:VJY720927 VTU720925:VTU720927 WDQ720925:WDQ720927 WNM720925:WNM720927 WXI720925:WXI720927 X786461:X786463 KW786461:KW786463 US786461:US786463 AEO786461:AEO786463 AOK786461:AOK786463 AYG786461:AYG786463 BIC786461:BIC786463 BRY786461:BRY786463 CBU786461:CBU786463 CLQ786461:CLQ786463 CVM786461:CVM786463 DFI786461:DFI786463 DPE786461:DPE786463 DZA786461:DZA786463 EIW786461:EIW786463 ESS786461:ESS786463 FCO786461:FCO786463 FMK786461:FMK786463 FWG786461:FWG786463 GGC786461:GGC786463 GPY786461:GPY786463 GZU786461:GZU786463 HJQ786461:HJQ786463 HTM786461:HTM786463 IDI786461:IDI786463 INE786461:INE786463 IXA786461:IXA786463 JGW786461:JGW786463 JQS786461:JQS786463 KAO786461:KAO786463 KKK786461:KKK786463 KUG786461:KUG786463 LEC786461:LEC786463 LNY786461:LNY786463 LXU786461:LXU786463 MHQ786461:MHQ786463 MRM786461:MRM786463 NBI786461:NBI786463 NLE786461:NLE786463 NVA786461:NVA786463 OEW786461:OEW786463 OOS786461:OOS786463 OYO786461:OYO786463 PIK786461:PIK786463 PSG786461:PSG786463 QCC786461:QCC786463 QLY786461:QLY786463 QVU786461:QVU786463 RFQ786461:RFQ786463 RPM786461:RPM786463 RZI786461:RZI786463 SJE786461:SJE786463 STA786461:STA786463 TCW786461:TCW786463 TMS786461:TMS786463 TWO786461:TWO786463 UGK786461:UGK786463 UQG786461:UQG786463 VAC786461:VAC786463 VJY786461:VJY786463 VTU786461:VTU786463 WDQ786461:WDQ786463 WNM786461:WNM786463 WXI786461:WXI786463 X851997:X851999 KW851997:KW851999 US851997:US851999 AEO851997:AEO851999 AOK851997:AOK851999 AYG851997:AYG851999 BIC851997:BIC851999 BRY851997:BRY851999 CBU851997:CBU851999 CLQ851997:CLQ851999 CVM851997:CVM851999 DFI851997:DFI851999 DPE851997:DPE851999 DZA851997:DZA851999 EIW851997:EIW851999 ESS851997:ESS851999 FCO851997:FCO851999 FMK851997:FMK851999 FWG851997:FWG851999 GGC851997:GGC851999 GPY851997:GPY851999 GZU851997:GZU851999 HJQ851997:HJQ851999 HTM851997:HTM851999 IDI851997:IDI851999 INE851997:INE851999 IXA851997:IXA851999 JGW851997:JGW851999 JQS851997:JQS851999 KAO851997:KAO851999 KKK851997:KKK851999 KUG851997:KUG851999 LEC851997:LEC851999 LNY851997:LNY851999 LXU851997:LXU851999 MHQ851997:MHQ851999 MRM851997:MRM851999 NBI851997:NBI851999 NLE851997:NLE851999 NVA851997:NVA851999 OEW851997:OEW851999 OOS851997:OOS851999 OYO851997:OYO851999 PIK851997:PIK851999 PSG851997:PSG851999 QCC851997:QCC851999 QLY851997:QLY851999 QVU851997:QVU851999 RFQ851997:RFQ851999 RPM851997:RPM851999 RZI851997:RZI851999 SJE851997:SJE851999 STA851997:STA851999 TCW851997:TCW851999 TMS851997:TMS851999 TWO851997:TWO851999 UGK851997:UGK851999 UQG851997:UQG851999 VAC851997:VAC851999 VJY851997:VJY851999 VTU851997:VTU851999 WDQ851997:WDQ851999 WNM851997:WNM851999 WXI851997:WXI851999 X917533:X917535 KW917533:KW917535 US917533:US917535 AEO917533:AEO917535 AOK917533:AOK917535 AYG917533:AYG917535 BIC917533:BIC917535 BRY917533:BRY917535 CBU917533:CBU917535 CLQ917533:CLQ917535 CVM917533:CVM917535 DFI917533:DFI917535 DPE917533:DPE917535 DZA917533:DZA917535 EIW917533:EIW917535 ESS917533:ESS917535 FCO917533:FCO917535 FMK917533:FMK917535 FWG917533:FWG917535 GGC917533:GGC917535 GPY917533:GPY917535 GZU917533:GZU917535 HJQ917533:HJQ917535 HTM917533:HTM917535 IDI917533:IDI917535 INE917533:INE917535 IXA917533:IXA917535 JGW917533:JGW917535 JQS917533:JQS917535 KAO917533:KAO917535 KKK917533:KKK917535 KUG917533:KUG917535 LEC917533:LEC917535 LNY917533:LNY917535 LXU917533:LXU917535 MHQ917533:MHQ917535 MRM917533:MRM917535 NBI917533:NBI917535 NLE917533:NLE917535 NVA917533:NVA917535 OEW917533:OEW917535 OOS917533:OOS917535 OYO917533:OYO917535 PIK917533:PIK917535 PSG917533:PSG917535 QCC917533:QCC917535 QLY917533:QLY917535 QVU917533:QVU917535 RFQ917533:RFQ917535 RPM917533:RPM917535 RZI917533:RZI917535 SJE917533:SJE917535 STA917533:STA917535 TCW917533:TCW917535 TMS917533:TMS917535 TWO917533:TWO917535 UGK917533:UGK917535 UQG917533:UQG917535 VAC917533:VAC917535 VJY917533:VJY917535 VTU917533:VTU917535 WDQ917533:WDQ917535 WNM917533:WNM917535 WXI917533:WXI917535 X983069:X983071 KW983069:KW983071 US983069:US983071 AEO983069:AEO983071 AOK983069:AOK983071 AYG983069:AYG983071 BIC983069:BIC983071 BRY983069:BRY983071 CBU983069:CBU983071 CLQ983069:CLQ983071 CVM983069:CVM983071 DFI983069:DFI983071 DPE983069:DPE983071 DZA983069:DZA983071 EIW983069:EIW983071 ESS983069:ESS983071 FCO983069:FCO983071 FMK983069:FMK983071 FWG983069:FWG983071 GGC983069:GGC983071 GPY983069:GPY983071 GZU983069:GZU983071 HJQ983069:HJQ983071 HTM983069:HTM983071 IDI983069:IDI983071 INE983069:INE983071 IXA983069:IXA983071 JGW983069:JGW983071 JQS983069:JQS983071 KAO983069:KAO983071 KKK983069:KKK983071 KUG983069:KUG983071 LEC983069:LEC983071 LNY983069:LNY983071 LXU983069:LXU983071 MHQ983069:MHQ983071 MRM983069:MRM983071 NBI983069:NBI983071 NLE983069:NLE983071 NVA983069:NVA983071 OEW983069:OEW983071 OOS983069:OOS983071 OYO983069:OYO983071 PIK983069:PIK983071 PSG983069:PSG983071 QCC983069:QCC983071 QLY983069:QLY983071 QVU983069:QVU983071 RFQ983069:RFQ983071 RPM983069:RPM983071 RZI983069:RZI983071 SJE983069:SJE983071 STA983069:STA983071 TCW983069:TCW983071 TMS983069:TMS983071 TWO983069:TWO983071 UGK983069:UGK983071 UQG983069:UQG983071 VAC983069:VAC983071 VJY983069:VJY983071 VTU983069:VTU983071 WDQ983069:WDQ983071 WNM983069:WNM983071 WXI983069:WXI983071 UU24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69:WXK983070 Z196637:Z196638 KY65565:KY65566 UU65565:UU65566 AEQ65565:AEQ65566 AOM65565:AOM65566 AYI65565:AYI65566 BIE65565:BIE65566 BSA65565:BSA65566 CBW65565:CBW65566 CLS65565:CLS65566 CVO65565:CVO65566 DFK65565:DFK65566 DPG65565:DPG65566 DZC65565:DZC65566 EIY65565:EIY65566 ESU65565:ESU65566 FCQ65565:FCQ65566 FMM65565:FMM65566 FWI65565:FWI65566 GGE65565:GGE65566 GQA65565:GQA65566 GZW65565:GZW65566 HJS65565:HJS65566 HTO65565:HTO65566 IDK65565:IDK65566 ING65565:ING65566 IXC65565:IXC65566 JGY65565:JGY65566 JQU65565:JQU65566 KAQ65565:KAQ65566 KKM65565:KKM65566 KUI65565:KUI65566 LEE65565:LEE65566 LOA65565:LOA65566 LXW65565:LXW65566 MHS65565:MHS65566 MRO65565:MRO65566 NBK65565:NBK65566 NLG65565:NLG65566 NVC65565:NVC65566 OEY65565:OEY65566 OOU65565:OOU65566 OYQ65565:OYQ65566 PIM65565:PIM65566 PSI65565:PSI65566 QCE65565:QCE65566 QMA65565:QMA65566 QVW65565:QVW65566 RFS65565:RFS65566 RPO65565:RPO65566 RZK65565:RZK65566 SJG65565:SJG65566 STC65565:STC65566 TCY65565:TCY65566 TMU65565:TMU65566 TWQ65565:TWQ65566 UGM65565:UGM65566 UQI65565:UQI65566 VAE65565:VAE65566 VKA65565:VKA65566 VTW65565:VTW65566 WDS65565:WDS65566 WNO65565:WNO65566 WXK65565:WXK65566 Z262173:Z262174 KY131101:KY131102 UU131101:UU131102 AEQ131101:AEQ131102 AOM131101:AOM131102 AYI131101:AYI131102 BIE131101:BIE131102 BSA131101:BSA131102 CBW131101:CBW131102 CLS131101:CLS131102 CVO131101:CVO131102 DFK131101:DFK131102 DPG131101:DPG131102 DZC131101:DZC131102 EIY131101:EIY131102 ESU131101:ESU131102 FCQ131101:FCQ131102 FMM131101:FMM131102 FWI131101:FWI131102 GGE131101:GGE131102 GQA131101:GQA131102 GZW131101:GZW131102 HJS131101:HJS131102 HTO131101:HTO131102 IDK131101:IDK131102 ING131101:ING131102 IXC131101:IXC131102 JGY131101:JGY131102 JQU131101:JQU131102 KAQ131101:KAQ131102 KKM131101:KKM131102 KUI131101:KUI131102 LEE131101:LEE131102 LOA131101:LOA131102 LXW131101:LXW131102 MHS131101:MHS131102 MRO131101:MRO131102 NBK131101:NBK131102 NLG131101:NLG131102 NVC131101:NVC131102 OEY131101:OEY131102 OOU131101:OOU131102 OYQ131101:OYQ131102 PIM131101:PIM131102 PSI131101:PSI131102 QCE131101:QCE131102 QMA131101:QMA131102 QVW131101:QVW131102 RFS131101:RFS131102 RPO131101:RPO131102 RZK131101:RZK131102 SJG131101:SJG131102 STC131101:STC131102 TCY131101:TCY131102 TMU131101:TMU131102 TWQ131101:TWQ131102 UGM131101:UGM131102 UQI131101:UQI131102 VAE131101:VAE131102 VKA131101:VKA131102 VTW131101:VTW131102 WDS131101:WDS131102 WNO131101:WNO131102 WXK131101:WXK131102 Z327709:Z327710 KY196637:KY196638 UU196637:UU196638 AEQ196637:AEQ196638 AOM196637:AOM196638 AYI196637:AYI196638 BIE196637:BIE196638 BSA196637:BSA196638 CBW196637:CBW196638 CLS196637:CLS196638 CVO196637:CVO196638 DFK196637:DFK196638 DPG196637:DPG196638 DZC196637:DZC196638 EIY196637:EIY196638 ESU196637:ESU196638 FCQ196637:FCQ196638 FMM196637:FMM196638 FWI196637:FWI196638 GGE196637:GGE196638 GQA196637:GQA196638 GZW196637:GZW196638 HJS196637:HJS196638 HTO196637:HTO196638 IDK196637:IDK196638 ING196637:ING196638 IXC196637:IXC196638 JGY196637:JGY196638 JQU196637:JQU196638 KAQ196637:KAQ196638 KKM196637:KKM196638 KUI196637:KUI196638 LEE196637:LEE196638 LOA196637:LOA196638 LXW196637:LXW196638 MHS196637:MHS196638 MRO196637:MRO196638 NBK196637:NBK196638 NLG196637:NLG196638 NVC196637:NVC196638 OEY196637:OEY196638 OOU196637:OOU196638 OYQ196637:OYQ196638 PIM196637:PIM196638 PSI196637:PSI196638 QCE196637:QCE196638 QMA196637:QMA196638 QVW196637:QVW196638 RFS196637:RFS196638 RPO196637:RPO196638 RZK196637:RZK196638 SJG196637:SJG196638 STC196637:STC196638 TCY196637:TCY196638 TMU196637:TMU196638 TWQ196637:TWQ196638 UGM196637:UGM196638 UQI196637:UQI196638 VAE196637:VAE196638 VKA196637:VKA196638 VTW196637:VTW196638 WDS196637:WDS196638 WNO196637:WNO196638 WXK196637:WXK196638 Z393245:Z393246 KY262173:KY262174 UU262173:UU262174 AEQ262173:AEQ262174 AOM262173:AOM262174 AYI262173:AYI262174 BIE262173:BIE262174 BSA262173:BSA262174 CBW262173:CBW262174 CLS262173:CLS262174 CVO262173:CVO262174 DFK262173:DFK262174 DPG262173:DPG262174 DZC262173:DZC262174 EIY262173:EIY262174 ESU262173:ESU262174 FCQ262173:FCQ262174 FMM262173:FMM262174 FWI262173:FWI262174 GGE262173:GGE262174 GQA262173:GQA262174 GZW262173:GZW262174 HJS262173:HJS262174 HTO262173:HTO262174 IDK262173:IDK262174 ING262173:ING262174 IXC262173:IXC262174 JGY262173:JGY262174 JQU262173:JQU262174 KAQ262173:KAQ262174 KKM262173:KKM262174 KUI262173:KUI262174 LEE262173:LEE262174 LOA262173:LOA262174 LXW262173:LXW262174 MHS262173:MHS262174 MRO262173:MRO262174 NBK262173:NBK262174 NLG262173:NLG262174 NVC262173:NVC262174 OEY262173:OEY262174 OOU262173:OOU262174 OYQ262173:OYQ262174 PIM262173:PIM262174 PSI262173:PSI262174 QCE262173:QCE262174 QMA262173:QMA262174 QVW262173:QVW262174 RFS262173:RFS262174 RPO262173:RPO262174 RZK262173:RZK262174 SJG262173:SJG262174 STC262173:STC262174 TCY262173:TCY262174 TMU262173:TMU262174 TWQ262173:TWQ262174 UGM262173:UGM262174 UQI262173:UQI262174 VAE262173:VAE262174 VKA262173:VKA262174 VTW262173:VTW262174 WDS262173:WDS262174 WNO262173:WNO262174 WXK262173:WXK262174 Z458781:Z458782 KY327709:KY327710 UU327709:UU327710 AEQ327709:AEQ327710 AOM327709:AOM327710 AYI327709:AYI327710 BIE327709:BIE327710 BSA327709:BSA327710 CBW327709:CBW327710 CLS327709:CLS327710 CVO327709:CVO327710 DFK327709:DFK327710 DPG327709:DPG327710 DZC327709:DZC327710 EIY327709:EIY327710 ESU327709:ESU327710 FCQ327709:FCQ327710 FMM327709:FMM327710 FWI327709:FWI327710 GGE327709:GGE327710 GQA327709:GQA327710 GZW327709:GZW327710 HJS327709:HJS327710 HTO327709:HTO327710 IDK327709:IDK327710 ING327709:ING327710 IXC327709:IXC327710 JGY327709:JGY327710 JQU327709:JQU327710 KAQ327709:KAQ327710 KKM327709:KKM327710 KUI327709:KUI327710 LEE327709:LEE327710 LOA327709:LOA327710 LXW327709:LXW327710 MHS327709:MHS327710 MRO327709:MRO327710 NBK327709:NBK327710 NLG327709:NLG327710 NVC327709:NVC327710 OEY327709:OEY327710 OOU327709:OOU327710 OYQ327709:OYQ327710 PIM327709:PIM327710 PSI327709:PSI327710 QCE327709:QCE327710 QMA327709:QMA327710 QVW327709:QVW327710 RFS327709:RFS327710 RPO327709:RPO327710 RZK327709:RZK327710 SJG327709:SJG327710 STC327709:STC327710 TCY327709:TCY327710 TMU327709:TMU327710 TWQ327709:TWQ327710 UGM327709:UGM327710 UQI327709:UQI327710 VAE327709:VAE327710 VKA327709:VKA327710 VTW327709:VTW327710 WDS327709:WDS327710 WNO327709:WNO327710 WXK327709:WXK327710 Z524317:Z524318 KY393245:KY393246 UU393245:UU393246 AEQ393245:AEQ393246 AOM393245:AOM393246 AYI393245:AYI393246 BIE393245:BIE393246 BSA393245:BSA393246 CBW393245:CBW393246 CLS393245:CLS393246 CVO393245:CVO393246 DFK393245:DFK393246 DPG393245:DPG393246 DZC393245:DZC393246 EIY393245:EIY393246 ESU393245:ESU393246 FCQ393245:FCQ393246 FMM393245:FMM393246 FWI393245:FWI393246 GGE393245:GGE393246 GQA393245:GQA393246 GZW393245:GZW393246 HJS393245:HJS393246 HTO393245:HTO393246 IDK393245:IDK393246 ING393245:ING393246 IXC393245:IXC393246 JGY393245:JGY393246 JQU393245:JQU393246 KAQ393245:KAQ393246 KKM393245:KKM393246 KUI393245:KUI393246 LEE393245:LEE393246 LOA393245:LOA393246 LXW393245:LXW393246 MHS393245:MHS393246 MRO393245:MRO393246 NBK393245:NBK393246 NLG393245:NLG393246 NVC393245:NVC393246 OEY393245:OEY393246 OOU393245:OOU393246 OYQ393245:OYQ393246 PIM393245:PIM393246 PSI393245:PSI393246 QCE393245:QCE393246 QMA393245:QMA393246 QVW393245:QVW393246 RFS393245:RFS393246 RPO393245:RPO393246 RZK393245:RZK393246 SJG393245:SJG393246 STC393245:STC393246 TCY393245:TCY393246 TMU393245:TMU393246 TWQ393245:TWQ393246 UGM393245:UGM393246 UQI393245:UQI393246 VAE393245:VAE393246 VKA393245:VKA393246 VTW393245:VTW393246 WDS393245:WDS393246 WNO393245:WNO393246 WXK393245:WXK393246 Z589853:Z589854 KY458781:KY458782 UU458781:UU458782 AEQ458781:AEQ458782 AOM458781:AOM458782 AYI458781:AYI458782 BIE458781:BIE458782 BSA458781:BSA458782 CBW458781:CBW458782 CLS458781:CLS458782 CVO458781:CVO458782 DFK458781:DFK458782 DPG458781:DPG458782 DZC458781:DZC458782 EIY458781:EIY458782 ESU458781:ESU458782 FCQ458781:FCQ458782 FMM458781:FMM458782 FWI458781:FWI458782 GGE458781:GGE458782 GQA458781:GQA458782 GZW458781:GZW458782 HJS458781:HJS458782 HTO458781:HTO458782 IDK458781:IDK458782 ING458781:ING458782 IXC458781:IXC458782 JGY458781:JGY458782 JQU458781:JQU458782 KAQ458781:KAQ458782 KKM458781:KKM458782 KUI458781:KUI458782 LEE458781:LEE458782 LOA458781:LOA458782 LXW458781:LXW458782 MHS458781:MHS458782 MRO458781:MRO458782 NBK458781:NBK458782 NLG458781:NLG458782 NVC458781:NVC458782 OEY458781:OEY458782 OOU458781:OOU458782 OYQ458781:OYQ458782 PIM458781:PIM458782 PSI458781:PSI458782 QCE458781:QCE458782 QMA458781:QMA458782 QVW458781:QVW458782 RFS458781:RFS458782 RPO458781:RPO458782 RZK458781:RZK458782 SJG458781:SJG458782 STC458781:STC458782 TCY458781:TCY458782 TMU458781:TMU458782 TWQ458781:TWQ458782 UGM458781:UGM458782 UQI458781:UQI458782 VAE458781:VAE458782 VKA458781:VKA458782 VTW458781:VTW458782 WDS458781:WDS458782 WNO458781:WNO458782 WXK458781:WXK458782 Z655389:Z655390 KY524317:KY524318 UU524317:UU524318 AEQ524317:AEQ524318 AOM524317:AOM524318 AYI524317:AYI524318 BIE524317:BIE524318 BSA524317:BSA524318 CBW524317:CBW524318 CLS524317:CLS524318 CVO524317:CVO524318 DFK524317:DFK524318 DPG524317:DPG524318 DZC524317:DZC524318 EIY524317:EIY524318 ESU524317:ESU524318 FCQ524317:FCQ524318 FMM524317:FMM524318 FWI524317:FWI524318 GGE524317:GGE524318 GQA524317:GQA524318 GZW524317:GZW524318 HJS524317:HJS524318 HTO524317:HTO524318 IDK524317:IDK524318 ING524317:ING524318 IXC524317:IXC524318 JGY524317:JGY524318 JQU524317:JQU524318 KAQ524317:KAQ524318 KKM524317:KKM524318 KUI524317:KUI524318 LEE524317:LEE524318 LOA524317:LOA524318 LXW524317:LXW524318 MHS524317:MHS524318 MRO524317:MRO524318 NBK524317:NBK524318 NLG524317:NLG524318 NVC524317:NVC524318 OEY524317:OEY524318 OOU524317:OOU524318 OYQ524317:OYQ524318 PIM524317:PIM524318 PSI524317:PSI524318 QCE524317:QCE524318 QMA524317:QMA524318 QVW524317:QVW524318 RFS524317:RFS524318 RPO524317:RPO524318 RZK524317:RZK524318 SJG524317:SJG524318 STC524317:STC524318 TCY524317:TCY524318 TMU524317:TMU524318 TWQ524317:TWQ524318 UGM524317:UGM524318 UQI524317:UQI524318 VAE524317:VAE524318 VKA524317:VKA524318 VTW524317:VTW524318 WDS524317:WDS524318 WNO524317:WNO524318 WXK524317:WXK524318 Z720925:Z720926 KY589853:KY589854 UU589853:UU589854 AEQ589853:AEQ589854 AOM589853:AOM589854 AYI589853:AYI589854 BIE589853:BIE589854 BSA589853:BSA589854 CBW589853:CBW589854 CLS589853:CLS589854 CVO589853:CVO589854 DFK589853:DFK589854 DPG589853:DPG589854 DZC589853:DZC589854 EIY589853:EIY589854 ESU589853:ESU589854 FCQ589853:FCQ589854 FMM589853:FMM589854 FWI589853:FWI589854 GGE589853:GGE589854 GQA589853:GQA589854 GZW589853:GZW589854 HJS589853:HJS589854 HTO589853:HTO589854 IDK589853:IDK589854 ING589853:ING589854 IXC589853:IXC589854 JGY589853:JGY589854 JQU589853:JQU589854 KAQ589853:KAQ589854 KKM589853:KKM589854 KUI589853:KUI589854 LEE589853:LEE589854 LOA589853:LOA589854 LXW589853:LXW589854 MHS589853:MHS589854 MRO589853:MRO589854 NBK589853:NBK589854 NLG589853:NLG589854 NVC589853:NVC589854 OEY589853:OEY589854 OOU589853:OOU589854 OYQ589853:OYQ589854 PIM589853:PIM589854 PSI589853:PSI589854 QCE589853:QCE589854 QMA589853:QMA589854 QVW589853:QVW589854 RFS589853:RFS589854 RPO589853:RPO589854 RZK589853:RZK589854 SJG589853:SJG589854 STC589853:STC589854 TCY589853:TCY589854 TMU589853:TMU589854 TWQ589853:TWQ589854 UGM589853:UGM589854 UQI589853:UQI589854 VAE589853:VAE589854 VKA589853:VKA589854 VTW589853:VTW589854 WDS589853:WDS589854 WNO589853:WNO589854 WXK589853:WXK589854 Z786461:Z786462 KY655389:KY655390 UU655389:UU655390 AEQ655389:AEQ655390 AOM655389:AOM655390 AYI655389:AYI655390 BIE655389:BIE655390 BSA655389:BSA655390 CBW655389:CBW655390 CLS655389:CLS655390 CVO655389:CVO655390 DFK655389:DFK655390 DPG655389:DPG655390 DZC655389:DZC655390 EIY655389:EIY655390 ESU655389:ESU655390 FCQ655389:FCQ655390 FMM655389:FMM655390 FWI655389:FWI655390 GGE655389:GGE655390 GQA655389:GQA655390 GZW655389:GZW655390 HJS655389:HJS655390 HTO655389:HTO655390 IDK655389:IDK655390 ING655389:ING655390 IXC655389:IXC655390 JGY655389:JGY655390 JQU655389:JQU655390 KAQ655389:KAQ655390 KKM655389:KKM655390 KUI655389:KUI655390 LEE655389:LEE655390 LOA655389:LOA655390 LXW655389:LXW655390 MHS655389:MHS655390 MRO655389:MRO655390 NBK655389:NBK655390 NLG655389:NLG655390 NVC655389:NVC655390 OEY655389:OEY655390 OOU655389:OOU655390 OYQ655389:OYQ655390 PIM655389:PIM655390 PSI655389:PSI655390 QCE655389:QCE655390 QMA655389:QMA655390 QVW655389:QVW655390 RFS655389:RFS655390 RPO655389:RPO655390 RZK655389:RZK655390 SJG655389:SJG655390 STC655389:STC655390 TCY655389:TCY655390 TMU655389:TMU655390 TWQ655389:TWQ655390 UGM655389:UGM655390 UQI655389:UQI655390 VAE655389:VAE655390 VKA655389:VKA655390 VTW655389:VTW655390 WDS655389:WDS655390 WNO655389:WNO655390 WXK655389:WXK655390 Z851997:Z851998 KY720925:KY720926 UU720925:UU720926 AEQ720925:AEQ720926 AOM720925:AOM720926 AYI720925:AYI720926 BIE720925:BIE720926 BSA720925:BSA720926 CBW720925:CBW720926 CLS720925:CLS720926 CVO720925:CVO720926 DFK720925:DFK720926 DPG720925:DPG720926 DZC720925:DZC720926 EIY720925:EIY720926 ESU720925:ESU720926 FCQ720925:FCQ720926 FMM720925:FMM720926 FWI720925:FWI720926 GGE720925:GGE720926 GQA720925:GQA720926 GZW720925:GZW720926 HJS720925:HJS720926 HTO720925:HTO720926 IDK720925:IDK720926 ING720925:ING720926 IXC720925:IXC720926 JGY720925:JGY720926 JQU720925:JQU720926 KAQ720925:KAQ720926 KKM720925:KKM720926 KUI720925:KUI720926 LEE720925:LEE720926 LOA720925:LOA720926 LXW720925:LXW720926 MHS720925:MHS720926 MRO720925:MRO720926 NBK720925:NBK720926 NLG720925:NLG720926 NVC720925:NVC720926 OEY720925:OEY720926 OOU720925:OOU720926 OYQ720925:OYQ720926 PIM720925:PIM720926 PSI720925:PSI720926 QCE720925:QCE720926 QMA720925:QMA720926 QVW720925:QVW720926 RFS720925:RFS720926 RPO720925:RPO720926 RZK720925:RZK720926 SJG720925:SJG720926 STC720925:STC720926 TCY720925:TCY720926 TMU720925:TMU720926 TWQ720925:TWQ720926 UGM720925:UGM720926 UQI720925:UQI720926 VAE720925:VAE720926 VKA720925:VKA720926 VTW720925:VTW720926 WDS720925:WDS720926 WNO720925:WNO720926 WXK720925:WXK720926 Z917533:Z917534 KY786461:KY786462 UU786461:UU786462 AEQ786461:AEQ786462 AOM786461:AOM786462 AYI786461:AYI786462 BIE786461:BIE786462 BSA786461:BSA786462 CBW786461:CBW786462 CLS786461:CLS786462 CVO786461:CVO786462 DFK786461:DFK786462 DPG786461:DPG786462 DZC786461:DZC786462 EIY786461:EIY786462 ESU786461:ESU786462 FCQ786461:FCQ786462 FMM786461:FMM786462 FWI786461:FWI786462 GGE786461:GGE786462 GQA786461:GQA786462 GZW786461:GZW786462 HJS786461:HJS786462 HTO786461:HTO786462 IDK786461:IDK786462 ING786461:ING786462 IXC786461:IXC786462 JGY786461:JGY786462 JQU786461:JQU786462 KAQ786461:KAQ786462 KKM786461:KKM786462 KUI786461:KUI786462 LEE786461:LEE786462 LOA786461:LOA786462 LXW786461:LXW786462 MHS786461:MHS786462 MRO786461:MRO786462 NBK786461:NBK786462 NLG786461:NLG786462 NVC786461:NVC786462 OEY786461:OEY786462 OOU786461:OOU786462 OYQ786461:OYQ786462 PIM786461:PIM786462 PSI786461:PSI786462 QCE786461:QCE786462 QMA786461:QMA786462 QVW786461:QVW786462 RFS786461:RFS786462 RPO786461:RPO786462 RZK786461:RZK786462 SJG786461:SJG786462 STC786461:STC786462 TCY786461:TCY786462 TMU786461:TMU786462 TWQ786461:TWQ786462 UGM786461:UGM786462 UQI786461:UQI786462 VAE786461:VAE786462 VKA786461:VKA786462 VTW786461:VTW786462 WDS786461:WDS786462 WNO786461:WNO786462 WXK786461:WXK786462 Z983069:Z983070 KY851997:KY851998 UU851997:UU851998 AEQ851997:AEQ851998 AOM851997:AOM851998 AYI851997:AYI851998 BIE851997:BIE851998 BSA851997:BSA851998 CBW851997:CBW851998 CLS851997:CLS851998 CVO851997:CVO851998 DFK851997:DFK851998 DPG851997:DPG851998 DZC851997:DZC851998 EIY851997:EIY851998 ESU851997:ESU851998 FCQ851997:FCQ851998 FMM851997:FMM851998 FWI851997:FWI851998 GGE851997:GGE851998 GQA851997:GQA851998 GZW851997:GZW851998 HJS851997:HJS851998 HTO851997:HTO851998 IDK851997:IDK851998 ING851997:ING851998 IXC851997:IXC851998 JGY851997:JGY851998 JQU851997:JQU851998 KAQ851997:KAQ851998 KKM851997:KKM851998 KUI851997:KUI851998 LEE851997:LEE851998 LOA851997:LOA851998 LXW851997:LXW851998 MHS851997:MHS851998 MRO851997:MRO851998 NBK851997:NBK851998 NLG851997:NLG851998 NVC851997:NVC851998 OEY851997:OEY851998 OOU851997:OOU851998 OYQ851997:OYQ851998 PIM851997:PIM851998 PSI851997:PSI851998 QCE851997:QCE851998 QMA851997:QMA851998 QVW851997:QVW851998 RFS851997:RFS851998 RPO851997:RPO851998 RZK851997:RZK851998 SJG851997:SJG851998 STC851997:STC851998 TCY851997:TCY851998 TMU851997:TMU851998 TWQ851997:TWQ851998 UGM851997:UGM851998 UQI851997:UQI851998 VAE851997:VAE851998 VKA851997:VKA851998 VTW851997:VTW851998 WDS851997:WDS851998 WNO851997:WNO851998 WXK851997:WXK851998 Z24 KY917533:KY917534 UU917533:UU917534 AEQ917533:AEQ917534 AOM917533:AOM917534 AYI917533:AYI917534 BIE917533:BIE917534 BSA917533:BSA917534 CBW917533:CBW917534 CLS917533:CLS917534 CVO917533:CVO917534 DFK917533:DFK917534 DPG917533:DPG917534 DZC917533:DZC917534 EIY917533:EIY917534 ESU917533:ESU917534 FCQ917533:FCQ917534 FMM917533:FMM917534 FWI917533:FWI917534 GGE917533:GGE917534 GQA917533:GQA917534 GZW917533:GZW917534 HJS917533:HJS917534 HTO917533:HTO917534 IDK917533:IDK917534 ING917533:ING917534 IXC917533:IXC917534 JGY917533:JGY917534 JQU917533:JQU917534 KAQ917533:KAQ917534 KKM917533:KKM917534 KUI917533:KUI917534 LEE917533:LEE917534 LOA917533:LOA917534 LXW917533:LXW917534 MHS917533:MHS917534 MRO917533:MRO917534 NBK917533:NBK917534 NLG917533:NLG917534 NVC917533:NVC917534 OEY917533:OEY917534 OOU917533:OOU917534 OYQ917533:OYQ917534 PIM917533:PIM917534 PSI917533:PSI917534 QCE917533:QCE917534 QMA917533:QMA917534 QVW917533:QVW917534 RFS917533:RFS917534 RPO917533:RPO917534 RZK917533:RZK917534 SJG917533:SJG917534 STC917533:STC917534 TCY917533:TCY917534 TMU917533:TMU917534 TWQ917533:TWQ917534 UGM917533:UGM917534 UQI917533:UQI917534 VAE917533:VAE917534 VKA917533:VKA917534 VTW917533:VTW917534 WDS917533:WDS917534 WNO917533:WNO917534 WXK917533:WXK917534 Z65565:Z65566 KY983069:KY983070 UU983069:UU983070 AEQ983069:AEQ983070 AOM983069:AOM983070 AYI983069:AYI983070 BIE983069:BIE983070 BSA983069:BSA983070 CBW983069:CBW983070 CLS983069:CLS983070 CVO983069:CVO983070 DFK983069:DFK983070 DPG983069:DPG983070 DZC983069:DZC983070 EIY983069:EIY983070 ESU983069:ESU983070 FCQ983069:FCQ983070 FMM983069:FMM983070 FWI983069:FWI983070 GGE983069:GGE983070 GQA983069:GQA983070 GZW983069:GZW983070 HJS983069:HJS983070 HTO983069:HTO983070 IDK983069:IDK983070 ING983069:ING983070 IXC983069:IXC983070 JGY983069:JGY983070 JQU983069:JQU983070 KAQ983069:KAQ983070 KKM983069:KKM983070 KUI983069:KUI983070 LEE983069:LEE983070 LOA983069:LOA983070 LXW983069:LXW983070 MHS983069:MHS983070 MRO983069:MRO983070 NBK983069:NBK983070 NLG983069:NLG983070 NVC983069:NVC983070 OEY983069:OEY983070 OOU983069:OOU983070 OYQ983069:OYQ983070 PIM983069:PIM983070 PSI983069:PSI983070 QCE983069:QCE983070 QMA983069:QMA983070 QVW983069:QVW983070 RFS983069:RFS983070 RPO983069:RPO983070 RZK983069:RZK983070 SJG983069:SJG983070 STC983069:STC983070 TCY983069:TCY983070 TMU983069:TMU983070 TWQ983069:TWQ983070 UGM983069:UGM983070 UQI983069:UQI983070 VAE983069:VAE983070 VKA983069:VKA983070 VTW983069:VTW983070 WDS983069:WDS983070 WNO983069:WNO983070 Z29 WNM24:WNM25 WDQ24:WDQ25 VTU24:VTU25 VJY24:VJY25 VAC24:VAC25 UQG24:UQG25 UGK24:UGK25 TWO24:TWO25 TMS24:TMS25 TCW24:TCW25 STA24:STA25 SJE24:SJE25 RZI24:RZI25 RPM24:RPM25 RFQ24:RFQ25 QVU24:QVU25 QLY24:QLY25 QCC24:QCC25 PSG24:PSG25 PIK24:PIK25 OYO24:OYO25 OOS24:OOS25 OEW24:OEW25 NVA24:NVA25 NLE24:NLE25 NBI24:NBI25 MRM24:MRM25 MHQ24:MHQ25 LXU24:LXU25 LNY24:LNY25 LEC24:LEC25 KUG24:KUG25 KKK24:KKK25 KAO24:KAO25 JQS24:JQS25 JGW24:JGW25 IXA24:IXA25 INE24:INE25 IDI24:IDI25 HTM24:HTM25 HJQ24:HJQ25 GZU24:GZU25 GPY24:GPY25 GGC24:GGC25 FWG24:FWG25 FMK24:FMK25 FCO24:FCO25 ESS24:ESS25 EIW24:EIW25 DZA24:DZA25 DPE24:DPE25 DFI24:DFI25 CVM24:CVM25 CLQ24:CLQ25 CBU24:CBU25 BRY24:BRY25 BIC24:BIC25 AYG24:AYG25 AOK24:AOK25 AEO24:AEO25 US24:US25 KW24:KW25 X24:X25 WXI24:WXI25 VKH29 VUD29 WDZ29 WNV29 WXR29 LF29 VB29 AEX29 AOT29 AYP29 BIL29 BSH29 CCD29 CLZ29 CVV29 DFR29 DPN29 DZJ29 EJF29 ETB29 FCX29 FMT29 FWP29 GGL29 GQH29 HAD29 HJZ29 HTV29 IDR29 INN29 IXJ29 JHF29 JRB29 KAX29 KKT29 KUP29 LEL29 LOH29 LYD29 MHZ29 MRV29 NBR29 NLN29 NVJ29 OFF29 OPB29 OYX29 PIT29 PSP29 QCL29 QMH29 QWD29 RFZ29 RPV29 RZR29 SJN29 STJ29 TDF29 TNB29 TWX29 UGT29 UQP29 VAL29 Z34 WXP29:WXP30 WNT29:WNT30 WDX29:WDX30 VUB29:VUB30 VKF29:VKF30 VAJ29:VAJ30 UQN29:UQN30 UGR29:UGR30 TWV29:TWV30 TMZ29:TMZ30 TDD29:TDD30 STH29:STH30 SJL29:SJL30 RZP29:RZP30 RPT29:RPT30 RFX29:RFX30 QWB29:QWB30 QMF29:QMF30 QCJ29:QCJ30 PSN29:PSN30 PIR29:PIR30 OYV29:OYV30 OOZ29:OOZ30 OFD29:OFD30 NVH29:NVH30 NLL29:NLL30 NBP29:NBP30 MRT29:MRT30 MHX29:MHX30 LYB29:LYB30 LOF29:LOF30 LEJ29:LEJ30 KUN29:KUN30 KKR29:KKR30 KAV29:KAV30 JQZ29:JQZ30 JHD29:JHD30 IXH29:IXH30 INL29:INL30 IDP29:IDP30 HTT29:HTT30 HJX29:HJX30 HAB29:HAB30 GQF29:GQF30 GGJ29:GGJ30 FWN29:FWN30 FMR29:FMR30 FCV29:FCV30 ESZ29:ESZ30 EJD29:EJD30 DZH29:DZH30 DPL29:DPL30 DFP29:DFP30 CVT29:CVT30 CLX29:CLX30 CCB29:CCB30 BSF29:BSF30 BIJ29:BIJ30 AYN29:AYN30 AOR29:AOR30 AEV29:AEV30 UZ29:UZ30 LD29:LD30 X29:X30 VKH34 VUD34 WDZ34 WNV34 WXR34 LF34 VB34 AEX34 AOT34 AYP34 BIL34 BSH34 CCD34 CLZ34 CVV34 DFR34 DPN34 DZJ34 EJF34 ETB34 FCX34 FMT34 FWP34 GGL34 GQH34 HAD34 HJZ34 HTV34 IDR34 INN34 IXJ34 JHF34 JRB34 KAX34 KKT34 KUP34 LEL34 LOH34 LYD34 MHZ34 MRV34 NBR34 NLN34 NVJ34 OFF34 OPB34 OYX34 PIT34 PSP34 QCL34 QMH34 QWD34 RFZ34 RPV34 RZR34 SJN34 STJ34 TDF34 TNB34 TWX34 UGT34 UQP34 VAL34 X34:X35 WXP34:WXP35 WNT34:WNT35 WDX34:WDX35 VUB34:VUB35 VKF34:VKF35 VAJ34:VAJ35 UQN34:UQN35 UGR34:UGR35 TWV34:TWV35 TMZ34:TMZ35 TDD34:TDD35 STH34:STH35 SJL34:SJL35 RZP34:RZP35 RPT34:RPT35 RFX34:RFX35 QWB34:QWB35 QMF34:QMF35 QCJ34:QCJ35 PSN34:PSN35 PIR34:PIR35 OYV34:OYV35 OOZ34:OOZ35 OFD34:OFD35 NVH34:NVH35 NLL34:NLL35 NBP34:NBP35 MRT34:MRT35 MHX34:MHX35 LYB34:LYB35 LOF34:LOF35 LEJ34:LEJ35 KUN34:KUN35 KKR34:KKR35 KAV34:KAV35 JQZ34:JQZ35 JHD34:JHD35 IXH34:IXH35 INL34:INL35 IDP34:IDP35 HTT34:HTT35 HJX34:HJX35 HAB34:HAB35 GQF34:GQF35 GGJ34:GGJ35 FWN34:FWN35 FMR34:FMR35 FCV34:FCV35 ESZ34:ESZ35 EJD34:EJD35 DZH34:DZH35 DPL34:DPL35 DFP34:DFP35 CVT34:CVT35 CLX34:CLX35 CCB34:CCB35 BSF34:BSF35 BIJ34:BIJ35 AYN34:AYN35 AOR34:AOR35 AEV34:AEV35 UZ34:UZ35 LD34:LD35 Z131101:Z131102 AJ65565:AJ65567 AJ131101:AJ131103 AJ196637:AJ196639 AJ262173:AJ262175 AJ327709:AJ327711 AJ393245:AJ393247 AJ458781:AJ458783 AJ524317:AJ524319 AJ589853:AJ589855 AJ655389:AJ655391 AJ720925:AJ720927 AJ786461:AJ786463 AJ851997:AJ851999 AJ917533:AJ917535 AJ983069:AJ983071 AL262173:AL262174 AL327709:AL327710 AL393245:AL393246 AL458781:AL458782 AL524317:AL524318 AL589853:AL589854 AL655389:AL655390 AL720925:AL720926 AL786461:AL786462 AL851997:AL851998 AL917533:AL917534 AL983069:AL983070 AL29 AL65565:AL65566 AL24 AL131101:AL131102 AL34 AJ29:AJ30 AJ24:AJ25 AJ34:AJ35 AL196637:AL196638 AV65565:AV65567 AV131101:AV131103 AV196637:AV196639 AV262173:AV262175 AV327709:AV327711 AV393245:AV393247 AV458781:AV458783 AV524317:AV524319 AV589853:AV589855 AV655389:AV655391 AV720925:AV720927 AV786461:AV786463 AV851997:AV851999 AV917533:AV917535 AV983069:AV983071 AX262173:AX262174 AX327709:AX327710 AX393245:AX393246 AX458781:AX458782 AX524317:AX524318 AX589853:AX589854 AX655389:AX655390 AX720925:AX720926 AX786461:AX786462 AX851997:AX851998 AX917533:AX917534 AX983069:AX983070 AX29 AX65565:AX65566 AX24 AX131101:AX131102 AV29:AV30 AV24:AV25 AX34 AV34:AV35 AX196637:AX196638 BH65565:BH65567 BH131101:BH131103 BH196637:BH196639 BH262173:BH262175 BH327709:BH327711 BH393245:BH393247 BH458781:BH458783 BH524317:BH524319 BH589853:BH589855 BH655389:BH655391 BH720925:BH720927 BH786461:BH786463 BH851997:BH851999 BH917533:BH917535 BH983069:BH983071 BJ196637:BJ196638 BJ262173:BJ262174 BJ327709:BJ327710 BJ393245:BJ393246 BJ458781:BJ458782 BJ524317:BJ524318 BJ589853:BJ589854 BJ655389:BJ655390 BJ720925:BJ720926 BJ786461:BJ786462 BJ851997:BJ851998 BJ917533:BJ917534 BJ983069:BJ983070 BJ29 BJ65565:BJ65566 BJ24 BH29:BH30 BH24:BH25 BJ131101:BJ131102 BJ34 BH34:BH35"/>
    <dataValidation type="textLength" operator="lessThanOrEqual" allowBlank="1" showInputMessage="1" showErrorMessage="1" errorTitle="Ошибка" error="Допускается ввод не более 900 символов!" prompt="Укажите поставщика" sqref="WWX983070 M65566 KL65566 UH65566 AED65566 ANZ65566 AXV65566 BHR65566 BRN65566 CBJ65566 CLF65566 CVB65566 DEX65566 DOT65566 DYP65566 EIL65566 ESH65566 FCD65566 FLZ65566 FVV65566 GFR65566 GPN65566 GZJ65566 HJF65566 HTB65566 ICX65566 IMT65566 IWP65566 JGL65566 JQH65566 KAD65566 KJZ65566 KTV65566 LDR65566 LNN65566 LXJ65566 MHF65566 MRB65566 NAX65566 NKT65566 NUP65566 OEL65566 OOH65566 OYD65566 PHZ65566 PRV65566 QBR65566 QLN65566 QVJ65566 RFF65566 RPB65566 RYX65566 SIT65566 SSP65566 TCL65566 TMH65566 TWD65566 UFZ65566 UPV65566 UZR65566 VJN65566 VTJ65566 WDF65566 WNB65566 WWX65566 M131102 KL131102 UH131102 AED131102 ANZ131102 AXV131102 BHR131102 BRN131102 CBJ131102 CLF131102 CVB131102 DEX131102 DOT131102 DYP131102 EIL131102 ESH131102 FCD131102 FLZ131102 FVV131102 GFR131102 GPN131102 GZJ131102 HJF131102 HTB131102 ICX131102 IMT131102 IWP131102 JGL131102 JQH131102 KAD131102 KJZ131102 KTV131102 LDR131102 LNN131102 LXJ131102 MHF131102 MRB131102 NAX131102 NKT131102 NUP131102 OEL131102 OOH131102 OYD131102 PHZ131102 PRV131102 QBR131102 QLN131102 QVJ131102 RFF131102 RPB131102 RYX131102 SIT131102 SSP131102 TCL131102 TMH131102 TWD131102 UFZ131102 UPV131102 UZR131102 VJN131102 VTJ131102 WDF131102 WNB131102 WWX131102 M196638 KL196638 UH196638 AED196638 ANZ196638 AXV196638 BHR196638 BRN196638 CBJ196638 CLF196638 CVB196638 DEX196638 DOT196638 DYP196638 EIL196638 ESH196638 FCD196638 FLZ196638 FVV196638 GFR196638 GPN196638 GZJ196638 HJF196638 HTB196638 ICX196638 IMT196638 IWP196638 JGL196638 JQH196638 KAD196638 KJZ196638 KTV196638 LDR196638 LNN196638 LXJ196638 MHF196638 MRB196638 NAX196638 NKT196638 NUP196638 OEL196638 OOH196638 OYD196638 PHZ196638 PRV196638 QBR196638 QLN196638 QVJ196638 RFF196638 RPB196638 RYX196638 SIT196638 SSP196638 TCL196638 TMH196638 TWD196638 UFZ196638 UPV196638 UZR196638 VJN196638 VTJ196638 WDF196638 WNB196638 WWX196638 M262174 KL262174 UH262174 AED262174 ANZ262174 AXV262174 BHR262174 BRN262174 CBJ262174 CLF262174 CVB262174 DEX262174 DOT262174 DYP262174 EIL262174 ESH262174 FCD262174 FLZ262174 FVV262174 GFR262174 GPN262174 GZJ262174 HJF262174 HTB262174 ICX262174 IMT262174 IWP262174 JGL262174 JQH262174 KAD262174 KJZ262174 KTV262174 LDR262174 LNN262174 LXJ262174 MHF262174 MRB262174 NAX262174 NKT262174 NUP262174 OEL262174 OOH262174 OYD262174 PHZ262174 PRV262174 QBR262174 QLN262174 QVJ262174 RFF262174 RPB262174 RYX262174 SIT262174 SSP262174 TCL262174 TMH262174 TWD262174 UFZ262174 UPV262174 UZR262174 VJN262174 VTJ262174 WDF262174 WNB262174 WWX262174 M327710 KL327710 UH327710 AED327710 ANZ327710 AXV327710 BHR327710 BRN327710 CBJ327710 CLF327710 CVB327710 DEX327710 DOT327710 DYP327710 EIL327710 ESH327710 FCD327710 FLZ327710 FVV327710 GFR327710 GPN327710 GZJ327710 HJF327710 HTB327710 ICX327710 IMT327710 IWP327710 JGL327710 JQH327710 KAD327710 KJZ327710 KTV327710 LDR327710 LNN327710 LXJ327710 MHF327710 MRB327710 NAX327710 NKT327710 NUP327710 OEL327710 OOH327710 OYD327710 PHZ327710 PRV327710 QBR327710 QLN327710 QVJ327710 RFF327710 RPB327710 RYX327710 SIT327710 SSP327710 TCL327710 TMH327710 TWD327710 UFZ327710 UPV327710 UZR327710 VJN327710 VTJ327710 WDF327710 WNB327710 WWX327710 M393246 KL393246 UH393246 AED393246 ANZ393246 AXV393246 BHR393246 BRN393246 CBJ393246 CLF393246 CVB393246 DEX393246 DOT393246 DYP393246 EIL393246 ESH393246 FCD393246 FLZ393246 FVV393246 GFR393246 GPN393246 GZJ393246 HJF393246 HTB393246 ICX393246 IMT393246 IWP393246 JGL393246 JQH393246 KAD393246 KJZ393246 KTV393246 LDR393246 LNN393246 LXJ393246 MHF393246 MRB393246 NAX393246 NKT393246 NUP393246 OEL393246 OOH393246 OYD393246 PHZ393246 PRV393246 QBR393246 QLN393246 QVJ393246 RFF393246 RPB393246 RYX393246 SIT393246 SSP393246 TCL393246 TMH393246 TWD393246 UFZ393246 UPV393246 UZR393246 VJN393246 VTJ393246 WDF393246 WNB393246 WWX393246 M458782 KL458782 UH458782 AED458782 ANZ458782 AXV458782 BHR458782 BRN458782 CBJ458782 CLF458782 CVB458782 DEX458782 DOT458782 DYP458782 EIL458782 ESH458782 FCD458782 FLZ458782 FVV458782 GFR458782 GPN458782 GZJ458782 HJF458782 HTB458782 ICX458782 IMT458782 IWP458782 JGL458782 JQH458782 KAD458782 KJZ458782 KTV458782 LDR458782 LNN458782 LXJ458782 MHF458782 MRB458782 NAX458782 NKT458782 NUP458782 OEL458782 OOH458782 OYD458782 PHZ458782 PRV458782 QBR458782 QLN458782 QVJ458782 RFF458782 RPB458782 RYX458782 SIT458782 SSP458782 TCL458782 TMH458782 TWD458782 UFZ458782 UPV458782 UZR458782 VJN458782 VTJ458782 WDF458782 WNB458782 WWX458782 M524318 KL524318 UH524318 AED524318 ANZ524318 AXV524318 BHR524318 BRN524318 CBJ524318 CLF524318 CVB524318 DEX524318 DOT524318 DYP524318 EIL524318 ESH524318 FCD524318 FLZ524318 FVV524318 GFR524318 GPN524318 GZJ524318 HJF524318 HTB524318 ICX524318 IMT524318 IWP524318 JGL524318 JQH524318 KAD524318 KJZ524318 KTV524318 LDR524318 LNN524318 LXJ524318 MHF524318 MRB524318 NAX524318 NKT524318 NUP524318 OEL524318 OOH524318 OYD524318 PHZ524318 PRV524318 QBR524318 QLN524318 QVJ524318 RFF524318 RPB524318 RYX524318 SIT524318 SSP524318 TCL524318 TMH524318 TWD524318 UFZ524318 UPV524318 UZR524318 VJN524318 VTJ524318 WDF524318 WNB524318 WWX524318 M589854 KL589854 UH589854 AED589854 ANZ589854 AXV589854 BHR589854 BRN589854 CBJ589854 CLF589854 CVB589854 DEX589854 DOT589854 DYP589854 EIL589854 ESH589854 FCD589854 FLZ589854 FVV589854 GFR589854 GPN589854 GZJ589854 HJF589854 HTB589854 ICX589854 IMT589854 IWP589854 JGL589854 JQH589854 KAD589854 KJZ589854 KTV589854 LDR589854 LNN589854 LXJ589854 MHF589854 MRB589854 NAX589854 NKT589854 NUP589854 OEL589854 OOH589854 OYD589854 PHZ589854 PRV589854 QBR589854 QLN589854 QVJ589854 RFF589854 RPB589854 RYX589854 SIT589854 SSP589854 TCL589854 TMH589854 TWD589854 UFZ589854 UPV589854 UZR589854 VJN589854 VTJ589854 WDF589854 WNB589854 WWX589854 M655390 KL655390 UH655390 AED655390 ANZ655390 AXV655390 BHR655390 BRN655390 CBJ655390 CLF655390 CVB655390 DEX655390 DOT655390 DYP655390 EIL655390 ESH655390 FCD655390 FLZ655390 FVV655390 GFR655390 GPN655390 GZJ655390 HJF655390 HTB655390 ICX655390 IMT655390 IWP655390 JGL655390 JQH655390 KAD655390 KJZ655390 KTV655390 LDR655390 LNN655390 LXJ655390 MHF655390 MRB655390 NAX655390 NKT655390 NUP655390 OEL655390 OOH655390 OYD655390 PHZ655390 PRV655390 QBR655390 QLN655390 QVJ655390 RFF655390 RPB655390 RYX655390 SIT655390 SSP655390 TCL655390 TMH655390 TWD655390 UFZ655390 UPV655390 UZR655390 VJN655390 VTJ655390 WDF655390 WNB655390 WWX655390 M720926 KL720926 UH720926 AED720926 ANZ720926 AXV720926 BHR720926 BRN720926 CBJ720926 CLF720926 CVB720926 DEX720926 DOT720926 DYP720926 EIL720926 ESH720926 FCD720926 FLZ720926 FVV720926 GFR720926 GPN720926 GZJ720926 HJF720926 HTB720926 ICX720926 IMT720926 IWP720926 JGL720926 JQH720926 KAD720926 KJZ720926 KTV720926 LDR720926 LNN720926 LXJ720926 MHF720926 MRB720926 NAX720926 NKT720926 NUP720926 OEL720926 OOH720926 OYD720926 PHZ720926 PRV720926 QBR720926 QLN720926 QVJ720926 RFF720926 RPB720926 RYX720926 SIT720926 SSP720926 TCL720926 TMH720926 TWD720926 UFZ720926 UPV720926 UZR720926 VJN720926 VTJ720926 WDF720926 WNB720926 WWX720926 M786462 KL786462 UH786462 AED786462 ANZ786462 AXV786462 BHR786462 BRN786462 CBJ786462 CLF786462 CVB786462 DEX786462 DOT786462 DYP786462 EIL786462 ESH786462 FCD786462 FLZ786462 FVV786462 GFR786462 GPN786462 GZJ786462 HJF786462 HTB786462 ICX786462 IMT786462 IWP786462 JGL786462 JQH786462 KAD786462 KJZ786462 KTV786462 LDR786462 LNN786462 LXJ786462 MHF786462 MRB786462 NAX786462 NKT786462 NUP786462 OEL786462 OOH786462 OYD786462 PHZ786462 PRV786462 QBR786462 QLN786462 QVJ786462 RFF786462 RPB786462 RYX786462 SIT786462 SSP786462 TCL786462 TMH786462 TWD786462 UFZ786462 UPV786462 UZR786462 VJN786462 VTJ786462 WDF786462 WNB786462 WWX786462 M851998 KL851998 UH851998 AED851998 ANZ851998 AXV851998 BHR851998 BRN851998 CBJ851998 CLF851998 CVB851998 DEX851998 DOT851998 DYP851998 EIL851998 ESH851998 FCD851998 FLZ851998 FVV851998 GFR851998 GPN851998 GZJ851998 HJF851998 HTB851998 ICX851998 IMT851998 IWP851998 JGL851998 JQH851998 KAD851998 KJZ851998 KTV851998 LDR851998 LNN851998 LXJ851998 MHF851998 MRB851998 NAX851998 NKT851998 NUP851998 OEL851998 OOH851998 OYD851998 PHZ851998 PRV851998 QBR851998 QLN851998 QVJ851998 RFF851998 RPB851998 RYX851998 SIT851998 SSP851998 TCL851998 TMH851998 TWD851998 UFZ851998 UPV851998 UZR851998 VJN851998 VTJ851998 WDF851998 WNB851998 WWX851998 M917534 KL917534 UH917534 AED917534 ANZ917534 AXV917534 BHR917534 BRN917534 CBJ917534 CLF917534 CVB917534 DEX917534 DOT917534 DYP917534 EIL917534 ESH917534 FCD917534 FLZ917534 FVV917534 GFR917534 GPN917534 GZJ917534 HJF917534 HTB917534 ICX917534 IMT917534 IWP917534 JGL917534 JQH917534 KAD917534 KJZ917534 KTV917534 LDR917534 LNN917534 LXJ917534 MHF917534 MRB917534 NAX917534 NKT917534 NUP917534 OEL917534 OOH917534 OYD917534 PHZ917534 PRV917534 QBR917534 QLN917534 QVJ917534 RFF917534 RPB917534 RYX917534 SIT917534 SSP917534 TCL917534 TMH917534 TWD917534 UFZ917534 UPV917534 UZR917534 VJN917534 VTJ917534 WDF917534 WNB917534 WWX917534 M983070 KL983070 UH983070 AED983070 ANZ983070 AXV983070 BHR983070 BRN983070 CBJ983070 CLF983070 CVB983070 DEX983070 DOT983070 DYP983070 EIL983070 ESH983070 FCD983070 FLZ983070 FVV983070 GFR983070 GPN983070 GZJ983070 HJF983070 HTB983070 ICX983070 IMT983070 IWP983070 JGL983070 JQH983070 KAD983070 KJZ983070 KTV983070 LDR983070 LNN983070 LXJ983070 MHF983070 MRB983070 NAX983070 NKT983070 NUP983070 OEL983070 OOH983070 OYD983070 PHZ983070 PRV983070 QBR983070 QLN983070 QVJ983070 RFF983070 RPB983070 RYX983070 SIT983070 SSP983070 TCL983070 TMH983070 TWD983070 UFZ983070 UPV983070 UZR983070 VJN983070 VTJ983070 WDF983070 WNB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 T24:U24 T29:U29 O29 T34:U34 O34 AF29:AG29 AA29 AA24 AF24:AG24 AF34:AG34 AA34 AR29:AS29 AM29 AM24 AR24:AS24 AR34:AS34 AM34 BD29:BE29 AY29 AY24 BD24:BE24 BD34:BE34 AY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20" t="s">
        <v>490</v>
      </c>
      <c r="G2" s="1221"/>
      <c r="H2" s="1222"/>
      <c r="I2" s="434"/>
    </row>
    <row r="3" spans="1:20" ht="3" customHeight="1"/>
    <row r="4" spans="1:20" s="190" customFormat="1" ht="11.25">
      <c r="A4" s="214"/>
      <c r="B4" s="214"/>
      <c r="C4" s="214"/>
      <c r="D4" s="214"/>
      <c r="F4" s="1165" t="s">
        <v>453</v>
      </c>
      <c r="G4" s="1165"/>
      <c r="H4" s="1165"/>
      <c r="I4" s="1223"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3"/>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20.12.2021</v>
      </c>
      <c r="I7" s="196" t="s">
        <v>492</v>
      </c>
      <c r="J7" s="332"/>
      <c r="K7" s="214"/>
      <c r="L7" s="214"/>
      <c r="M7" s="214"/>
      <c r="N7" s="214"/>
      <c r="O7" s="214"/>
      <c r="P7" s="214"/>
      <c r="Q7" s="214"/>
      <c r="R7" s="214"/>
      <c r="S7" s="214"/>
      <c r="T7" s="214"/>
    </row>
    <row r="8" spans="1:20" s="190" customFormat="1" ht="45">
      <c r="A8" s="1224">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24"/>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24"/>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4"/>
      <c r="B11" s="1224">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24"/>
      <c r="B12" s="1224"/>
      <c r="C12" s="1224">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4"/>
      <c r="B13" s="1224"/>
      <c r="C13" s="1224"/>
      <c r="D13" s="342">
        <v>1</v>
      </c>
      <c r="F13" s="333" t="str">
        <f>"4."&amp;mergeValue(A13) &amp;"."&amp;mergeValue(B13)&amp;"."&amp;mergeValue(C13)&amp;"."&amp;mergeValue(D13)</f>
        <v>4.1.1.1.1</v>
      </c>
      <c r="G13" s="418" t="s">
        <v>497</v>
      </c>
      <c r="H13" s="316"/>
      <c r="I13" s="1225" t="s">
        <v>589</v>
      </c>
      <c r="J13" s="332"/>
      <c r="K13" s="214"/>
      <c r="L13" s="214"/>
      <c r="M13" s="214"/>
      <c r="N13" s="214"/>
      <c r="O13" s="214"/>
      <c r="P13" s="214"/>
      <c r="Q13" s="214"/>
      <c r="R13" s="214"/>
      <c r="S13" s="214"/>
      <c r="T13" s="214"/>
    </row>
    <row r="14" spans="1:20" s="190" customFormat="1" ht="18.75">
      <c r="A14" s="1224"/>
      <c r="B14" s="1224"/>
      <c r="C14" s="1224"/>
      <c r="D14" s="342"/>
      <c r="F14" s="336"/>
      <c r="G14" s="150" t="s">
        <v>4</v>
      </c>
      <c r="H14" s="341"/>
      <c r="I14" s="1225"/>
      <c r="J14" s="332"/>
      <c r="K14" s="214"/>
      <c r="L14" s="214"/>
      <c r="M14" s="214"/>
      <c r="N14" s="214"/>
      <c r="O14" s="214"/>
      <c r="P14" s="214"/>
      <c r="Q14" s="214"/>
      <c r="R14" s="214"/>
      <c r="S14" s="214"/>
      <c r="T14" s="214"/>
    </row>
    <row r="15" spans="1:20" s="190" customFormat="1" ht="18.75">
      <c r="A15" s="1224"/>
      <c r="B15" s="1224"/>
      <c r="C15" s="342"/>
      <c r="D15" s="342"/>
      <c r="F15" s="336"/>
      <c r="G15" s="149" t="s">
        <v>402</v>
      </c>
      <c r="H15" s="337"/>
      <c r="I15" s="338"/>
      <c r="J15" s="332"/>
      <c r="K15" s="214"/>
      <c r="L15" s="214"/>
      <c r="M15" s="214"/>
      <c r="N15" s="214"/>
      <c r="O15" s="214"/>
      <c r="P15" s="214"/>
      <c r="Q15" s="214"/>
      <c r="R15" s="214"/>
      <c r="S15" s="214"/>
      <c r="T15" s="214"/>
    </row>
    <row r="16" spans="1:20" s="190" customFormat="1" ht="18.75">
      <c r="A16" s="1224"/>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19" t="s">
        <v>591</v>
      </c>
      <c r="H19" s="1219"/>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9" hidden="1" customWidth="1"/>
    <col min="7" max="8" width="7" style="505"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499"/>
    <col min="36" max="36" width="13.42578125" style="499" customWidth="1"/>
    <col min="37" max="37" width="10.5703125" style="499"/>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52" t="s">
        <v>671</v>
      </c>
      <c r="M5" s="1252"/>
      <c r="N5" s="1252"/>
      <c r="O5" s="1252"/>
      <c r="P5" s="1252"/>
      <c r="Q5" s="1252"/>
      <c r="R5" s="1252"/>
      <c r="S5" s="1252"/>
      <c r="T5" s="1252"/>
      <c r="U5" s="578"/>
      <c r="V5" s="578"/>
      <c r="W5" s="522"/>
      <c r="X5" s="522"/>
      <c r="Y5" s="584"/>
      <c r="Z5" s="584"/>
      <c r="AA5" s="584"/>
      <c r="AB5" s="584"/>
      <c r="AC5" s="584"/>
      <c r="AD5" s="584"/>
      <c r="AE5" s="496"/>
    </row>
    <row r="6" spans="1:37" ht="3" customHeight="1">
      <c r="J6" s="481"/>
      <c r="K6" s="481"/>
      <c r="L6" s="477"/>
      <c r="M6" s="477"/>
      <c r="N6" s="477"/>
      <c r="O6" s="480"/>
      <c r="P6" s="480"/>
      <c r="Q6" s="480"/>
      <c r="R6" s="480"/>
      <c r="S6" s="480"/>
      <c r="T6" s="480"/>
      <c r="U6" s="477"/>
    </row>
    <row r="7" spans="1:37" s="522" customFormat="1" ht="22.5">
      <c r="A7" s="584"/>
      <c r="B7" s="584"/>
      <c r="C7" s="584"/>
      <c r="D7" s="584"/>
      <c r="E7" s="584"/>
      <c r="F7" s="584"/>
      <c r="G7" s="590"/>
      <c r="H7" s="590"/>
      <c r="I7" s="530"/>
      <c r="J7" s="528"/>
      <c r="K7" s="528"/>
      <c r="L7" s="523"/>
      <c r="M7" s="671" t="s">
        <v>501</v>
      </c>
      <c r="N7" s="1229" t="str">
        <f>IF(NameOrPr_ch="",IF(NameOrPr="","",NameOrPr),NameOrPr_ch)</f>
        <v>Департамент жилищно-коммунального хозяйства, энергетики и регулирования тарифов Ярославской области</v>
      </c>
      <c r="O7" s="1229"/>
      <c r="P7" s="1229"/>
      <c r="Q7" s="1229"/>
      <c r="R7" s="1229"/>
      <c r="S7" s="1229"/>
      <c r="T7" s="1229"/>
      <c r="U7" s="668"/>
      <c r="AH7" s="584"/>
      <c r="AI7" s="584"/>
      <c r="AJ7" s="584"/>
      <c r="AK7" s="584"/>
    </row>
    <row r="8" spans="1:37" s="491" customFormat="1" ht="18.75">
      <c r="A8" s="504"/>
      <c r="B8" s="504"/>
      <c r="C8" s="504"/>
      <c r="D8" s="504"/>
      <c r="E8" s="504"/>
      <c r="F8" s="504"/>
      <c r="G8" s="504"/>
      <c r="H8" s="504"/>
      <c r="L8" s="498"/>
      <c r="M8" s="671" t="s">
        <v>594</v>
      </c>
      <c r="N8" s="1229" t="str">
        <f>IF(datePr_ch="",IF(datePr="","",datePr),datePr_ch)</f>
        <v>20.12.2021</v>
      </c>
      <c r="O8" s="1229"/>
      <c r="P8" s="1229"/>
      <c r="Q8" s="1229"/>
      <c r="R8" s="1229"/>
      <c r="S8" s="1229"/>
      <c r="T8" s="1229"/>
      <c r="U8" s="666"/>
      <c r="V8" s="569"/>
      <c r="W8" s="569"/>
      <c r="X8" s="569"/>
      <c r="Y8" s="569"/>
      <c r="Z8" s="569"/>
      <c r="AA8" s="569"/>
      <c r="AH8" s="504"/>
      <c r="AI8" s="504"/>
      <c r="AJ8" s="504"/>
      <c r="AK8" s="504"/>
    </row>
    <row r="9" spans="1:37" s="491" customFormat="1" ht="18.75">
      <c r="A9" s="504"/>
      <c r="B9" s="504"/>
      <c r="C9" s="504"/>
      <c r="D9" s="504"/>
      <c r="E9" s="504"/>
      <c r="F9" s="504"/>
      <c r="G9" s="504"/>
      <c r="H9" s="504"/>
      <c r="L9" s="551"/>
      <c r="M9" s="671" t="s">
        <v>593</v>
      </c>
      <c r="N9" s="1229" t="str">
        <f>IF(numberPr_ch="",IF(numberPr="","",numberPr),numberPr_ch)</f>
        <v>272-ви, 304-ви, 375-ви, 376-ви, 378-ви</v>
      </c>
      <c r="O9" s="1229"/>
      <c r="P9" s="1229"/>
      <c r="Q9" s="1229"/>
      <c r="R9" s="1229"/>
      <c r="S9" s="1229"/>
      <c r="T9" s="1229"/>
      <c r="U9" s="666"/>
      <c r="V9" s="569"/>
      <c r="W9" s="569"/>
      <c r="X9" s="569"/>
      <c r="Y9" s="569"/>
      <c r="Z9" s="569"/>
      <c r="AA9" s="569"/>
      <c r="AH9" s="504"/>
      <c r="AI9" s="504"/>
      <c r="AJ9" s="504"/>
      <c r="AK9" s="504"/>
    </row>
    <row r="10" spans="1:37" s="491" customFormat="1" ht="18.75">
      <c r="A10" s="504"/>
      <c r="B10" s="504"/>
      <c r="C10" s="504"/>
      <c r="D10" s="504"/>
      <c r="E10" s="504"/>
      <c r="F10" s="504"/>
      <c r="G10" s="504"/>
      <c r="H10" s="504"/>
      <c r="L10" s="551"/>
      <c r="M10" s="671" t="s">
        <v>500</v>
      </c>
      <c r="N10" s="1229" t="str">
        <f>IF(IstPub_ch="",IF(IstPub="","",IstPub),IstPub_ch)</f>
        <v>печатное издание "Документ Регион"</v>
      </c>
      <c r="O10" s="1229"/>
      <c r="P10" s="1229"/>
      <c r="Q10" s="1229"/>
      <c r="R10" s="1229"/>
      <c r="S10" s="1229"/>
      <c r="T10" s="1229"/>
      <c r="U10" s="666"/>
      <c r="V10" s="569"/>
      <c r="W10" s="569"/>
      <c r="X10" s="569"/>
      <c r="Y10" s="569"/>
      <c r="Z10" s="569"/>
      <c r="AA10" s="569"/>
      <c r="AH10" s="504"/>
      <c r="AI10" s="504"/>
      <c r="AJ10" s="504"/>
      <c r="AK10" s="504"/>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718</v>
      </c>
      <c r="AA11" s="770" t="s">
        <v>719</v>
      </c>
      <c r="AH11" s="772"/>
      <c r="AI11" s="772"/>
      <c r="AJ11" s="772"/>
      <c r="AK11" s="772"/>
    </row>
    <row r="12" spans="1:37" s="491" customFormat="1" ht="11.25" hidden="1">
      <c r="A12" s="504"/>
      <c r="B12" s="504"/>
      <c r="C12" s="504"/>
      <c r="D12" s="504"/>
      <c r="E12" s="504"/>
      <c r="F12" s="504"/>
      <c r="G12" s="504"/>
      <c r="H12" s="504"/>
      <c r="L12" s="1253"/>
      <c r="M12" s="1253"/>
      <c r="N12" s="565"/>
      <c r="O12" s="1279"/>
      <c r="P12" s="1279"/>
      <c r="Q12" s="1279"/>
      <c r="R12" s="1279"/>
      <c r="S12" s="1279"/>
      <c r="T12" s="1279"/>
      <c r="U12" s="486"/>
      <c r="AE12" s="502" t="s">
        <v>372</v>
      </c>
      <c r="AH12" s="504"/>
      <c r="AI12" s="504"/>
      <c r="AJ12" s="504"/>
      <c r="AK12" s="504"/>
    </row>
    <row r="13" spans="1:37">
      <c r="J13" s="481"/>
      <c r="K13" s="481"/>
      <c r="L13" s="477"/>
      <c r="M13" s="477"/>
      <c r="N13" s="477"/>
      <c r="O13" s="1273"/>
      <c r="P13" s="1273"/>
      <c r="Q13" s="1273"/>
      <c r="R13" s="1273"/>
      <c r="S13" s="1273"/>
      <c r="T13" s="1273"/>
      <c r="U13" s="598"/>
      <c r="Z13" s="1273"/>
      <c r="AA13" s="1273"/>
      <c r="AB13" s="1273"/>
      <c r="AC13" s="1273"/>
      <c r="AD13" s="1273"/>
      <c r="AE13" s="1273"/>
    </row>
    <row r="14" spans="1:37">
      <c r="J14" s="481"/>
      <c r="K14" s="481"/>
      <c r="L14" s="1165" t="s">
        <v>453</v>
      </c>
      <c r="M14" s="1165"/>
      <c r="N14" s="1165"/>
      <c r="O14" s="1165"/>
      <c r="P14" s="1165"/>
      <c r="Q14" s="1165"/>
      <c r="R14" s="1165"/>
      <c r="S14" s="1165"/>
      <c r="T14" s="1165"/>
      <c r="U14" s="1165"/>
      <c r="V14" s="1165"/>
      <c r="W14" s="1165"/>
      <c r="X14" s="1165"/>
      <c r="Y14" s="1165"/>
      <c r="Z14" s="1165"/>
      <c r="AA14" s="1165"/>
      <c r="AB14" s="1165"/>
      <c r="AC14" s="1165"/>
      <c r="AD14" s="1165"/>
      <c r="AE14" s="1165"/>
      <c r="AF14" s="1165"/>
      <c r="AG14" s="1165" t="s">
        <v>454</v>
      </c>
    </row>
    <row r="15" spans="1:37" ht="14.25" customHeight="1">
      <c r="J15" s="481"/>
      <c r="K15" s="481"/>
      <c r="L15" s="1236" t="s">
        <v>91</v>
      </c>
      <c r="M15" s="1236" t="s">
        <v>673</v>
      </c>
      <c r="N15" s="1294" t="s">
        <v>626</v>
      </c>
      <c r="O15" s="1294"/>
      <c r="P15" s="1294"/>
      <c r="Q15" s="1294"/>
      <c r="R15" s="1294" t="s">
        <v>627</v>
      </c>
      <c r="S15" s="1294"/>
      <c r="T15" s="1294"/>
      <c r="U15" s="1294"/>
      <c r="V15" s="1294" t="s">
        <v>628</v>
      </c>
      <c r="W15" s="1294"/>
      <c r="X15" s="1294"/>
      <c r="Y15" s="1294"/>
      <c r="Z15" s="1236" t="s">
        <v>639</v>
      </c>
      <c r="AA15" s="1236"/>
      <c r="AB15" s="1236"/>
      <c r="AC15" s="1236"/>
      <c r="AD15" s="1236"/>
      <c r="AE15" s="1236" t="s">
        <v>340</v>
      </c>
      <c r="AF15" s="1272" t="s">
        <v>274</v>
      </c>
      <c r="AG15" s="1165"/>
    </row>
    <row r="16" spans="1:37" s="522" customFormat="1" ht="27.75" customHeight="1">
      <c r="A16" s="584"/>
      <c r="B16" s="584"/>
      <c r="C16" s="584"/>
      <c r="D16" s="584"/>
      <c r="E16" s="584"/>
      <c r="F16" s="584"/>
      <c r="G16" s="590"/>
      <c r="H16" s="590"/>
      <c r="I16" s="530"/>
      <c r="J16" s="528"/>
      <c r="K16" s="528"/>
      <c r="L16" s="1236"/>
      <c r="M16" s="1236"/>
      <c r="N16" s="1294"/>
      <c r="O16" s="1294"/>
      <c r="P16" s="1294"/>
      <c r="Q16" s="1294"/>
      <c r="R16" s="1294"/>
      <c r="S16" s="1294"/>
      <c r="T16" s="1294"/>
      <c r="U16" s="1294"/>
      <c r="V16" s="1294"/>
      <c r="W16" s="1294"/>
      <c r="X16" s="1294"/>
      <c r="Y16" s="1294"/>
      <c r="Z16" s="1165" t="s">
        <v>676</v>
      </c>
      <c r="AA16" s="1165"/>
      <c r="AB16" s="1165" t="s">
        <v>652</v>
      </c>
      <c r="AC16" s="1165"/>
      <c r="AD16" s="1165"/>
      <c r="AE16" s="1236"/>
      <c r="AF16" s="1272"/>
      <c r="AG16" s="1165"/>
      <c r="AH16" s="584"/>
      <c r="AI16" s="584"/>
      <c r="AJ16" s="584"/>
      <c r="AK16" s="584"/>
    </row>
    <row r="17" spans="1:37" ht="14.25" customHeight="1">
      <c r="J17" s="481"/>
      <c r="K17" s="481"/>
      <c r="L17" s="1236"/>
      <c r="M17" s="1236"/>
      <c r="N17" s="1294"/>
      <c r="O17" s="1294"/>
      <c r="P17" s="1294"/>
      <c r="Q17" s="1294"/>
      <c r="R17" s="1294"/>
      <c r="S17" s="1294"/>
      <c r="T17" s="1294"/>
      <c r="U17" s="1294"/>
      <c r="V17" s="1294"/>
      <c r="W17" s="1294"/>
      <c r="X17" s="1294"/>
      <c r="Y17" s="1294"/>
      <c r="Z17" s="533" t="s">
        <v>674</v>
      </c>
      <c r="AA17" s="533" t="s">
        <v>675</v>
      </c>
      <c r="AB17" s="535" t="s">
        <v>273</v>
      </c>
      <c r="AC17" s="1284" t="s">
        <v>272</v>
      </c>
      <c r="AD17" s="1284"/>
      <c r="AE17" s="1236"/>
      <c r="AF17" s="1272"/>
      <c r="AG17" s="1165"/>
    </row>
    <row r="18" spans="1:37">
      <c r="J18" s="481"/>
      <c r="K18" s="489">
        <v>1</v>
      </c>
      <c r="L18" s="478" t="s">
        <v>92</v>
      </c>
      <c r="M18" s="478" t="s">
        <v>48</v>
      </c>
      <c r="N18" s="1295">
        <f ca="1">OFFSET(N18,0,-1)+1</f>
        <v>3</v>
      </c>
      <c r="O18" s="1295"/>
      <c r="P18" s="1295"/>
      <c r="Q18" s="1295"/>
      <c r="R18" s="1295">
        <f ca="1">OFFSET(N18,0,0)+1</f>
        <v>4</v>
      </c>
      <c r="S18" s="1295"/>
      <c r="T18" s="1295"/>
      <c r="U18" s="1295"/>
      <c r="V18" s="673"/>
      <c r="W18" s="673"/>
      <c r="X18" s="673"/>
      <c r="Y18" s="674">
        <f ca="1">OFFSET(R18,0,0)+1</f>
        <v>5</v>
      </c>
      <c r="Z18" s="487">
        <f ca="1">OFFSET(Z18,0,-1)+1</f>
        <v>6</v>
      </c>
      <c r="AA18" s="487">
        <f ca="1">OFFSET(AA18,0,-1)+1</f>
        <v>7</v>
      </c>
      <c r="AB18" s="487">
        <f ca="1">OFFSET(AB18,0,-1)+1</f>
        <v>8</v>
      </c>
      <c r="AC18" s="1295">
        <f ca="1">OFFSET(AC18,0,-1)+1</f>
        <v>9</v>
      </c>
      <c r="AD18" s="1295"/>
      <c r="AE18" s="487">
        <f ca="1">OFFSET(AE18,0,-2)+1</f>
        <v>10</v>
      </c>
      <c r="AF18" s="522"/>
      <c r="AG18" s="487">
        <f ca="1">OFFSET(AG18,0,-2)+1</f>
        <v>11</v>
      </c>
    </row>
    <row r="19" spans="1:37" ht="22.5">
      <c r="A19" s="1255">
        <v>1</v>
      </c>
      <c r="B19" s="1014"/>
      <c r="C19" s="1014"/>
      <c r="D19" s="1014"/>
      <c r="E19" s="1014"/>
      <c r="F19" s="1007"/>
      <c r="G19" s="1013"/>
      <c r="H19" s="1013"/>
      <c r="I19" s="995"/>
      <c r="J19" s="994"/>
      <c r="K19" s="994"/>
      <c r="L19" s="592">
        <f>mergeValue(A19)</f>
        <v>1</v>
      </c>
      <c r="M19" s="640" t="s">
        <v>20</v>
      </c>
      <c r="N19" s="1296"/>
      <c r="O19" s="1296"/>
      <c r="P19" s="1296"/>
      <c r="Q19" s="1296"/>
      <c r="R19" s="1296"/>
      <c r="S19" s="1296"/>
      <c r="T19" s="1296"/>
      <c r="U19" s="1296"/>
      <c r="V19" s="1296"/>
      <c r="W19" s="1296"/>
      <c r="X19" s="1296"/>
      <c r="Y19" s="1296"/>
      <c r="Z19" s="1296"/>
      <c r="AA19" s="1296"/>
      <c r="AB19" s="1296"/>
      <c r="AC19" s="1296"/>
      <c r="AD19" s="1296"/>
      <c r="AE19" s="1296"/>
      <c r="AF19" s="1296"/>
      <c r="AG19" s="580" t="s">
        <v>475</v>
      </c>
    </row>
    <row r="20" spans="1:37" ht="22.5">
      <c r="A20" s="1255"/>
      <c r="B20" s="1255">
        <v>1</v>
      </c>
      <c r="C20" s="1014"/>
      <c r="D20" s="1014"/>
      <c r="E20" s="1014"/>
      <c r="F20" s="1007"/>
      <c r="G20" s="1016"/>
      <c r="H20" s="1017"/>
      <c r="I20" s="996"/>
      <c r="J20" s="991"/>
      <c r="K20" s="989"/>
      <c r="L20" s="592" t="str">
        <f>mergeValue(A20) &amp;"."&amp; mergeValue(B20)</f>
        <v>1.1</v>
      </c>
      <c r="M20" s="545" t="s">
        <v>16</v>
      </c>
      <c r="N20" s="1297"/>
      <c r="O20" s="1297"/>
      <c r="P20" s="1297"/>
      <c r="Q20" s="1297"/>
      <c r="R20" s="1297"/>
      <c r="S20" s="1297"/>
      <c r="T20" s="1297"/>
      <c r="U20" s="1297"/>
      <c r="V20" s="1297"/>
      <c r="W20" s="1297"/>
      <c r="X20" s="1297"/>
      <c r="Y20" s="1297"/>
      <c r="Z20" s="1297"/>
      <c r="AA20" s="1297"/>
      <c r="AB20" s="1297"/>
      <c r="AC20" s="1297"/>
      <c r="AD20" s="1297"/>
      <c r="AE20" s="1297"/>
      <c r="AF20" s="1297"/>
      <c r="AG20" s="580" t="s">
        <v>476</v>
      </c>
    </row>
    <row r="21" spans="1:37" ht="22.5">
      <c r="A21" s="1255"/>
      <c r="B21" s="1255"/>
      <c r="C21" s="1255">
        <v>1</v>
      </c>
      <c r="D21" s="1014"/>
      <c r="E21" s="1014"/>
      <c r="F21" s="1007"/>
      <c r="G21" s="1016"/>
      <c r="H21" s="1017"/>
      <c r="I21" s="996"/>
      <c r="J21" s="991"/>
      <c r="K21" s="989"/>
      <c r="L21" s="592" t="str">
        <f>mergeValue(A21) &amp;"."&amp; mergeValue(B21)&amp;"."&amp; mergeValue(C21)</f>
        <v>1.1.1</v>
      </c>
      <c r="M21" s="546" t="s">
        <v>7</v>
      </c>
      <c r="N21" s="1297"/>
      <c r="O21" s="1297"/>
      <c r="P21" s="1297"/>
      <c r="Q21" s="1297"/>
      <c r="R21" s="1297"/>
      <c r="S21" s="1297"/>
      <c r="T21" s="1297"/>
      <c r="U21" s="1297"/>
      <c r="V21" s="1297"/>
      <c r="W21" s="1297"/>
      <c r="X21" s="1297"/>
      <c r="Y21" s="1297"/>
      <c r="Z21" s="1297"/>
      <c r="AA21" s="1297"/>
      <c r="AB21" s="1297"/>
      <c r="AC21" s="1297"/>
      <c r="AD21" s="1297"/>
      <c r="AE21" s="1297"/>
      <c r="AF21" s="1297"/>
      <c r="AG21" s="580" t="s">
        <v>631</v>
      </c>
    </row>
    <row r="22" spans="1:37" ht="15" customHeight="1">
      <c r="A22" s="1255"/>
      <c r="B22" s="1255"/>
      <c r="C22" s="1255"/>
      <c r="D22" s="1255">
        <v>1</v>
      </c>
      <c r="E22" s="1014"/>
      <c r="F22" s="1007"/>
      <c r="G22" s="1016"/>
      <c r="H22" s="1017"/>
      <c r="I22" s="996"/>
      <c r="J22" s="991"/>
      <c r="K22" s="989"/>
      <c r="L22" s="592" t="str">
        <f>mergeValue(A22) &amp;"."&amp; mergeValue(B22)&amp;"."&amp; mergeValue(C22)&amp;"."&amp; mergeValue(D22)</f>
        <v>1.1.1.1</v>
      </c>
      <c r="M22" s="547" t="s">
        <v>22</v>
      </c>
      <c r="N22" s="1297"/>
      <c r="O22" s="1297"/>
      <c r="P22" s="1297"/>
      <c r="Q22" s="1297"/>
      <c r="R22" s="1297"/>
      <c r="S22" s="1297"/>
      <c r="T22" s="1297"/>
      <c r="U22" s="1297"/>
      <c r="V22" s="1297"/>
      <c r="W22" s="1297"/>
      <c r="X22" s="1297"/>
      <c r="Y22" s="1297"/>
      <c r="Z22" s="1297"/>
      <c r="AA22" s="1297"/>
      <c r="AB22" s="1297"/>
      <c r="AC22" s="1297"/>
      <c r="AD22" s="1297"/>
      <c r="AE22" s="1297"/>
      <c r="AF22" s="1297"/>
      <c r="AG22" s="580" t="s">
        <v>677</v>
      </c>
    </row>
    <row r="23" spans="1:37" ht="20.100000000000001" customHeight="1">
      <c r="A23" s="1255"/>
      <c r="B23" s="1255"/>
      <c r="C23" s="1255"/>
      <c r="D23" s="1255"/>
      <c r="E23" s="1255">
        <v>1</v>
      </c>
      <c r="F23" s="1007"/>
      <c r="G23" s="1016"/>
      <c r="H23" s="1017"/>
      <c r="I23" s="1018"/>
      <c r="J23" s="1008"/>
      <c r="K23" s="1168"/>
      <c r="L23" s="1298" t="str">
        <f>mergeValue(A23) &amp;"."&amp; mergeValue(B23)&amp;"."&amp; mergeValue(C23)&amp;"."&amp; mergeValue(D23)&amp;"."&amp; mergeValue(E23)</f>
        <v>1.1.1.1.1</v>
      </c>
      <c r="M23" s="1299"/>
      <c r="N23" s="1251" t="s">
        <v>84</v>
      </c>
      <c r="O23" s="1293"/>
      <c r="P23" s="1289">
        <v>1</v>
      </c>
      <c r="Q23" s="1290"/>
      <c r="R23" s="1251" t="s">
        <v>84</v>
      </c>
      <c r="S23" s="1293"/>
      <c r="T23" s="1289">
        <v>1</v>
      </c>
      <c r="U23" s="1290"/>
      <c r="V23" s="1251" t="s">
        <v>84</v>
      </c>
      <c r="W23" s="560"/>
      <c r="X23" s="538">
        <v>1</v>
      </c>
      <c r="Y23" s="1090"/>
      <c r="Z23" s="670"/>
      <c r="AA23" s="670"/>
      <c r="AB23" s="1262"/>
      <c r="AC23" s="1251" t="s">
        <v>83</v>
      </c>
      <c r="AD23" s="1262"/>
      <c r="AE23" s="1251" t="s">
        <v>84</v>
      </c>
      <c r="AF23" s="577"/>
      <c r="AG23" s="1286" t="s">
        <v>678</v>
      </c>
      <c r="AH23" s="499" t="str">
        <f>strCheckDate(Z24:AF24)</f>
        <v/>
      </c>
      <c r="AI23" s="503" t="str">
        <f>IF(AND(COUNTIF(AJ18:AJ27,AJ23)&gt;1,AJ23&lt;&gt;""),"ErrUnique:HasDoubleConn","")</f>
        <v/>
      </c>
      <c r="AJ23" s="503"/>
      <c r="AK23" s="503"/>
    </row>
    <row r="24" spans="1:37" ht="20.100000000000001" customHeight="1">
      <c r="A24" s="1255"/>
      <c r="B24" s="1255"/>
      <c r="C24" s="1255"/>
      <c r="D24" s="1255"/>
      <c r="E24" s="1255"/>
      <c r="F24" s="1007"/>
      <c r="G24" s="1016"/>
      <c r="H24" s="1017"/>
      <c r="I24" s="1018"/>
      <c r="J24" s="1008"/>
      <c r="K24" s="1168"/>
      <c r="L24" s="1298"/>
      <c r="M24" s="1299"/>
      <c r="N24" s="1251"/>
      <c r="O24" s="1293"/>
      <c r="P24" s="1289"/>
      <c r="Q24" s="1291"/>
      <c r="R24" s="1251"/>
      <c r="S24" s="1293"/>
      <c r="T24" s="1289"/>
      <c r="U24" s="1292"/>
      <c r="V24" s="1251"/>
      <c r="W24" s="600"/>
      <c r="X24" s="564"/>
      <c r="Y24" s="564"/>
      <c r="Z24" s="571"/>
      <c r="AA24" s="602" t="str">
        <f>AB23 &amp; "-" &amp; AD23</f>
        <v>-</v>
      </c>
      <c r="AB24" s="1250"/>
      <c r="AC24" s="1251"/>
      <c r="AD24" s="1250"/>
      <c r="AE24" s="1251"/>
      <c r="AF24" s="672"/>
      <c r="AG24" s="1287"/>
      <c r="AI24" s="503"/>
      <c r="AJ24" s="503"/>
      <c r="AK24" s="503"/>
    </row>
    <row r="25" spans="1:37" ht="20.100000000000001" customHeight="1">
      <c r="A25" s="1255"/>
      <c r="B25" s="1255"/>
      <c r="C25" s="1255"/>
      <c r="D25" s="1255"/>
      <c r="E25" s="1255"/>
      <c r="F25" s="1007"/>
      <c r="G25" s="1016"/>
      <c r="H25" s="1017"/>
      <c r="I25" s="1018"/>
      <c r="J25" s="1008"/>
      <c r="K25" s="1168"/>
      <c r="L25" s="1298"/>
      <c r="M25" s="1299"/>
      <c r="N25" s="1251"/>
      <c r="O25" s="1293"/>
      <c r="P25" s="1289"/>
      <c r="Q25" s="1292"/>
      <c r="R25" s="1251"/>
      <c r="S25" s="601"/>
      <c r="T25" s="557"/>
      <c r="U25" s="564"/>
      <c r="V25" s="570"/>
      <c r="W25" s="570"/>
      <c r="X25" s="570"/>
      <c r="Y25" s="570"/>
      <c r="Z25" s="571"/>
      <c r="AA25" s="571"/>
      <c r="AB25" s="572"/>
      <c r="AC25" s="563"/>
      <c r="AD25" s="563"/>
      <c r="AE25" s="572"/>
      <c r="AF25" s="563"/>
      <c r="AG25" s="1287"/>
      <c r="AI25" s="503"/>
      <c r="AJ25" s="503"/>
      <c r="AK25" s="503"/>
    </row>
    <row r="26" spans="1:37" ht="20.100000000000001" customHeight="1">
      <c r="A26" s="1255"/>
      <c r="B26" s="1255"/>
      <c r="C26" s="1255"/>
      <c r="D26" s="1255"/>
      <c r="E26" s="1255"/>
      <c r="F26" s="1007"/>
      <c r="G26" s="1016"/>
      <c r="H26" s="1017"/>
      <c r="I26" s="1018"/>
      <c r="J26" s="1008"/>
      <c r="K26" s="1168"/>
      <c r="L26" s="1298"/>
      <c r="M26" s="1299"/>
      <c r="N26" s="1251"/>
      <c r="O26" s="573"/>
      <c r="P26" s="575"/>
      <c r="Q26" s="574"/>
      <c r="R26" s="570"/>
      <c r="S26" s="570"/>
      <c r="T26" s="570"/>
      <c r="U26" s="570"/>
      <c r="V26" s="570"/>
      <c r="W26" s="570"/>
      <c r="X26" s="570"/>
      <c r="Y26" s="570"/>
      <c r="Z26" s="571"/>
      <c r="AA26" s="571"/>
      <c r="AB26" s="572"/>
      <c r="AC26" s="563"/>
      <c r="AD26" s="563"/>
      <c r="AE26" s="572"/>
      <c r="AF26" s="563"/>
      <c r="AG26" s="1287"/>
      <c r="AI26" s="503"/>
      <c r="AJ26" s="503"/>
      <c r="AK26" s="503"/>
    </row>
    <row r="27" spans="1:37" s="475" customFormat="1" ht="15" customHeight="1">
      <c r="A27" s="1255"/>
      <c r="B27" s="1255"/>
      <c r="C27" s="1255"/>
      <c r="D27" s="1255"/>
      <c r="E27" s="1015"/>
      <c r="F27" s="1009"/>
      <c r="G27" s="1011"/>
      <c r="H27" s="1009"/>
      <c r="I27" s="1018"/>
      <c r="J27" s="1008"/>
      <c r="K27" s="1002"/>
      <c r="L27" s="537"/>
      <c r="M27" s="550" t="s">
        <v>5</v>
      </c>
      <c r="N27" s="550"/>
      <c r="O27" s="550"/>
      <c r="P27" s="550"/>
      <c r="Q27" s="550"/>
      <c r="R27" s="550"/>
      <c r="S27" s="550"/>
      <c r="T27" s="550"/>
      <c r="U27" s="550"/>
      <c r="V27" s="550"/>
      <c r="W27" s="550"/>
      <c r="X27" s="550"/>
      <c r="Y27" s="550"/>
      <c r="Z27" s="550"/>
      <c r="AA27" s="550"/>
      <c r="AB27" s="550"/>
      <c r="AC27" s="550"/>
      <c r="AD27" s="550"/>
      <c r="AE27" s="550"/>
      <c r="AF27" s="550"/>
      <c r="AG27" s="1288"/>
      <c r="AH27" s="500"/>
      <c r="AI27" s="500"/>
      <c r="AJ27" s="213"/>
      <c r="AK27" s="213"/>
    </row>
    <row r="28" spans="1:37" s="475" customFormat="1" ht="15" customHeight="1">
      <c r="A28" s="1255"/>
      <c r="B28" s="1255"/>
      <c r="C28" s="1255"/>
      <c r="D28" s="1015"/>
      <c r="E28" s="1015"/>
      <c r="F28" s="1009"/>
      <c r="G28" s="1016"/>
      <c r="H28" s="1009"/>
      <c r="I28" s="1002"/>
      <c r="J28" s="993"/>
      <c r="K28" s="1002"/>
      <c r="L28" s="537"/>
      <c r="M28" s="549" t="s">
        <v>17</v>
      </c>
      <c r="N28" s="549"/>
      <c r="O28" s="549"/>
      <c r="P28" s="549"/>
      <c r="Q28" s="549"/>
      <c r="R28" s="549"/>
      <c r="S28" s="549"/>
      <c r="T28" s="549"/>
      <c r="U28" s="549"/>
      <c r="V28" s="549"/>
      <c r="W28" s="549"/>
      <c r="X28" s="549"/>
      <c r="Y28" s="549"/>
      <c r="Z28" s="549"/>
      <c r="AA28" s="549"/>
      <c r="AB28" s="549"/>
      <c r="AC28" s="549"/>
      <c r="AD28" s="549"/>
      <c r="AE28" s="549"/>
      <c r="AF28" s="563"/>
      <c r="AG28" s="559"/>
      <c r="AH28" s="500"/>
      <c r="AI28" s="500"/>
      <c r="AJ28" s="213"/>
      <c r="AK28" s="213"/>
    </row>
    <row r="29" spans="1:37" s="475" customFormat="1" ht="15" customHeight="1">
      <c r="A29" s="1255"/>
      <c r="B29" s="1255"/>
      <c r="C29" s="1015"/>
      <c r="D29" s="1015"/>
      <c r="E29" s="1015"/>
      <c r="F29" s="1009"/>
      <c r="G29" s="1016"/>
      <c r="H29" s="1009"/>
      <c r="I29" s="1002"/>
      <c r="J29" s="993"/>
      <c r="K29" s="1002"/>
      <c r="L29" s="537"/>
      <c r="M29" s="548" t="s">
        <v>18</v>
      </c>
      <c r="N29" s="548"/>
      <c r="O29" s="548"/>
      <c r="P29" s="548"/>
      <c r="Q29" s="548"/>
      <c r="R29" s="548"/>
      <c r="S29" s="548"/>
      <c r="T29" s="548"/>
      <c r="U29" s="548"/>
      <c r="V29" s="548"/>
      <c r="W29" s="548"/>
      <c r="X29" s="548"/>
      <c r="Y29" s="548"/>
      <c r="Z29" s="544"/>
      <c r="AA29" s="544"/>
      <c r="AB29" s="572"/>
      <c r="AC29" s="563"/>
      <c r="AD29" s="562"/>
      <c r="AE29" s="548"/>
      <c r="AF29" s="563"/>
      <c r="AG29" s="559"/>
      <c r="AH29" s="500"/>
      <c r="AI29" s="500"/>
      <c r="AJ29" s="500"/>
      <c r="AK29" s="500"/>
    </row>
    <row r="30" spans="1:37" s="475" customFormat="1" ht="15" customHeight="1">
      <c r="A30" s="1255"/>
      <c r="B30" s="1015"/>
      <c r="C30" s="1015"/>
      <c r="D30" s="1015"/>
      <c r="E30" s="1015"/>
      <c r="F30" s="1009"/>
      <c r="G30" s="1016"/>
      <c r="H30" s="1009"/>
      <c r="I30" s="1002"/>
      <c r="J30" s="993"/>
      <c r="K30" s="1002"/>
      <c r="L30" s="537"/>
      <c r="M30" s="557" t="s">
        <v>19</v>
      </c>
      <c r="N30" s="557"/>
      <c r="O30" s="557"/>
      <c r="P30" s="557"/>
      <c r="Q30" s="557"/>
      <c r="R30" s="557"/>
      <c r="S30" s="557"/>
      <c r="T30" s="557"/>
      <c r="U30" s="557"/>
      <c r="V30" s="557"/>
      <c r="W30" s="557"/>
      <c r="X30" s="557"/>
      <c r="Y30" s="557"/>
      <c r="Z30" s="544"/>
      <c r="AA30" s="544"/>
      <c r="AB30" s="572"/>
      <c r="AC30" s="563"/>
      <c r="AD30" s="562"/>
      <c r="AE30" s="548"/>
      <c r="AF30" s="563"/>
      <c r="AG30" s="559"/>
      <c r="AH30" s="500"/>
      <c r="AI30" s="500"/>
      <c r="AJ30" s="500"/>
      <c r="AK30" s="500"/>
    </row>
    <row r="31" spans="1:37" s="475" customFormat="1" ht="15" customHeight="1">
      <c r="A31" s="988"/>
      <c r="B31" s="988"/>
      <c r="C31" s="988"/>
      <c r="D31" s="988"/>
      <c r="E31" s="988"/>
      <c r="F31" s="988"/>
      <c r="G31" s="1001"/>
      <c r="H31" s="1002"/>
      <c r="I31" s="992"/>
      <c r="J31" s="993"/>
      <c r="K31" s="988"/>
      <c r="L31" s="537"/>
      <c r="M31" s="564" t="s">
        <v>308</v>
      </c>
      <c r="N31" s="564"/>
      <c r="O31" s="564"/>
      <c r="P31" s="564"/>
      <c r="Q31" s="564"/>
      <c r="R31" s="564"/>
      <c r="S31" s="564"/>
      <c r="T31" s="564"/>
      <c r="U31" s="564"/>
      <c r="V31" s="564"/>
      <c r="W31" s="564"/>
      <c r="X31" s="564"/>
      <c r="Y31" s="564"/>
      <c r="Z31" s="544"/>
      <c r="AA31" s="544"/>
      <c r="AB31" s="572"/>
      <c r="AC31" s="563"/>
      <c r="AD31" s="562"/>
      <c r="AE31" s="548"/>
      <c r="AF31" s="563"/>
      <c r="AG31" s="559"/>
      <c r="AH31" s="500"/>
      <c r="AI31" s="500"/>
      <c r="AJ31" s="500"/>
      <c r="AK31" s="500"/>
    </row>
    <row r="33" spans="12:37" ht="102" customHeight="1">
      <c r="L33" s="1">
        <v>1</v>
      </c>
      <c r="M33" s="1219" t="s">
        <v>679</v>
      </c>
      <c r="N33" s="1219"/>
      <c r="O33" s="1219"/>
      <c r="P33" s="1219"/>
      <c r="Q33" s="1219"/>
      <c r="R33" s="1219"/>
      <c r="S33" s="1219"/>
      <c r="T33" s="1219"/>
      <c r="U33" s="1219"/>
      <c r="V33" s="1219"/>
      <c r="W33" s="1219"/>
      <c r="X33" s="1219"/>
      <c r="Y33" s="1219"/>
      <c r="Z33" s="1219"/>
      <c r="AA33" s="1219"/>
      <c r="AB33" s="1219"/>
      <c r="AC33" s="1219"/>
      <c r="AD33" s="1219"/>
      <c r="AE33" s="1219"/>
      <c r="AF33" s="1219"/>
      <c r="AG33" s="1219"/>
      <c r="AH33" s="505"/>
      <c r="AI33" s="505"/>
      <c r="AJ33" s="505"/>
      <c r="AK33" s="505"/>
    </row>
    <row r="34" spans="12:37" ht="14.25" customHeight="1">
      <c r="L34" s="512"/>
      <c r="M34" s="513"/>
      <c r="N34" s="513"/>
      <c r="O34" s="513"/>
      <c r="P34" s="513"/>
      <c r="Q34" s="513"/>
      <c r="R34" s="513"/>
      <c r="S34" s="513"/>
      <c r="T34" s="513"/>
      <c r="U34" s="513"/>
      <c r="V34" s="513"/>
      <c r="W34" s="513"/>
      <c r="X34" s="513"/>
      <c r="Y34" s="513"/>
      <c r="Z34" s="516"/>
      <c r="AA34" s="516"/>
      <c r="AB34" s="516"/>
      <c r="AC34" s="516"/>
      <c r="AD34" s="516"/>
      <c r="AE34" s="516"/>
      <c r="AF34" s="516"/>
      <c r="AG34" s="516"/>
      <c r="AH34" s="517"/>
      <c r="AI34" s="517"/>
      <c r="AJ34" s="517"/>
      <c r="AK34" s="517"/>
    </row>
  </sheetData>
  <sheetProtection algorithmName="SHA-512" hashValue="vEg8wxOMiBIHi6wF9+zVDETVrbZK6BIcv/IzN53Hn75fwIYl/wq4y/eahbFHlhApgaW9uiRREEwfp19xE6n9ag==" saltValue="0Zg90pzM/wbqEkpBZbUIGQ==" spinCount="100000" sheet="1" objects="1" scenarios="1" formatColumns="0" formatRows="0"/>
  <dataConsolidate leftLabels="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40" t="str">
        <f>"Код отчёта: " &amp; GetCode()</f>
        <v>Код отчёта: FAS.JKH.OPEN.INFO.PRICE.WARM</v>
      </c>
      <c r="C2" s="1140"/>
      <c r="D2" s="1140"/>
      <c r="E2" s="1140"/>
      <c r="F2" s="1140"/>
      <c r="G2" s="1140"/>
      <c r="Q2" s="231"/>
      <c r="R2" s="231"/>
      <c r="S2" s="231"/>
      <c r="T2" s="231"/>
      <c r="U2" s="231"/>
      <c r="V2" s="231"/>
      <c r="W2" s="231"/>
    </row>
    <row r="3" spans="1:27" ht="18" customHeight="1">
      <c r="B3" s="1141" t="str">
        <f>"Версия " &amp; GetVersion()</f>
        <v>Версия 1.0.2</v>
      </c>
      <c r="C3" s="114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5" t="s">
        <v>766</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2" t="s">
        <v>587</v>
      </c>
      <c r="F7" s="1142"/>
      <c r="G7" s="1142"/>
      <c r="H7" s="1142"/>
      <c r="I7" s="1142"/>
      <c r="J7" s="1142"/>
      <c r="K7" s="1142"/>
      <c r="L7" s="1142"/>
      <c r="M7" s="1142"/>
      <c r="N7" s="1142"/>
      <c r="O7" s="1142"/>
      <c r="P7" s="1142"/>
      <c r="Q7" s="1142"/>
      <c r="R7" s="1142"/>
      <c r="S7" s="1142"/>
      <c r="T7" s="1142"/>
      <c r="U7" s="1142"/>
      <c r="V7" s="1142"/>
      <c r="W7" s="1142"/>
      <c r="X7" s="1142"/>
      <c r="Y7" s="59"/>
    </row>
    <row r="8" spans="1:27" ht="15" customHeight="1">
      <c r="A8" s="43"/>
      <c r="B8" s="78"/>
      <c r="C8" s="77"/>
      <c r="D8" s="60"/>
      <c r="E8" s="1142"/>
      <c r="F8" s="1142"/>
      <c r="G8" s="1142"/>
      <c r="H8" s="1142"/>
      <c r="I8" s="1142"/>
      <c r="J8" s="1142"/>
      <c r="K8" s="1142"/>
      <c r="L8" s="1142"/>
      <c r="M8" s="1142"/>
      <c r="N8" s="1142"/>
      <c r="O8" s="1142"/>
      <c r="P8" s="1142"/>
      <c r="Q8" s="1142"/>
      <c r="R8" s="1142"/>
      <c r="S8" s="1142"/>
      <c r="T8" s="1142"/>
      <c r="U8" s="1142"/>
      <c r="V8" s="1142"/>
      <c r="W8" s="1142"/>
      <c r="X8" s="1142"/>
      <c r="Y8" s="59"/>
    </row>
    <row r="9" spans="1:27" ht="15" customHeight="1">
      <c r="A9" s="43"/>
      <c r="B9" s="78"/>
      <c r="C9" s="77"/>
      <c r="D9" s="60"/>
      <c r="E9" s="1142"/>
      <c r="F9" s="1142"/>
      <c r="G9" s="1142"/>
      <c r="H9" s="1142"/>
      <c r="I9" s="1142"/>
      <c r="J9" s="1142"/>
      <c r="K9" s="1142"/>
      <c r="L9" s="1142"/>
      <c r="M9" s="1142"/>
      <c r="N9" s="1142"/>
      <c r="O9" s="1142"/>
      <c r="P9" s="1142"/>
      <c r="Q9" s="1142"/>
      <c r="R9" s="1142"/>
      <c r="S9" s="1142"/>
      <c r="T9" s="1142"/>
      <c r="U9" s="1142"/>
      <c r="V9" s="1142"/>
      <c r="W9" s="1142"/>
      <c r="X9" s="1142"/>
      <c r="Y9" s="59"/>
    </row>
    <row r="10" spans="1:27" ht="10.5" customHeight="1">
      <c r="A10" s="43"/>
      <c r="B10" s="78"/>
      <c r="C10" s="77"/>
      <c r="D10" s="60"/>
      <c r="E10" s="1142"/>
      <c r="F10" s="1142"/>
      <c r="G10" s="1142"/>
      <c r="H10" s="1142"/>
      <c r="I10" s="1142"/>
      <c r="J10" s="1142"/>
      <c r="K10" s="1142"/>
      <c r="L10" s="1142"/>
      <c r="M10" s="1142"/>
      <c r="N10" s="1142"/>
      <c r="O10" s="1142"/>
      <c r="P10" s="1142"/>
      <c r="Q10" s="1142"/>
      <c r="R10" s="1142"/>
      <c r="S10" s="1142"/>
      <c r="T10" s="1142"/>
      <c r="U10" s="1142"/>
      <c r="V10" s="1142"/>
      <c r="W10" s="1142"/>
      <c r="X10" s="1142"/>
      <c r="Y10" s="59"/>
    </row>
    <row r="11" spans="1:27" ht="27" customHeight="1">
      <c r="A11" s="43"/>
      <c r="B11" s="78"/>
      <c r="C11" s="77"/>
      <c r="D11" s="60"/>
      <c r="E11" s="1142"/>
      <c r="F11" s="1142"/>
      <c r="G11" s="1142"/>
      <c r="H11" s="1142"/>
      <c r="I11" s="1142"/>
      <c r="J11" s="1142"/>
      <c r="K11" s="1142"/>
      <c r="L11" s="1142"/>
      <c r="M11" s="1142"/>
      <c r="N11" s="1142"/>
      <c r="O11" s="1142"/>
      <c r="P11" s="1142"/>
      <c r="Q11" s="1142"/>
      <c r="R11" s="1142"/>
      <c r="S11" s="1142"/>
      <c r="T11" s="1142"/>
      <c r="U11" s="1142"/>
      <c r="V11" s="1142"/>
      <c r="W11" s="1142"/>
      <c r="X11" s="1142"/>
      <c r="Y11" s="59"/>
    </row>
    <row r="12" spans="1:27" ht="12" customHeight="1">
      <c r="A12" s="43"/>
      <c r="B12" s="78"/>
      <c r="C12" s="77"/>
      <c r="D12" s="60"/>
      <c r="E12" s="1142"/>
      <c r="F12" s="1142"/>
      <c r="G12" s="1142"/>
      <c r="H12" s="1142"/>
      <c r="I12" s="1142"/>
      <c r="J12" s="1142"/>
      <c r="K12" s="1142"/>
      <c r="L12" s="1142"/>
      <c r="M12" s="1142"/>
      <c r="N12" s="1142"/>
      <c r="O12" s="1142"/>
      <c r="P12" s="1142"/>
      <c r="Q12" s="1142"/>
      <c r="R12" s="1142"/>
      <c r="S12" s="1142"/>
      <c r="T12" s="1142"/>
      <c r="U12" s="1142"/>
      <c r="V12" s="1142"/>
      <c r="W12" s="1142"/>
      <c r="X12" s="1142"/>
      <c r="Y12" s="59"/>
    </row>
    <row r="13" spans="1:27" ht="38.25" customHeight="1">
      <c r="A13" s="43"/>
      <c r="B13" s="78"/>
      <c r="C13" s="77"/>
      <c r="D13" s="60"/>
      <c r="E13" s="1142"/>
      <c r="F13" s="1142"/>
      <c r="G13" s="1142"/>
      <c r="H13" s="1142"/>
      <c r="I13" s="1142"/>
      <c r="J13" s="1142"/>
      <c r="K13" s="1142"/>
      <c r="L13" s="1142"/>
      <c r="M13" s="1142"/>
      <c r="N13" s="1142"/>
      <c r="O13" s="1142"/>
      <c r="P13" s="1142"/>
      <c r="Q13" s="1142"/>
      <c r="R13" s="1142"/>
      <c r="S13" s="1142"/>
      <c r="T13" s="1142"/>
      <c r="U13" s="1142"/>
      <c r="V13" s="1142"/>
      <c r="W13" s="1142"/>
      <c r="X13" s="1142"/>
      <c r="Y13" s="73"/>
    </row>
    <row r="14" spans="1:27" ht="15" customHeight="1">
      <c r="A14" s="43"/>
      <c r="B14" s="78"/>
      <c r="C14" s="77"/>
      <c r="D14" s="60"/>
      <c r="E14" s="1142"/>
      <c r="F14" s="1142"/>
      <c r="G14" s="1142"/>
      <c r="H14" s="1142"/>
      <c r="I14" s="1142"/>
      <c r="J14" s="1142"/>
      <c r="K14" s="1142"/>
      <c r="L14" s="1142"/>
      <c r="M14" s="1142"/>
      <c r="N14" s="1142"/>
      <c r="O14" s="1142"/>
      <c r="P14" s="1142"/>
      <c r="Q14" s="1142"/>
      <c r="R14" s="1142"/>
      <c r="S14" s="1142"/>
      <c r="T14" s="1142"/>
      <c r="U14" s="1142"/>
      <c r="V14" s="1142"/>
      <c r="W14" s="1142"/>
      <c r="X14" s="1142"/>
      <c r="Y14" s="59"/>
    </row>
    <row r="15" spans="1:27" ht="15">
      <c r="A15" s="43"/>
      <c r="B15" s="78"/>
      <c r="C15" s="77"/>
      <c r="D15" s="60"/>
      <c r="E15" s="1142"/>
      <c r="F15" s="1142"/>
      <c r="G15" s="1142"/>
      <c r="H15" s="1142"/>
      <c r="I15" s="1142"/>
      <c r="J15" s="1142"/>
      <c r="K15" s="1142"/>
      <c r="L15" s="1142"/>
      <c r="M15" s="1142"/>
      <c r="N15" s="1142"/>
      <c r="O15" s="1142"/>
      <c r="P15" s="1142"/>
      <c r="Q15" s="1142"/>
      <c r="R15" s="1142"/>
      <c r="S15" s="1142"/>
      <c r="T15" s="1142"/>
      <c r="U15" s="1142"/>
      <c r="V15" s="1142"/>
      <c r="W15" s="1142"/>
      <c r="X15" s="1142"/>
      <c r="Y15" s="59"/>
    </row>
    <row r="16" spans="1:27" ht="15">
      <c r="A16" s="43"/>
      <c r="B16" s="78"/>
      <c r="C16" s="77"/>
      <c r="D16" s="60"/>
      <c r="E16" s="1142"/>
      <c r="F16" s="1142"/>
      <c r="G16" s="1142"/>
      <c r="H16" s="1142"/>
      <c r="I16" s="1142"/>
      <c r="J16" s="1142"/>
      <c r="K16" s="1142"/>
      <c r="L16" s="1142"/>
      <c r="M16" s="1142"/>
      <c r="N16" s="1142"/>
      <c r="O16" s="1142"/>
      <c r="P16" s="1142"/>
      <c r="Q16" s="1142"/>
      <c r="R16" s="1142"/>
      <c r="S16" s="1142"/>
      <c r="T16" s="1142"/>
      <c r="U16" s="1142"/>
      <c r="V16" s="1142"/>
      <c r="W16" s="1142"/>
      <c r="X16" s="1142"/>
      <c r="Y16" s="59"/>
    </row>
    <row r="17" spans="1:25" ht="15" customHeight="1">
      <c r="A17" s="43"/>
      <c r="B17" s="78"/>
      <c r="C17" s="77"/>
      <c r="D17" s="60"/>
      <c r="E17" s="1142"/>
      <c r="F17" s="1142"/>
      <c r="G17" s="1142"/>
      <c r="H17" s="1142"/>
      <c r="I17" s="1142"/>
      <c r="J17" s="1142"/>
      <c r="K17" s="1142"/>
      <c r="L17" s="1142"/>
      <c r="M17" s="1142"/>
      <c r="N17" s="1142"/>
      <c r="O17" s="1142"/>
      <c r="P17" s="1142"/>
      <c r="Q17" s="1142"/>
      <c r="R17" s="1142"/>
      <c r="S17" s="1142"/>
      <c r="T17" s="1142"/>
      <c r="U17" s="1142"/>
      <c r="V17" s="1142"/>
      <c r="W17" s="1142"/>
      <c r="X17" s="1142"/>
      <c r="Y17" s="59"/>
    </row>
    <row r="18" spans="1:25" ht="15">
      <c r="A18" s="43"/>
      <c r="B18" s="78"/>
      <c r="C18" s="77"/>
      <c r="D18" s="60"/>
      <c r="E18" s="1142"/>
      <c r="F18" s="1142"/>
      <c r="G18" s="1142"/>
      <c r="H18" s="1142"/>
      <c r="I18" s="1142"/>
      <c r="J18" s="1142"/>
      <c r="K18" s="1142"/>
      <c r="L18" s="1142"/>
      <c r="M18" s="1142"/>
      <c r="N18" s="1142"/>
      <c r="O18" s="1142"/>
      <c r="P18" s="1142"/>
      <c r="Q18" s="1142"/>
      <c r="R18" s="1142"/>
      <c r="S18" s="1142"/>
      <c r="T18" s="1142"/>
      <c r="U18" s="1142"/>
      <c r="V18" s="1142"/>
      <c r="W18" s="1142"/>
      <c r="X18" s="1142"/>
      <c r="Y18" s="59"/>
    </row>
    <row r="19" spans="1:25" ht="59.25" customHeight="1">
      <c r="A19" s="43"/>
      <c r="B19" s="78"/>
      <c r="C19" s="77"/>
      <c r="D19" s="66"/>
      <c r="E19" s="1142"/>
      <c r="F19" s="1142"/>
      <c r="G19" s="1142"/>
      <c r="H19" s="1142"/>
      <c r="I19" s="1142"/>
      <c r="J19" s="1142"/>
      <c r="K19" s="1142"/>
      <c r="L19" s="1142"/>
      <c r="M19" s="1142"/>
      <c r="N19" s="1142"/>
      <c r="O19" s="1142"/>
      <c r="P19" s="1142"/>
      <c r="Q19" s="1142"/>
      <c r="R19" s="1142"/>
      <c r="S19" s="1142"/>
      <c r="T19" s="1142"/>
      <c r="U19" s="1142"/>
      <c r="V19" s="1142"/>
      <c r="W19" s="1142"/>
      <c r="X19" s="114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48" t="s">
        <v>253</v>
      </c>
      <c r="G21" s="1149"/>
      <c r="H21" s="1149"/>
      <c r="I21" s="1149"/>
      <c r="J21" s="1149"/>
      <c r="K21" s="1149"/>
      <c r="L21" s="1149"/>
      <c r="M21" s="1149"/>
      <c r="N21" s="60"/>
      <c r="O21" s="71" t="s">
        <v>236</v>
      </c>
      <c r="P21" s="1150" t="s">
        <v>237</v>
      </c>
      <c r="Q21" s="1151"/>
      <c r="R21" s="1151"/>
      <c r="S21" s="1151"/>
      <c r="T21" s="1151"/>
      <c r="U21" s="1151"/>
      <c r="V21" s="1151"/>
      <c r="W21" s="1151"/>
      <c r="X21" s="1151"/>
      <c r="Y21" s="59"/>
    </row>
    <row r="22" spans="1:25" ht="14.25" hidden="1" customHeight="1">
      <c r="A22" s="43"/>
      <c r="B22" s="78"/>
      <c r="C22" s="77"/>
      <c r="D22" s="61"/>
      <c r="E22" s="94" t="s">
        <v>236</v>
      </c>
      <c r="F22" s="1148" t="s">
        <v>239</v>
      </c>
      <c r="G22" s="1149"/>
      <c r="H22" s="1149"/>
      <c r="I22" s="1149"/>
      <c r="J22" s="1149"/>
      <c r="K22" s="1149"/>
      <c r="L22" s="1149"/>
      <c r="M22" s="1149"/>
      <c r="N22" s="60"/>
      <c r="O22" s="74" t="s">
        <v>236</v>
      </c>
      <c r="P22" s="1150" t="s">
        <v>585</v>
      </c>
      <c r="Q22" s="1151"/>
      <c r="R22" s="1151"/>
      <c r="S22" s="1151"/>
      <c r="T22" s="1151"/>
      <c r="U22" s="1151"/>
      <c r="V22" s="1151"/>
      <c r="W22" s="1151"/>
      <c r="X22" s="1151"/>
      <c r="Y22" s="59"/>
    </row>
    <row r="23" spans="1:25" ht="27" hidden="1" customHeight="1">
      <c r="A23" s="43"/>
      <c r="B23" s="78"/>
      <c r="C23" s="77"/>
      <c r="D23" s="61"/>
      <c r="E23" s="60"/>
      <c r="F23" s="60"/>
      <c r="G23" s="60"/>
      <c r="H23" s="60"/>
      <c r="I23" s="60"/>
      <c r="J23" s="60"/>
      <c r="K23" s="60"/>
      <c r="L23" s="60"/>
      <c r="M23" s="60"/>
      <c r="N23" s="60"/>
      <c r="O23" s="60"/>
      <c r="P23" s="1143"/>
      <c r="Q23" s="1143"/>
      <c r="R23" s="1143"/>
      <c r="S23" s="1143"/>
      <c r="T23" s="1143"/>
      <c r="U23" s="1143"/>
      <c r="V23" s="1143"/>
      <c r="W23" s="114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7" t="s">
        <v>393</v>
      </c>
      <c r="F35" s="1147"/>
      <c r="G35" s="1147"/>
      <c r="H35" s="1147"/>
      <c r="I35" s="1147"/>
      <c r="J35" s="1147"/>
      <c r="K35" s="1147"/>
      <c r="L35" s="1147"/>
      <c r="M35" s="1147"/>
      <c r="N35" s="1147"/>
      <c r="O35" s="1147"/>
      <c r="P35" s="1147"/>
      <c r="Q35" s="1147"/>
      <c r="R35" s="1147"/>
      <c r="S35" s="1147"/>
      <c r="T35" s="1147"/>
      <c r="U35" s="1147"/>
      <c r="V35" s="1147"/>
      <c r="W35" s="1147"/>
      <c r="X35" s="1147"/>
      <c r="Y35" s="59"/>
    </row>
    <row r="36" spans="1:25" ht="38.25" hidden="1" customHeight="1">
      <c r="A36" s="43"/>
      <c r="B36" s="78"/>
      <c r="C36" s="77"/>
      <c r="D36" s="61"/>
      <c r="E36" s="1147"/>
      <c r="F36" s="1147"/>
      <c r="G36" s="1147"/>
      <c r="H36" s="1147"/>
      <c r="I36" s="1147"/>
      <c r="J36" s="1147"/>
      <c r="K36" s="1147"/>
      <c r="L36" s="1147"/>
      <c r="M36" s="1147"/>
      <c r="N36" s="1147"/>
      <c r="O36" s="1147"/>
      <c r="P36" s="1147"/>
      <c r="Q36" s="1147"/>
      <c r="R36" s="1147"/>
      <c r="S36" s="1147"/>
      <c r="T36" s="1147"/>
      <c r="U36" s="1147"/>
      <c r="V36" s="1147"/>
      <c r="W36" s="1147"/>
      <c r="X36" s="1147"/>
      <c r="Y36" s="59"/>
    </row>
    <row r="37" spans="1:25" ht="9.75" hidden="1" customHeight="1">
      <c r="A37" s="43"/>
      <c r="B37" s="78"/>
      <c r="C37" s="77"/>
      <c r="D37" s="61"/>
      <c r="E37" s="1147"/>
      <c r="F37" s="1147"/>
      <c r="G37" s="1147"/>
      <c r="H37" s="1147"/>
      <c r="I37" s="1147"/>
      <c r="J37" s="1147"/>
      <c r="K37" s="1147"/>
      <c r="L37" s="1147"/>
      <c r="M37" s="1147"/>
      <c r="N37" s="1147"/>
      <c r="O37" s="1147"/>
      <c r="P37" s="1147"/>
      <c r="Q37" s="1147"/>
      <c r="R37" s="1147"/>
      <c r="S37" s="1147"/>
      <c r="T37" s="1147"/>
      <c r="U37" s="1147"/>
      <c r="V37" s="1147"/>
      <c r="W37" s="1147"/>
      <c r="X37" s="1147"/>
      <c r="Y37" s="59"/>
    </row>
    <row r="38" spans="1:25" ht="51" hidden="1" customHeight="1">
      <c r="A38" s="43"/>
      <c r="B38" s="78"/>
      <c r="C38" s="77"/>
      <c r="D38" s="61"/>
      <c r="E38" s="1147"/>
      <c r="F38" s="1147"/>
      <c r="G38" s="1147"/>
      <c r="H38" s="1147"/>
      <c r="I38" s="1147"/>
      <c r="J38" s="1147"/>
      <c r="K38" s="1147"/>
      <c r="L38" s="1147"/>
      <c r="M38" s="1147"/>
      <c r="N38" s="1147"/>
      <c r="O38" s="1147"/>
      <c r="P38" s="1147"/>
      <c r="Q38" s="1147"/>
      <c r="R38" s="1147"/>
      <c r="S38" s="1147"/>
      <c r="T38" s="1147"/>
      <c r="U38" s="1147"/>
      <c r="V38" s="1147"/>
      <c r="W38" s="1147"/>
      <c r="X38" s="1147"/>
      <c r="Y38" s="59"/>
    </row>
    <row r="39" spans="1:25" ht="15" hidden="1" customHeight="1">
      <c r="A39" s="43"/>
      <c r="B39" s="78"/>
      <c r="C39" s="77"/>
      <c r="D39" s="61"/>
      <c r="E39" s="1147"/>
      <c r="F39" s="1147"/>
      <c r="G39" s="1147"/>
      <c r="H39" s="1147"/>
      <c r="I39" s="1147"/>
      <c r="J39" s="1147"/>
      <c r="K39" s="1147"/>
      <c r="L39" s="1147"/>
      <c r="M39" s="1147"/>
      <c r="N39" s="1147"/>
      <c r="O39" s="1147"/>
      <c r="P39" s="1147"/>
      <c r="Q39" s="1147"/>
      <c r="R39" s="1147"/>
      <c r="S39" s="1147"/>
      <c r="T39" s="1147"/>
      <c r="U39" s="1147"/>
      <c r="V39" s="1147"/>
      <c r="W39" s="1147"/>
      <c r="X39" s="1147"/>
      <c r="Y39" s="59"/>
    </row>
    <row r="40" spans="1:25" ht="12" hidden="1" customHeight="1">
      <c r="A40" s="43"/>
      <c r="B40" s="78"/>
      <c r="C40" s="77"/>
      <c r="D40" s="61"/>
      <c r="E40" s="1152"/>
      <c r="F40" s="1153"/>
      <c r="G40" s="1153"/>
      <c r="H40" s="1153"/>
      <c r="I40" s="1153"/>
      <c r="J40" s="1153"/>
      <c r="K40" s="1153"/>
      <c r="L40" s="1153"/>
      <c r="M40" s="1153"/>
      <c r="N40" s="1153"/>
      <c r="O40" s="1153"/>
      <c r="P40" s="1153"/>
      <c r="Q40" s="1153"/>
      <c r="R40" s="1153"/>
      <c r="S40" s="1153"/>
      <c r="T40" s="1153"/>
      <c r="U40" s="1153"/>
      <c r="V40" s="1153"/>
      <c r="W40" s="1153"/>
      <c r="X40" s="1153"/>
      <c r="Y40" s="59"/>
    </row>
    <row r="41" spans="1:25" ht="38.25" hidden="1" customHeight="1">
      <c r="A41" s="43"/>
      <c r="B41" s="78"/>
      <c r="C41" s="77"/>
      <c r="D41" s="61"/>
      <c r="E41" s="1147"/>
      <c r="F41" s="1147"/>
      <c r="G41" s="1147"/>
      <c r="H41" s="1147"/>
      <c r="I41" s="1147"/>
      <c r="J41" s="1147"/>
      <c r="K41" s="1147"/>
      <c r="L41" s="1147"/>
      <c r="M41" s="1147"/>
      <c r="N41" s="1147"/>
      <c r="O41" s="1147"/>
      <c r="P41" s="1147"/>
      <c r="Q41" s="1147"/>
      <c r="R41" s="1147"/>
      <c r="S41" s="1147"/>
      <c r="T41" s="1147"/>
      <c r="U41" s="1147"/>
      <c r="V41" s="1147"/>
      <c r="W41" s="1147"/>
      <c r="X41" s="1147"/>
      <c r="Y41" s="59"/>
    </row>
    <row r="42" spans="1:25" ht="15" hidden="1">
      <c r="A42" s="43"/>
      <c r="B42" s="78"/>
      <c r="C42" s="77"/>
      <c r="D42" s="61"/>
      <c r="E42" s="1147"/>
      <c r="F42" s="1147"/>
      <c r="G42" s="1147"/>
      <c r="H42" s="1147"/>
      <c r="I42" s="1147"/>
      <c r="J42" s="1147"/>
      <c r="K42" s="1147"/>
      <c r="L42" s="1147"/>
      <c r="M42" s="1147"/>
      <c r="N42" s="1147"/>
      <c r="O42" s="1147"/>
      <c r="P42" s="1147"/>
      <c r="Q42" s="1147"/>
      <c r="R42" s="1147"/>
      <c r="S42" s="1147"/>
      <c r="T42" s="1147"/>
      <c r="U42" s="1147"/>
      <c r="V42" s="1147"/>
      <c r="W42" s="1147"/>
      <c r="X42" s="1147"/>
      <c r="Y42" s="59"/>
    </row>
    <row r="43" spans="1:25" ht="15" hidden="1">
      <c r="A43" s="43"/>
      <c r="B43" s="78"/>
      <c r="C43" s="77"/>
      <c r="D43" s="61"/>
      <c r="E43" s="1147"/>
      <c r="F43" s="1147"/>
      <c r="G43" s="1147"/>
      <c r="H43" s="1147"/>
      <c r="I43" s="1147"/>
      <c r="J43" s="1147"/>
      <c r="K43" s="1147"/>
      <c r="L43" s="1147"/>
      <c r="M43" s="1147"/>
      <c r="N43" s="1147"/>
      <c r="O43" s="1147"/>
      <c r="P43" s="1147"/>
      <c r="Q43" s="1147"/>
      <c r="R43" s="1147"/>
      <c r="S43" s="1147"/>
      <c r="T43" s="1147"/>
      <c r="U43" s="1147"/>
      <c r="V43" s="1147"/>
      <c r="W43" s="1147"/>
      <c r="X43" s="1147"/>
      <c r="Y43" s="59"/>
    </row>
    <row r="44" spans="1:25" ht="33.75" hidden="1" customHeight="1">
      <c r="A44" s="43"/>
      <c r="B44" s="78"/>
      <c r="C44" s="77"/>
      <c r="D44" s="66"/>
      <c r="E44" s="1147"/>
      <c r="F44" s="1147"/>
      <c r="G44" s="1147"/>
      <c r="H44" s="1147"/>
      <c r="I44" s="1147"/>
      <c r="J44" s="1147"/>
      <c r="K44" s="1147"/>
      <c r="L44" s="1147"/>
      <c r="M44" s="1147"/>
      <c r="N44" s="1147"/>
      <c r="O44" s="1147"/>
      <c r="P44" s="1147"/>
      <c r="Q44" s="1147"/>
      <c r="R44" s="1147"/>
      <c r="S44" s="1147"/>
      <c r="T44" s="1147"/>
      <c r="U44" s="1147"/>
      <c r="V44" s="1147"/>
      <c r="W44" s="1147"/>
      <c r="X44" s="1147"/>
      <c r="Y44" s="59"/>
    </row>
    <row r="45" spans="1:25" ht="15" hidden="1">
      <c r="A45" s="43"/>
      <c r="B45" s="78"/>
      <c r="C45" s="77"/>
      <c r="D45" s="66"/>
      <c r="E45" s="1147"/>
      <c r="F45" s="1147"/>
      <c r="G45" s="1147"/>
      <c r="H45" s="1147"/>
      <c r="I45" s="1147"/>
      <c r="J45" s="1147"/>
      <c r="K45" s="1147"/>
      <c r="L45" s="1147"/>
      <c r="M45" s="1147"/>
      <c r="N45" s="1147"/>
      <c r="O45" s="1147"/>
      <c r="P45" s="1147"/>
      <c r="Q45" s="1147"/>
      <c r="R45" s="1147"/>
      <c r="S45" s="1147"/>
      <c r="T45" s="1147"/>
      <c r="U45" s="1147"/>
      <c r="V45" s="1147"/>
      <c r="W45" s="1147"/>
      <c r="X45" s="1147"/>
      <c r="Y45" s="59"/>
    </row>
    <row r="46" spans="1:25" ht="24" hidden="1" customHeight="1">
      <c r="A46" s="43"/>
      <c r="B46" s="78"/>
      <c r="C46" s="77"/>
      <c r="D46" s="61"/>
      <c r="E46" s="1158" t="s">
        <v>235</v>
      </c>
      <c r="F46" s="1158"/>
      <c r="G46" s="1158"/>
      <c r="H46" s="1158"/>
      <c r="I46" s="1158"/>
      <c r="J46" s="1158"/>
      <c r="K46" s="1158"/>
      <c r="L46" s="1158"/>
      <c r="M46" s="1158"/>
      <c r="N46" s="1158"/>
      <c r="O46" s="1158"/>
      <c r="P46" s="1158"/>
      <c r="Q46" s="1158"/>
      <c r="R46" s="1158"/>
      <c r="S46" s="1158"/>
      <c r="T46" s="1158"/>
      <c r="U46" s="1158"/>
      <c r="V46" s="1158"/>
      <c r="W46" s="1158"/>
      <c r="X46" s="1158"/>
      <c r="Y46" s="59"/>
    </row>
    <row r="47" spans="1:25" ht="37.5" hidden="1" customHeight="1">
      <c r="A47" s="43"/>
      <c r="B47" s="78"/>
      <c r="C47" s="77"/>
      <c r="D47" s="61"/>
      <c r="E47" s="1158"/>
      <c r="F47" s="1158"/>
      <c r="G47" s="1158"/>
      <c r="H47" s="1158"/>
      <c r="I47" s="1158"/>
      <c r="J47" s="1158"/>
      <c r="K47" s="1158"/>
      <c r="L47" s="1158"/>
      <c r="M47" s="1158"/>
      <c r="N47" s="1158"/>
      <c r="O47" s="1158"/>
      <c r="P47" s="1158"/>
      <c r="Q47" s="1158"/>
      <c r="R47" s="1158"/>
      <c r="S47" s="1158"/>
      <c r="T47" s="1158"/>
      <c r="U47" s="1158"/>
      <c r="V47" s="1158"/>
      <c r="W47" s="1158"/>
      <c r="X47" s="1158"/>
      <c r="Y47" s="59"/>
    </row>
    <row r="48" spans="1:25" ht="24" hidden="1" customHeight="1">
      <c r="A48" s="43"/>
      <c r="B48" s="78"/>
      <c r="C48" s="77"/>
      <c r="D48" s="61"/>
      <c r="E48" s="1158"/>
      <c r="F48" s="1158"/>
      <c r="G48" s="1158"/>
      <c r="H48" s="1158"/>
      <c r="I48" s="1158"/>
      <c r="J48" s="1158"/>
      <c r="K48" s="1158"/>
      <c r="L48" s="1158"/>
      <c r="M48" s="1158"/>
      <c r="N48" s="1158"/>
      <c r="O48" s="1158"/>
      <c r="P48" s="1158"/>
      <c r="Q48" s="1158"/>
      <c r="R48" s="1158"/>
      <c r="S48" s="1158"/>
      <c r="T48" s="1158"/>
      <c r="U48" s="1158"/>
      <c r="V48" s="1158"/>
      <c r="W48" s="1158"/>
      <c r="X48" s="1158"/>
      <c r="Y48" s="59"/>
    </row>
    <row r="49" spans="1:25" ht="51" hidden="1" customHeight="1">
      <c r="A49" s="43"/>
      <c r="B49" s="78"/>
      <c r="C49" s="77"/>
      <c r="D49" s="61"/>
      <c r="E49" s="1158"/>
      <c r="F49" s="1158"/>
      <c r="G49" s="1158"/>
      <c r="H49" s="1158"/>
      <c r="I49" s="1158"/>
      <c r="J49" s="1158"/>
      <c r="K49" s="1158"/>
      <c r="L49" s="1158"/>
      <c r="M49" s="1158"/>
      <c r="N49" s="1158"/>
      <c r="O49" s="1158"/>
      <c r="P49" s="1158"/>
      <c r="Q49" s="1158"/>
      <c r="R49" s="1158"/>
      <c r="S49" s="1158"/>
      <c r="T49" s="1158"/>
      <c r="U49" s="1158"/>
      <c r="V49" s="1158"/>
      <c r="W49" s="1158"/>
      <c r="X49" s="1158"/>
      <c r="Y49" s="59"/>
    </row>
    <row r="50" spans="1:25" ht="15" hidden="1">
      <c r="A50" s="43"/>
      <c r="B50" s="78"/>
      <c r="C50" s="77"/>
      <c r="D50" s="61"/>
      <c r="E50" s="1158"/>
      <c r="F50" s="1158"/>
      <c r="G50" s="1158"/>
      <c r="H50" s="1158"/>
      <c r="I50" s="1158"/>
      <c r="J50" s="1158"/>
      <c r="K50" s="1158"/>
      <c r="L50" s="1158"/>
      <c r="M50" s="1158"/>
      <c r="N50" s="1158"/>
      <c r="O50" s="1158"/>
      <c r="P50" s="1158"/>
      <c r="Q50" s="1158"/>
      <c r="R50" s="1158"/>
      <c r="S50" s="1158"/>
      <c r="T50" s="1158"/>
      <c r="U50" s="1158"/>
      <c r="V50" s="1158"/>
      <c r="W50" s="1158"/>
      <c r="X50" s="1158"/>
      <c r="Y50" s="59"/>
    </row>
    <row r="51" spans="1:25" ht="15" hidden="1">
      <c r="A51" s="43"/>
      <c r="B51" s="78"/>
      <c r="C51" s="77"/>
      <c r="D51" s="61"/>
      <c r="E51" s="1158"/>
      <c r="F51" s="1158"/>
      <c r="G51" s="1158"/>
      <c r="H51" s="1158"/>
      <c r="I51" s="1158"/>
      <c r="J51" s="1158"/>
      <c r="K51" s="1158"/>
      <c r="L51" s="1158"/>
      <c r="M51" s="1158"/>
      <c r="N51" s="1158"/>
      <c r="O51" s="1158"/>
      <c r="P51" s="1158"/>
      <c r="Q51" s="1158"/>
      <c r="R51" s="1158"/>
      <c r="S51" s="1158"/>
      <c r="T51" s="1158"/>
      <c r="U51" s="1158"/>
      <c r="V51" s="1158"/>
      <c r="W51" s="1158"/>
      <c r="X51" s="1158"/>
      <c r="Y51" s="59"/>
    </row>
    <row r="52" spans="1:25" ht="15" hidden="1">
      <c r="A52" s="43"/>
      <c r="B52" s="78"/>
      <c r="C52" s="77"/>
      <c r="D52" s="61"/>
      <c r="E52" s="1158"/>
      <c r="F52" s="1158"/>
      <c r="G52" s="1158"/>
      <c r="H52" s="1158"/>
      <c r="I52" s="1158"/>
      <c r="J52" s="1158"/>
      <c r="K52" s="1158"/>
      <c r="L52" s="1158"/>
      <c r="M52" s="1158"/>
      <c r="N52" s="1158"/>
      <c r="O52" s="1158"/>
      <c r="P52" s="1158"/>
      <c r="Q52" s="1158"/>
      <c r="R52" s="1158"/>
      <c r="S52" s="1158"/>
      <c r="T52" s="1158"/>
      <c r="U52" s="1158"/>
      <c r="V52" s="1158"/>
      <c r="W52" s="1158"/>
      <c r="X52" s="1158"/>
      <c r="Y52" s="59"/>
    </row>
    <row r="53" spans="1:25" ht="15" hidden="1">
      <c r="A53" s="43"/>
      <c r="B53" s="78"/>
      <c r="C53" s="77"/>
      <c r="D53" s="61"/>
      <c r="E53" s="1158"/>
      <c r="F53" s="1158"/>
      <c r="G53" s="1158"/>
      <c r="H53" s="1158"/>
      <c r="I53" s="1158"/>
      <c r="J53" s="1158"/>
      <c r="K53" s="1158"/>
      <c r="L53" s="1158"/>
      <c r="M53" s="1158"/>
      <c r="N53" s="1158"/>
      <c r="O53" s="1158"/>
      <c r="P53" s="1158"/>
      <c r="Q53" s="1158"/>
      <c r="R53" s="1158"/>
      <c r="S53" s="1158"/>
      <c r="T53" s="1158"/>
      <c r="U53" s="1158"/>
      <c r="V53" s="1158"/>
      <c r="W53" s="1158"/>
      <c r="X53" s="1158"/>
      <c r="Y53" s="59"/>
    </row>
    <row r="54" spans="1:25" ht="15" hidden="1">
      <c r="A54" s="43"/>
      <c r="B54" s="78"/>
      <c r="C54" s="77"/>
      <c r="D54" s="61"/>
      <c r="E54" s="1158"/>
      <c r="F54" s="1158"/>
      <c r="G54" s="1158"/>
      <c r="H54" s="1158"/>
      <c r="I54" s="1158"/>
      <c r="J54" s="1158"/>
      <c r="K54" s="1158"/>
      <c r="L54" s="1158"/>
      <c r="M54" s="1158"/>
      <c r="N54" s="1158"/>
      <c r="O54" s="1158"/>
      <c r="P54" s="1158"/>
      <c r="Q54" s="1158"/>
      <c r="R54" s="1158"/>
      <c r="S54" s="1158"/>
      <c r="T54" s="1158"/>
      <c r="U54" s="1158"/>
      <c r="V54" s="1158"/>
      <c r="W54" s="1158"/>
      <c r="X54" s="1158"/>
      <c r="Y54" s="59"/>
    </row>
    <row r="55" spans="1:25" ht="15" hidden="1">
      <c r="A55" s="43"/>
      <c r="B55" s="78"/>
      <c r="C55" s="77"/>
      <c r="D55" s="61"/>
      <c r="E55" s="1158"/>
      <c r="F55" s="1158"/>
      <c r="G55" s="1158"/>
      <c r="H55" s="1158"/>
      <c r="I55" s="1158"/>
      <c r="J55" s="1158"/>
      <c r="K55" s="1158"/>
      <c r="L55" s="1158"/>
      <c r="M55" s="1158"/>
      <c r="N55" s="1158"/>
      <c r="O55" s="1158"/>
      <c r="P55" s="1158"/>
      <c r="Q55" s="1158"/>
      <c r="R55" s="1158"/>
      <c r="S55" s="1158"/>
      <c r="T55" s="1158"/>
      <c r="U55" s="1158"/>
      <c r="V55" s="1158"/>
      <c r="W55" s="1158"/>
      <c r="X55" s="1158"/>
      <c r="Y55" s="59"/>
    </row>
    <row r="56" spans="1:25" ht="25.5" hidden="1" customHeight="1">
      <c r="A56" s="43"/>
      <c r="B56" s="78"/>
      <c r="C56" s="77"/>
      <c r="D56" s="66"/>
      <c r="E56" s="1158"/>
      <c r="F56" s="1158"/>
      <c r="G56" s="1158"/>
      <c r="H56" s="1158"/>
      <c r="I56" s="1158"/>
      <c r="J56" s="1158"/>
      <c r="K56" s="1158"/>
      <c r="L56" s="1158"/>
      <c r="M56" s="1158"/>
      <c r="N56" s="1158"/>
      <c r="O56" s="1158"/>
      <c r="P56" s="1158"/>
      <c r="Q56" s="1158"/>
      <c r="R56" s="1158"/>
      <c r="S56" s="1158"/>
      <c r="T56" s="1158"/>
      <c r="U56" s="1158"/>
      <c r="V56" s="1158"/>
      <c r="W56" s="1158"/>
      <c r="X56" s="1158"/>
      <c r="Y56" s="59"/>
    </row>
    <row r="57" spans="1:25" ht="15" hidden="1">
      <c r="A57" s="43"/>
      <c r="B57" s="78"/>
      <c r="C57" s="77"/>
      <c r="D57" s="66"/>
      <c r="E57" s="1158"/>
      <c r="F57" s="1158"/>
      <c r="G57" s="1158"/>
      <c r="H57" s="1158"/>
      <c r="I57" s="1158"/>
      <c r="J57" s="1158"/>
      <c r="K57" s="1158"/>
      <c r="L57" s="1158"/>
      <c r="M57" s="1158"/>
      <c r="N57" s="1158"/>
      <c r="O57" s="1158"/>
      <c r="P57" s="1158"/>
      <c r="Q57" s="1158"/>
      <c r="R57" s="1158"/>
      <c r="S57" s="1158"/>
      <c r="T57" s="1158"/>
      <c r="U57" s="1158"/>
      <c r="V57" s="1158"/>
      <c r="W57" s="1158"/>
      <c r="X57" s="1158"/>
      <c r="Y57" s="59"/>
    </row>
    <row r="58" spans="1:25" ht="15" hidden="1" customHeight="1">
      <c r="A58" s="43"/>
      <c r="B58" s="78"/>
      <c r="C58" s="77"/>
      <c r="D58" s="61"/>
      <c r="E58" s="1144" t="s">
        <v>394</v>
      </c>
      <c r="F58" s="1144"/>
      <c r="G58" s="1144"/>
      <c r="H58" s="1144"/>
      <c r="I58" s="1144"/>
      <c r="J58" s="1144"/>
      <c r="K58" s="1144"/>
      <c r="L58" s="1144"/>
      <c r="M58" s="1144"/>
      <c r="N58" s="1144"/>
      <c r="O58" s="1144"/>
      <c r="P58" s="1144"/>
      <c r="Q58" s="1144"/>
      <c r="R58" s="1144"/>
      <c r="S58" s="1144"/>
      <c r="T58" s="1144"/>
      <c r="U58" s="1144"/>
      <c r="V58" s="231"/>
      <c r="W58" s="231"/>
      <c r="X58" s="231"/>
      <c r="Y58" s="59"/>
    </row>
    <row r="59" spans="1:25" ht="15" hidden="1" customHeight="1">
      <c r="A59" s="43"/>
      <c r="B59" s="78"/>
      <c r="C59" s="77"/>
      <c r="D59" s="61"/>
      <c r="E59" s="1159"/>
      <c r="F59" s="1159"/>
      <c r="G59" s="1159"/>
      <c r="H59" s="1152"/>
      <c r="I59" s="1153"/>
      <c r="J59" s="1153"/>
      <c r="K59" s="1153"/>
      <c r="L59" s="1153"/>
      <c r="M59" s="1153"/>
      <c r="N59" s="1153"/>
      <c r="O59" s="1153"/>
      <c r="P59" s="1153"/>
      <c r="Q59" s="1153"/>
      <c r="R59" s="1153"/>
      <c r="S59" s="1153"/>
      <c r="T59" s="1153"/>
      <c r="U59" s="1153"/>
      <c r="V59" s="1153"/>
      <c r="W59" s="1153"/>
      <c r="X59" s="1153"/>
      <c r="Y59" s="59"/>
    </row>
    <row r="60" spans="1:25" ht="15" hidden="1" customHeight="1">
      <c r="A60" s="43"/>
      <c r="B60" s="78"/>
      <c r="C60" s="77"/>
      <c r="D60" s="61"/>
      <c r="E60" s="1155"/>
      <c r="F60" s="1155"/>
      <c r="G60" s="1155"/>
      <c r="H60" s="1157"/>
      <c r="I60" s="1157"/>
      <c r="J60" s="1157"/>
      <c r="K60" s="1157"/>
      <c r="L60" s="1157"/>
      <c r="M60" s="1157"/>
      <c r="N60" s="1157"/>
      <c r="O60" s="1157"/>
      <c r="P60" s="1157"/>
      <c r="Q60" s="1157"/>
      <c r="R60" s="1157"/>
      <c r="S60" s="1157"/>
      <c r="T60" s="1157"/>
      <c r="U60" s="1157"/>
      <c r="V60" s="1157"/>
      <c r="W60" s="1157"/>
      <c r="X60" s="1157"/>
      <c r="Y60" s="59"/>
    </row>
    <row r="61" spans="1:25" ht="15" hidden="1">
      <c r="A61" s="43"/>
      <c r="B61" s="78"/>
      <c r="C61" s="77"/>
      <c r="D61" s="61"/>
      <c r="E61" s="70"/>
      <c r="F61" s="68"/>
      <c r="G61" s="69"/>
      <c r="H61" s="1157"/>
      <c r="I61" s="1157"/>
      <c r="J61" s="1157"/>
      <c r="K61" s="1157"/>
      <c r="L61" s="1157"/>
      <c r="M61" s="1157"/>
      <c r="N61" s="1157"/>
      <c r="O61" s="1157"/>
      <c r="P61" s="1157"/>
      <c r="Q61" s="1157"/>
      <c r="R61" s="1157"/>
      <c r="S61" s="1157"/>
      <c r="T61" s="1157"/>
      <c r="U61" s="1157"/>
      <c r="V61" s="1157"/>
      <c r="W61" s="1157"/>
      <c r="X61" s="115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44" t="s">
        <v>395</v>
      </c>
      <c r="F70" s="1144"/>
      <c r="G70" s="1144"/>
      <c r="H70" s="1144"/>
      <c r="I70" s="1144"/>
      <c r="J70" s="1144"/>
      <c r="K70" s="1144"/>
      <c r="L70" s="1144"/>
      <c r="M70" s="1144"/>
      <c r="N70" s="1144"/>
      <c r="O70" s="1144"/>
      <c r="P70" s="1144"/>
      <c r="Q70" s="1144"/>
      <c r="R70" s="1144"/>
      <c r="S70" s="1144"/>
      <c r="T70" s="1144"/>
      <c r="U70" s="448"/>
      <c r="V70" s="448"/>
      <c r="W70" s="448"/>
      <c r="X70" s="448"/>
      <c r="Y70" s="59"/>
    </row>
    <row r="71" spans="1:25" ht="15" hidden="1">
      <c r="A71" s="43"/>
      <c r="B71" s="78"/>
      <c r="C71" s="77"/>
      <c r="D71" s="61"/>
      <c r="E71" s="1144" t="s">
        <v>584</v>
      </c>
      <c r="F71" s="1144"/>
      <c r="G71" s="1144"/>
      <c r="H71" s="1144"/>
      <c r="I71" s="1144"/>
      <c r="J71" s="1144"/>
      <c r="K71" s="1144"/>
      <c r="L71" s="1144"/>
      <c r="M71" s="1144"/>
      <c r="N71" s="1144"/>
      <c r="O71" s="1144"/>
      <c r="P71" s="1144"/>
      <c r="Q71" s="1144"/>
      <c r="R71" s="1144"/>
      <c r="S71" s="1144"/>
      <c r="T71" s="1144"/>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44" t="s">
        <v>394</v>
      </c>
      <c r="F81" s="1144"/>
      <c r="G81" s="1144"/>
      <c r="H81" s="1144"/>
      <c r="I81" s="1144"/>
      <c r="J81" s="1144"/>
      <c r="K81" s="1144"/>
      <c r="L81" s="1144"/>
      <c r="M81" s="1144"/>
      <c r="N81" s="1144"/>
      <c r="O81" s="1144"/>
      <c r="P81" s="1144"/>
      <c r="Q81" s="1144"/>
      <c r="R81" s="1144"/>
      <c r="S81" s="1144"/>
      <c r="T81" s="1144"/>
      <c r="U81" s="1144"/>
      <c r="V81" s="231"/>
      <c r="W81" s="231"/>
      <c r="X81" s="231"/>
      <c r="Y81" s="59"/>
    </row>
    <row r="82" spans="1:25" ht="15" hidden="1" customHeight="1">
      <c r="A82" s="43"/>
      <c r="B82" s="78"/>
      <c r="C82" s="77"/>
      <c r="D82" s="61"/>
      <c r="E82" s="1155"/>
      <c r="F82" s="1155"/>
      <c r="G82" s="1155"/>
      <c r="H82" s="1152"/>
      <c r="I82" s="1153"/>
      <c r="J82" s="1153"/>
      <c r="K82" s="1153"/>
      <c r="L82" s="1153"/>
      <c r="M82" s="1153"/>
      <c r="N82" s="1153"/>
      <c r="O82" s="1153"/>
      <c r="P82" s="1153"/>
      <c r="Q82" s="1153"/>
      <c r="R82" s="1153"/>
      <c r="S82" s="1153"/>
      <c r="T82" s="1153"/>
      <c r="U82" s="1153"/>
      <c r="V82" s="1153"/>
      <c r="W82" s="1153"/>
      <c r="X82" s="1153"/>
      <c r="Y82" s="59"/>
    </row>
    <row r="83" spans="1:25" ht="15" hidden="1" customHeight="1">
      <c r="A83" s="43"/>
      <c r="B83" s="78"/>
      <c r="C83" s="77"/>
      <c r="D83" s="61"/>
      <c r="Y83" s="59"/>
    </row>
    <row r="84" spans="1:25" ht="15" hidden="1" customHeight="1">
      <c r="A84" s="43"/>
      <c r="B84" s="78"/>
      <c r="C84" s="77"/>
      <c r="D84" s="61"/>
      <c r="E84" s="70"/>
      <c r="F84" s="68"/>
      <c r="G84" s="69"/>
      <c r="H84" s="1157"/>
      <c r="I84" s="1157"/>
      <c r="J84" s="1157"/>
      <c r="K84" s="1157"/>
      <c r="L84" s="1157"/>
      <c r="M84" s="1157"/>
      <c r="N84" s="1157"/>
      <c r="O84" s="1157"/>
      <c r="P84" s="1157"/>
      <c r="Q84" s="1157"/>
      <c r="R84" s="1157"/>
      <c r="S84" s="1157"/>
      <c r="T84" s="1157"/>
      <c r="U84" s="1157"/>
      <c r="V84" s="1157"/>
      <c r="W84" s="1157"/>
      <c r="X84" s="115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56" t="s">
        <v>234</v>
      </c>
      <c r="F98" s="1156"/>
      <c r="G98" s="1156"/>
      <c r="H98" s="1156"/>
      <c r="I98" s="1156"/>
      <c r="J98" s="1156"/>
      <c r="K98" s="1156"/>
      <c r="L98" s="1156"/>
      <c r="M98" s="1156"/>
      <c r="N98" s="1156"/>
      <c r="O98" s="1156"/>
      <c r="P98" s="1156"/>
      <c r="Q98" s="1156"/>
      <c r="R98" s="1156"/>
      <c r="S98" s="1156"/>
      <c r="T98" s="1156"/>
      <c r="U98" s="1156"/>
      <c r="V98" s="1156"/>
      <c r="W98" s="1156"/>
      <c r="X98" s="115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54" t="s">
        <v>233</v>
      </c>
      <c r="G100" s="1154"/>
      <c r="H100" s="1154"/>
      <c r="I100" s="1154"/>
      <c r="J100" s="1154"/>
      <c r="K100" s="1154"/>
      <c r="L100" s="1154"/>
      <c r="M100" s="1154"/>
      <c r="N100" s="1154"/>
      <c r="O100" s="1154"/>
      <c r="P100" s="1154"/>
      <c r="Q100" s="1154"/>
      <c r="R100" s="1154"/>
      <c r="S100" s="1154"/>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54" t="s">
        <v>232</v>
      </c>
      <c r="G102" s="1154"/>
      <c r="H102" s="1154"/>
      <c r="I102" s="1154"/>
      <c r="J102" s="1154"/>
      <c r="K102" s="1154"/>
      <c r="L102" s="1154"/>
      <c r="M102" s="1154"/>
      <c r="N102" s="1154"/>
      <c r="O102" s="1154"/>
      <c r="P102" s="1154"/>
      <c r="Q102" s="1154"/>
      <c r="R102" s="1154"/>
      <c r="S102" s="1154"/>
      <c r="T102" s="1154"/>
      <c r="U102" s="1154"/>
      <c r="V102" s="1154"/>
      <c r="W102" s="1154"/>
      <c r="X102" s="115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20" t="s">
        <v>490</v>
      </c>
      <c r="G2" s="1221"/>
      <c r="H2" s="1222"/>
      <c r="I2" s="434"/>
    </row>
    <row r="3" spans="1:20" ht="3" customHeight="1"/>
    <row r="4" spans="1:20" s="190" customFormat="1" ht="11.25">
      <c r="A4" s="214"/>
      <c r="B4" s="214"/>
      <c r="C4" s="214"/>
      <c r="D4" s="214"/>
      <c r="F4" s="1165" t="s">
        <v>453</v>
      </c>
      <c r="G4" s="1165"/>
      <c r="H4" s="1165"/>
      <c r="I4" s="1223"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3"/>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20.12.2021</v>
      </c>
      <c r="I7" s="196" t="s">
        <v>492</v>
      </c>
      <c r="J7" s="332"/>
      <c r="K7" s="214"/>
      <c r="L7" s="214"/>
      <c r="M7" s="214"/>
      <c r="N7" s="214"/>
      <c r="O7" s="214"/>
      <c r="P7" s="214"/>
      <c r="Q7" s="214"/>
      <c r="R7" s="214"/>
      <c r="S7" s="214"/>
      <c r="T7" s="214"/>
    </row>
    <row r="8" spans="1:20" s="190" customFormat="1" ht="45">
      <c r="A8" s="1224">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24"/>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24"/>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4"/>
      <c r="B11" s="1224">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24"/>
      <c r="B12" s="1224"/>
      <c r="C12" s="1224">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24"/>
      <c r="B13" s="1224"/>
      <c r="C13" s="1224"/>
      <c r="D13" s="342">
        <v>1</v>
      </c>
      <c r="F13" s="333" t="str">
        <f>"4."&amp;mergeValue(A13) &amp;"."&amp;mergeValue(B13)&amp;"."&amp;mergeValue(C13)&amp;"."&amp;mergeValue(D13)</f>
        <v>4.1.1.1.1</v>
      </c>
      <c r="G13" s="418" t="s">
        <v>497</v>
      </c>
      <c r="H13" s="316"/>
      <c r="I13" s="1225" t="s">
        <v>589</v>
      </c>
      <c r="J13" s="332"/>
      <c r="K13" s="214"/>
      <c r="L13" s="214"/>
      <c r="M13" s="214"/>
      <c r="N13" s="214"/>
      <c r="O13" s="214"/>
      <c r="P13" s="214"/>
      <c r="Q13" s="214"/>
      <c r="R13" s="214"/>
      <c r="S13" s="214"/>
      <c r="T13" s="214"/>
    </row>
    <row r="14" spans="1:20" s="190" customFormat="1" ht="18.75">
      <c r="A14" s="1224"/>
      <c r="B14" s="1224"/>
      <c r="C14" s="1224"/>
      <c r="D14" s="342"/>
      <c r="F14" s="336"/>
      <c r="G14" s="150" t="s">
        <v>4</v>
      </c>
      <c r="H14" s="341"/>
      <c r="I14" s="1225"/>
      <c r="J14" s="332"/>
      <c r="K14" s="214"/>
      <c r="L14" s="214"/>
      <c r="M14" s="214"/>
      <c r="N14" s="214"/>
      <c r="O14" s="214"/>
      <c r="P14" s="214"/>
      <c r="Q14" s="214"/>
      <c r="R14" s="214"/>
      <c r="S14" s="214"/>
      <c r="T14" s="214"/>
    </row>
    <row r="15" spans="1:20" s="190" customFormat="1" ht="18.75">
      <c r="A15" s="1224"/>
      <c r="B15" s="1224"/>
      <c r="C15" s="342"/>
      <c r="D15" s="342"/>
      <c r="F15" s="419"/>
      <c r="G15" s="195" t="s">
        <v>402</v>
      </c>
      <c r="H15" s="420"/>
      <c r="I15" s="421"/>
      <c r="J15" s="332"/>
      <c r="K15" s="214"/>
      <c r="L15" s="214"/>
      <c r="M15" s="214"/>
      <c r="N15" s="214"/>
      <c r="O15" s="214"/>
      <c r="P15" s="214"/>
      <c r="Q15" s="214"/>
      <c r="R15" s="214"/>
      <c r="S15" s="214"/>
      <c r="T15" s="214"/>
    </row>
    <row r="16" spans="1:20" s="190" customFormat="1" ht="18.75">
      <c r="A16" s="1224"/>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19" t="s">
        <v>591</v>
      </c>
      <c r="H19" s="1219"/>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499"/>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52" t="s">
        <v>683</v>
      </c>
      <c r="M5" s="1252"/>
      <c r="N5" s="1252"/>
      <c r="O5" s="1252"/>
      <c r="P5" s="1252"/>
      <c r="Q5" s="1252"/>
      <c r="R5" s="1252"/>
      <c r="S5" s="1252"/>
      <c r="T5" s="1252"/>
      <c r="U5" s="578"/>
      <c r="V5" s="496"/>
    </row>
    <row r="6" spans="1:29" ht="3" customHeight="1">
      <c r="J6" s="481"/>
      <c r="K6" s="481"/>
      <c r="L6" s="477"/>
      <c r="M6" s="477"/>
      <c r="N6" s="477"/>
      <c r="O6" s="480"/>
      <c r="P6" s="480"/>
      <c r="Q6" s="480"/>
      <c r="R6" s="480"/>
      <c r="S6" s="480"/>
      <c r="T6" s="480"/>
      <c r="U6" s="477"/>
    </row>
    <row r="7" spans="1:29" s="491" customFormat="1" ht="22.5">
      <c r="A7" s="504"/>
      <c r="B7" s="504"/>
      <c r="C7" s="504"/>
      <c r="D7" s="504"/>
      <c r="E7" s="504"/>
      <c r="F7" s="504"/>
      <c r="G7" s="504"/>
      <c r="H7" s="504"/>
      <c r="L7" s="498"/>
      <c r="M7" s="616" t="s">
        <v>501</v>
      </c>
      <c r="N7" s="665"/>
      <c r="O7" s="1274" t="str">
        <f>IF(NameOrPr_ch="",IF(NameOrPr="","",NameOrPr),NameOrPr_ch)</f>
        <v>Департамент жилищно-коммунального хозяйства, энергетики и регулирования тарифов Ярославской области</v>
      </c>
      <c r="P7" s="1275"/>
      <c r="Q7" s="1275"/>
      <c r="R7" s="1275"/>
      <c r="S7" s="1275"/>
      <c r="T7" s="1276"/>
      <c r="U7" s="666"/>
      <c r="Y7" s="1012"/>
      <c r="Z7" s="504"/>
      <c r="AA7" s="504"/>
      <c r="AB7" s="504"/>
      <c r="AC7" s="504"/>
    </row>
    <row r="8" spans="1:29" s="569" customFormat="1" ht="18.75">
      <c r="A8" s="589"/>
      <c r="B8" s="589"/>
      <c r="C8" s="589"/>
      <c r="D8" s="589"/>
      <c r="E8" s="589"/>
      <c r="F8" s="589"/>
      <c r="G8" s="589"/>
      <c r="H8" s="589"/>
      <c r="L8" s="498"/>
      <c r="M8" s="616" t="s">
        <v>594</v>
      </c>
      <c r="N8" s="665"/>
      <c r="O8" s="1274" t="str">
        <f>IF(datePr_ch="",IF(datePr="","",datePr),datePr_ch)</f>
        <v>20.12.2021</v>
      </c>
      <c r="P8" s="1275"/>
      <c r="Q8" s="1275"/>
      <c r="R8" s="1275"/>
      <c r="S8" s="1275"/>
      <c r="T8" s="1276"/>
      <c r="U8" s="666"/>
      <c r="Y8" s="1012"/>
      <c r="Z8" s="589"/>
      <c r="AA8" s="589"/>
      <c r="AB8" s="589"/>
      <c r="AC8" s="589"/>
    </row>
    <row r="9" spans="1:29" s="491" customFormat="1" ht="18.75">
      <c r="A9" s="504"/>
      <c r="B9" s="504"/>
      <c r="C9" s="504"/>
      <c r="D9" s="504"/>
      <c r="E9" s="504"/>
      <c r="F9" s="504"/>
      <c r="G9" s="504"/>
      <c r="H9" s="504"/>
      <c r="L9" s="551"/>
      <c r="M9" s="616" t="s">
        <v>593</v>
      </c>
      <c r="N9" s="665"/>
      <c r="O9" s="1274" t="str">
        <f>IF(numberPr_ch="",IF(numberPr="","",numberPr),numberPr_ch)</f>
        <v>272-ви, 304-ви, 375-ви, 376-ви, 378-ви</v>
      </c>
      <c r="P9" s="1275"/>
      <c r="Q9" s="1275"/>
      <c r="R9" s="1275"/>
      <c r="S9" s="1275"/>
      <c r="T9" s="1276"/>
      <c r="U9" s="666"/>
      <c r="Y9" s="1012"/>
      <c r="Z9" s="504"/>
      <c r="AA9" s="504"/>
      <c r="AB9" s="504"/>
      <c r="AC9" s="504"/>
    </row>
    <row r="10" spans="1:29" s="491" customFormat="1" ht="18.75">
      <c r="A10" s="504"/>
      <c r="B10" s="504"/>
      <c r="C10" s="504"/>
      <c r="D10" s="504"/>
      <c r="E10" s="504"/>
      <c r="F10" s="504"/>
      <c r="G10" s="504"/>
      <c r="H10" s="504"/>
      <c r="L10" s="551"/>
      <c r="M10" s="616" t="s">
        <v>500</v>
      </c>
      <c r="N10" s="665"/>
      <c r="O10" s="1274" t="str">
        <f>IF(IstPub_ch="",IF(IstPub="","",IstPub),IstPub_ch)</f>
        <v>печатное издание "Документ Регион"</v>
      </c>
      <c r="P10" s="1275"/>
      <c r="Q10" s="1275"/>
      <c r="R10" s="1275"/>
      <c r="S10" s="1275"/>
      <c r="T10" s="1276"/>
      <c r="U10" s="666"/>
      <c r="Y10" s="1012"/>
      <c r="Z10" s="504"/>
      <c r="AA10" s="504"/>
      <c r="AB10" s="504"/>
      <c r="AC10" s="504"/>
    </row>
    <row r="11" spans="1:29" s="612" customFormat="1" ht="18.75" hidden="1">
      <c r="A11" s="613"/>
      <c r="B11" s="613"/>
      <c r="C11" s="613"/>
      <c r="D11" s="613"/>
      <c r="E11" s="613"/>
      <c r="F11" s="613"/>
      <c r="G11" s="613"/>
      <c r="H11" s="613"/>
      <c r="L11" s="751"/>
      <c r="M11" s="749"/>
      <c r="O11" s="748"/>
      <c r="P11" s="748"/>
      <c r="Q11" s="770" t="s">
        <v>718</v>
      </c>
      <c r="R11" s="770" t="s">
        <v>719</v>
      </c>
      <c r="S11" s="748"/>
      <c r="T11" s="748"/>
      <c r="U11" s="666"/>
      <c r="Y11" s="772"/>
      <c r="Z11" s="613"/>
      <c r="AA11" s="613"/>
      <c r="AB11" s="613"/>
      <c r="AC11" s="613"/>
    </row>
    <row r="12" spans="1:29" s="491" customFormat="1" ht="11.25" hidden="1">
      <c r="A12" s="504"/>
      <c r="B12" s="504"/>
      <c r="C12" s="504"/>
      <c r="D12" s="504"/>
      <c r="E12" s="504"/>
      <c r="F12" s="504"/>
      <c r="G12" s="504"/>
      <c r="H12" s="504"/>
      <c r="L12" s="1253"/>
      <c r="M12" s="1253"/>
      <c r="N12" s="488"/>
      <c r="O12" s="766"/>
      <c r="P12" s="766"/>
      <c r="Q12" s="766"/>
      <c r="R12" s="766"/>
      <c r="S12" s="766"/>
      <c r="T12" s="766"/>
      <c r="U12" s="486"/>
      <c r="V12" s="502" t="s">
        <v>372</v>
      </c>
      <c r="Y12" s="1012"/>
      <c r="Z12" s="504"/>
      <c r="AA12" s="504"/>
      <c r="AB12" s="504"/>
      <c r="AC12" s="504"/>
    </row>
    <row r="13" spans="1:29" ht="15" customHeight="1">
      <c r="J13" s="481"/>
      <c r="K13" s="481"/>
      <c r="L13" s="477"/>
      <c r="M13" s="477"/>
      <c r="N13" s="477"/>
      <c r="O13" s="598"/>
      <c r="P13" s="598"/>
      <c r="Q13" s="1273"/>
      <c r="R13" s="1273"/>
      <c r="S13" s="1273"/>
      <c r="T13" s="1273"/>
      <c r="U13" s="1273"/>
      <c r="V13" s="1273"/>
    </row>
    <row r="14" spans="1:29">
      <c r="J14" s="481"/>
      <c r="K14" s="481"/>
      <c r="L14" s="1165" t="s">
        <v>453</v>
      </c>
      <c r="M14" s="1165"/>
      <c r="N14" s="1165"/>
      <c r="O14" s="1165"/>
      <c r="P14" s="1165"/>
      <c r="Q14" s="1165"/>
      <c r="R14" s="1165"/>
      <c r="S14" s="1165"/>
      <c r="T14" s="1165"/>
      <c r="U14" s="1165"/>
      <c r="V14" s="1165"/>
      <c r="W14" s="1165"/>
      <c r="X14" s="1165" t="s">
        <v>454</v>
      </c>
    </row>
    <row r="15" spans="1:29" ht="14.25" customHeight="1">
      <c r="J15" s="481"/>
      <c r="K15" s="481"/>
      <c r="L15" s="1236" t="s">
        <v>91</v>
      </c>
      <c r="M15" s="1236" t="s">
        <v>624</v>
      </c>
      <c r="N15" s="533"/>
      <c r="O15" s="1236" t="s">
        <v>625</v>
      </c>
      <c r="P15" s="1294" t="s">
        <v>626</v>
      </c>
      <c r="Q15" s="1294" t="s">
        <v>639</v>
      </c>
      <c r="R15" s="1294"/>
      <c r="S15" s="1294"/>
      <c r="T15" s="1294"/>
      <c r="U15" s="1294"/>
      <c r="V15" s="1236" t="s">
        <v>340</v>
      </c>
      <c r="W15" s="1272" t="s">
        <v>274</v>
      </c>
      <c r="X15" s="1165"/>
    </row>
    <row r="16" spans="1:29" s="522" customFormat="1" ht="25.5" customHeight="1">
      <c r="A16" s="584"/>
      <c r="B16" s="584"/>
      <c r="C16" s="584"/>
      <c r="D16" s="584"/>
      <c r="E16" s="584"/>
      <c r="F16" s="584"/>
      <c r="G16" s="590"/>
      <c r="H16" s="590"/>
      <c r="I16" s="530"/>
      <c r="J16" s="528"/>
      <c r="K16" s="528"/>
      <c r="L16" s="1236"/>
      <c r="M16" s="1236"/>
      <c r="N16" s="533"/>
      <c r="O16" s="1236"/>
      <c r="P16" s="1294"/>
      <c r="Q16" s="1294" t="s">
        <v>676</v>
      </c>
      <c r="R16" s="1294"/>
      <c r="S16" s="1282" t="s">
        <v>652</v>
      </c>
      <c r="T16" s="1282"/>
      <c r="U16" s="1282"/>
      <c r="V16" s="1236"/>
      <c r="W16" s="1272"/>
      <c r="X16" s="1165"/>
      <c r="Y16" s="1007"/>
      <c r="Z16" s="584"/>
      <c r="AA16" s="584"/>
      <c r="AB16" s="584"/>
      <c r="AC16" s="584"/>
    </row>
    <row r="17" spans="1:29" ht="14.25" customHeight="1">
      <c r="J17" s="481"/>
      <c r="K17" s="481"/>
      <c r="L17" s="1236"/>
      <c r="M17" s="1236"/>
      <c r="N17" s="533"/>
      <c r="O17" s="1236"/>
      <c r="P17" s="1294"/>
      <c r="Q17" s="533" t="s">
        <v>674</v>
      </c>
      <c r="R17" s="533" t="s">
        <v>675</v>
      </c>
      <c r="S17" s="535" t="s">
        <v>273</v>
      </c>
      <c r="T17" s="1284" t="s">
        <v>272</v>
      </c>
      <c r="U17" s="1284"/>
      <c r="V17" s="1236"/>
      <c r="W17" s="1272"/>
      <c r="X17" s="1165"/>
    </row>
    <row r="18" spans="1:29">
      <c r="J18" s="481"/>
      <c r="K18" s="489">
        <v>1</v>
      </c>
      <c r="L18" s="478" t="s">
        <v>92</v>
      </c>
      <c r="M18" s="478" t="s">
        <v>48</v>
      </c>
      <c r="N18" s="495" t="s">
        <v>48</v>
      </c>
      <c r="O18" s="487">
        <f t="shared" ref="O18:T18" ca="1" si="0">OFFSET(O18,0,-1)+1</f>
        <v>3</v>
      </c>
      <c r="P18" s="487">
        <f t="shared" ca="1" si="0"/>
        <v>4</v>
      </c>
      <c r="Q18" s="487">
        <f t="shared" ca="1" si="0"/>
        <v>5</v>
      </c>
      <c r="R18" s="487">
        <f t="shared" ca="1" si="0"/>
        <v>6</v>
      </c>
      <c r="S18" s="487">
        <f t="shared" ca="1" si="0"/>
        <v>7</v>
      </c>
      <c r="T18" s="1295">
        <f t="shared" ca="1" si="0"/>
        <v>8</v>
      </c>
      <c r="U18" s="1295"/>
      <c r="V18" s="487">
        <f ca="1">OFFSET(V18,0,-2)+1</f>
        <v>9</v>
      </c>
      <c r="W18" s="522"/>
      <c r="X18" s="487">
        <f ca="1">OFFSET(X18,0,-2)+1</f>
        <v>10</v>
      </c>
    </row>
    <row r="19" spans="1:29" ht="22.5">
      <c r="A19" s="1255">
        <v>1</v>
      </c>
      <c r="B19" s="979"/>
      <c r="C19" s="979"/>
      <c r="D19" s="979"/>
      <c r="E19" s="979"/>
      <c r="F19" s="979"/>
      <c r="G19" s="980"/>
      <c r="H19" s="980"/>
      <c r="I19" s="982"/>
      <c r="J19" s="974"/>
      <c r="K19" s="974"/>
      <c r="L19" s="592">
        <f>mergeValue(A19)</f>
        <v>1</v>
      </c>
      <c r="M19" s="640" t="s">
        <v>20</v>
      </c>
      <c r="N19" s="579"/>
      <c r="O19" s="1271"/>
      <c r="P19" s="1271"/>
      <c r="Q19" s="1271"/>
      <c r="R19" s="1271"/>
      <c r="S19" s="1271"/>
      <c r="T19" s="1271"/>
      <c r="U19" s="1271"/>
      <c r="V19" s="1271"/>
      <c r="W19" s="1271"/>
      <c r="X19" s="580" t="s">
        <v>475</v>
      </c>
    </row>
    <row r="20" spans="1:29" ht="22.5">
      <c r="A20" s="1255"/>
      <c r="B20" s="1255">
        <v>1</v>
      </c>
      <c r="C20" s="979"/>
      <c r="D20" s="979"/>
      <c r="E20" s="979"/>
      <c r="F20" s="979"/>
      <c r="G20" s="984"/>
      <c r="H20" s="981"/>
      <c r="I20" s="986"/>
      <c r="J20" s="971"/>
      <c r="K20" s="970"/>
      <c r="L20" s="592" t="str">
        <f>mergeValue(A20) &amp;"."&amp; mergeValue(B20)</f>
        <v>1.1</v>
      </c>
      <c r="M20" s="545" t="s">
        <v>16</v>
      </c>
      <c r="N20" s="579"/>
      <c r="O20" s="1271"/>
      <c r="P20" s="1271"/>
      <c r="Q20" s="1271"/>
      <c r="R20" s="1271"/>
      <c r="S20" s="1271"/>
      <c r="T20" s="1271"/>
      <c r="U20" s="1271"/>
      <c r="V20" s="1271"/>
      <c r="W20" s="1271"/>
      <c r="X20" s="580" t="s">
        <v>476</v>
      </c>
    </row>
    <row r="21" spans="1:29" ht="22.5">
      <c r="A21" s="1255"/>
      <c r="B21" s="1255"/>
      <c r="C21" s="1255">
        <v>1</v>
      </c>
      <c r="D21" s="979"/>
      <c r="E21" s="979"/>
      <c r="F21" s="979"/>
      <c r="G21" s="984"/>
      <c r="H21" s="981"/>
      <c r="I21" s="987"/>
      <c r="J21" s="971"/>
      <c r="K21" s="970"/>
      <c r="L21" s="592" t="str">
        <f>mergeValue(A21) &amp;"."&amp; mergeValue(B21)&amp;"."&amp; mergeValue(C21)</f>
        <v>1.1.1</v>
      </c>
      <c r="M21" s="546" t="s">
        <v>7</v>
      </c>
      <c r="N21" s="579"/>
      <c r="O21" s="1271"/>
      <c r="P21" s="1271"/>
      <c r="Q21" s="1271"/>
      <c r="R21" s="1271"/>
      <c r="S21" s="1271"/>
      <c r="T21" s="1271"/>
      <c r="U21" s="1271"/>
      <c r="V21" s="1271"/>
      <c r="W21" s="1271"/>
      <c r="X21" s="580" t="s">
        <v>631</v>
      </c>
    </row>
    <row r="22" spans="1:29">
      <c r="A22" s="1255"/>
      <c r="B22" s="1255"/>
      <c r="C22" s="1255"/>
      <c r="D22" s="1255">
        <v>1</v>
      </c>
      <c r="E22" s="979"/>
      <c r="F22" s="979"/>
      <c r="G22" s="984"/>
      <c r="H22" s="981"/>
      <c r="I22" s="987"/>
      <c r="J22" s="985"/>
      <c r="K22" s="970"/>
      <c r="L22" s="592" t="str">
        <f>mergeValue(A22) &amp;"."&amp; mergeValue(B22)&amp;"."&amp; mergeValue(C22)&amp;"."&amp; mergeValue(D22)</f>
        <v>1.1.1.1</v>
      </c>
      <c r="M22" s="547" t="s">
        <v>22</v>
      </c>
      <c r="N22" s="579"/>
      <c r="O22" s="1271"/>
      <c r="P22" s="1271"/>
      <c r="Q22" s="1271"/>
      <c r="R22" s="1271"/>
      <c r="S22" s="1271"/>
      <c r="T22" s="1271"/>
      <c r="U22" s="1271"/>
      <c r="V22" s="1271"/>
      <c r="W22" s="1271"/>
      <c r="X22" s="1019" t="s">
        <v>684</v>
      </c>
    </row>
    <row r="23" spans="1:29" ht="42.95" customHeight="1">
      <c r="A23" s="1255"/>
      <c r="B23" s="1255"/>
      <c r="C23" s="1255"/>
      <c r="D23" s="1255"/>
      <c r="E23" s="979">
        <v>1</v>
      </c>
      <c r="F23" s="979"/>
      <c r="G23" s="984"/>
      <c r="H23" s="981"/>
      <c r="I23" s="987"/>
      <c r="J23" s="985"/>
      <c r="K23" s="975"/>
      <c r="L23" s="592" t="str">
        <f>mergeValue(A23) &amp;"."&amp; mergeValue(B23)&amp;"."&amp; mergeValue(C23)&amp;"."&amp; mergeValue(D23)&amp;"."&amp; mergeValue(E23)</f>
        <v>1.1.1.1.1</v>
      </c>
      <c r="M23" s="1066"/>
      <c r="N23" s="541"/>
      <c r="O23" s="1068"/>
      <c r="P23" s="1069"/>
      <c r="Q23" s="670"/>
      <c r="R23" s="670"/>
      <c r="S23" s="1093"/>
      <c r="T23" s="649" t="s">
        <v>84</v>
      </c>
      <c r="U23" s="1091"/>
      <c r="V23" s="773" t="s">
        <v>84</v>
      </c>
      <c r="W23" s="838"/>
      <c r="X23" s="1226" t="s">
        <v>685</v>
      </c>
      <c r="Y23" s="1007" t="str">
        <f>strCheckDateTwo(N23:W23)</f>
        <v/>
      </c>
    </row>
    <row r="24" spans="1:29" hidden="1">
      <c r="A24" s="1255"/>
      <c r="B24" s="1255"/>
      <c r="C24" s="1255"/>
      <c r="D24" s="1255"/>
      <c r="E24" s="979"/>
      <c r="F24" s="979"/>
      <c r="G24" s="984"/>
      <c r="H24" s="981"/>
      <c r="I24" s="987"/>
      <c r="J24" s="985"/>
      <c r="K24" s="975"/>
      <c r="L24" s="630"/>
      <c r="M24" s="560"/>
      <c r="N24" s="645"/>
      <c r="O24" s="645"/>
      <c r="P24" s="645"/>
      <c r="Q24" s="645"/>
      <c r="R24" s="583" t="str">
        <f>S23 &amp; "-" &amp; U23</f>
        <v>-</v>
      </c>
      <c r="S24" s="511"/>
      <c r="T24" s="585"/>
      <c r="U24" s="511"/>
      <c r="V24" s="645"/>
      <c r="W24" s="837"/>
      <c r="X24" s="1227"/>
    </row>
    <row r="25" spans="1:29" ht="15" customHeight="1">
      <c r="A25" s="1255"/>
      <c r="B25" s="1255"/>
      <c r="C25" s="1255"/>
      <c r="D25" s="1255"/>
      <c r="E25" s="979"/>
      <c r="F25" s="979"/>
      <c r="G25" s="984"/>
      <c r="H25" s="981"/>
      <c r="I25" s="987"/>
      <c r="J25" s="985"/>
      <c r="K25" s="975"/>
      <c r="L25" s="537"/>
      <c r="M25" s="550" t="s">
        <v>5</v>
      </c>
      <c r="N25" s="548"/>
      <c r="O25" s="544"/>
      <c r="P25" s="544"/>
      <c r="Q25" s="544"/>
      <c r="R25" s="544"/>
      <c r="S25" s="572"/>
      <c r="T25" s="563"/>
      <c r="U25" s="562"/>
      <c r="V25" s="548"/>
      <c r="W25" s="548"/>
      <c r="X25" s="1228"/>
    </row>
    <row r="26" spans="1:29" s="475" customFormat="1" ht="15" customHeight="1">
      <c r="A26" s="1255"/>
      <c r="B26" s="1255"/>
      <c r="C26" s="1255"/>
      <c r="D26" s="983"/>
      <c r="E26" s="983"/>
      <c r="F26" s="983"/>
      <c r="G26" s="984"/>
      <c r="H26" s="983"/>
      <c r="I26" s="987"/>
      <c r="J26" s="973"/>
      <c r="K26" s="977"/>
      <c r="L26" s="537"/>
      <c r="M26" s="549" t="s">
        <v>17</v>
      </c>
      <c r="N26" s="548"/>
      <c r="O26" s="544"/>
      <c r="P26" s="544"/>
      <c r="Q26" s="544"/>
      <c r="R26" s="544"/>
      <c r="S26" s="572"/>
      <c r="T26" s="563"/>
      <c r="U26" s="562"/>
      <c r="V26" s="548"/>
      <c r="W26" s="563"/>
      <c r="X26" s="1003"/>
      <c r="Y26" s="1071"/>
      <c r="Z26" s="500"/>
      <c r="AA26" s="500"/>
      <c r="AB26" s="500"/>
      <c r="AC26" s="500"/>
    </row>
    <row r="27" spans="1:29" s="475" customFormat="1" ht="15" customHeight="1">
      <c r="A27" s="1255"/>
      <c r="B27" s="1255"/>
      <c r="C27" s="983"/>
      <c r="D27" s="983"/>
      <c r="E27" s="983"/>
      <c r="F27" s="983"/>
      <c r="G27" s="984"/>
      <c r="H27" s="983"/>
      <c r="I27" s="978"/>
      <c r="J27" s="973"/>
      <c r="K27" s="977"/>
      <c r="L27" s="537"/>
      <c r="M27" s="548" t="s">
        <v>18</v>
      </c>
      <c r="N27" s="548"/>
      <c r="O27" s="544"/>
      <c r="P27" s="544"/>
      <c r="Q27" s="544"/>
      <c r="R27" s="544"/>
      <c r="S27" s="572"/>
      <c r="T27" s="563"/>
      <c r="U27" s="562"/>
      <c r="V27" s="548"/>
      <c r="W27" s="563"/>
      <c r="X27" s="559"/>
      <c r="Y27" s="1071"/>
      <c r="Z27" s="500"/>
      <c r="AA27" s="500"/>
      <c r="AB27" s="500"/>
      <c r="AC27" s="500"/>
    </row>
    <row r="28" spans="1:29" s="475" customFormat="1" ht="15" customHeight="1">
      <c r="A28" s="1255"/>
      <c r="B28" s="983"/>
      <c r="C28" s="983"/>
      <c r="D28" s="983"/>
      <c r="E28" s="983"/>
      <c r="F28" s="983"/>
      <c r="G28" s="984"/>
      <c r="H28" s="983"/>
      <c r="I28" s="978"/>
      <c r="J28" s="973"/>
      <c r="K28" s="977"/>
      <c r="L28" s="537"/>
      <c r="M28" s="557" t="s">
        <v>19</v>
      </c>
      <c r="N28" s="548"/>
      <c r="O28" s="544"/>
      <c r="P28" s="544"/>
      <c r="Q28" s="544"/>
      <c r="R28" s="544"/>
      <c r="S28" s="572"/>
      <c r="T28" s="563"/>
      <c r="U28" s="562"/>
      <c r="V28" s="548"/>
      <c r="W28" s="563"/>
      <c r="X28" s="559"/>
      <c r="Y28" s="1071"/>
      <c r="Z28" s="500"/>
      <c r="AA28" s="500"/>
      <c r="AB28" s="500"/>
      <c r="AC28" s="500"/>
    </row>
    <row r="29" spans="1:29" s="475" customFormat="1" ht="15" customHeight="1">
      <c r="A29" s="969"/>
      <c r="B29" s="969"/>
      <c r="C29" s="969"/>
      <c r="D29" s="969"/>
      <c r="E29" s="969"/>
      <c r="F29" s="969"/>
      <c r="G29" s="976"/>
      <c r="H29" s="977"/>
      <c r="I29" s="972"/>
      <c r="J29" s="973"/>
      <c r="K29" s="969"/>
      <c r="L29" s="537"/>
      <c r="M29" s="564" t="s">
        <v>308</v>
      </c>
      <c r="N29" s="548"/>
      <c r="O29" s="544"/>
      <c r="P29" s="544"/>
      <c r="Q29" s="544"/>
      <c r="R29" s="544"/>
      <c r="S29" s="572"/>
      <c r="T29" s="563"/>
      <c r="U29" s="562"/>
      <c r="V29" s="548"/>
      <c r="W29" s="563"/>
      <c r="X29" s="559"/>
      <c r="Y29" s="1071"/>
      <c r="Z29" s="500"/>
      <c r="AA29" s="500"/>
      <c r="AB29" s="500"/>
      <c r="AC29" s="500"/>
    </row>
    <row r="30" spans="1:29" ht="3" customHeight="1"/>
    <row r="31" spans="1:29" ht="96" customHeight="1">
      <c r="L31" s="1">
        <v>1</v>
      </c>
      <c r="M31" s="1219" t="s">
        <v>686</v>
      </c>
      <c r="N31" s="1219"/>
      <c r="O31" s="1219"/>
      <c r="P31" s="1219"/>
      <c r="Q31" s="1219"/>
      <c r="R31" s="1219"/>
      <c r="S31" s="1219"/>
      <c r="T31" s="1219"/>
      <c r="U31" s="1219"/>
      <c r="V31" s="1219"/>
      <c r="W31" s="1219"/>
      <c r="X31" s="1219"/>
      <c r="Y31" s="1092"/>
      <c r="Z31" s="515"/>
      <c r="AA31" s="515"/>
      <c r="AB31" s="515"/>
      <c r="AC31" s="515"/>
    </row>
    <row r="32" spans="1:29">
      <c r="M32" s="514"/>
      <c r="N32" s="514"/>
      <c r="O32" s="514"/>
      <c r="P32" s="514"/>
      <c r="Q32" s="514"/>
      <c r="R32" s="514"/>
      <c r="S32" s="514"/>
      <c r="T32" s="514"/>
      <c r="U32" s="514"/>
      <c r="V32" s="514"/>
      <c r="W32" s="514"/>
      <c r="X32" s="514"/>
      <c r="Y32" s="1013"/>
      <c r="Z32" s="505"/>
      <c r="AA32" s="505"/>
      <c r="AB32" s="505"/>
      <c r="AC32" s="505"/>
    </row>
  </sheetData>
  <sheetProtection algorithmName="SHA-512" hashValue="7mODqx6cWkUcQCn6ek5lnEApaSoS7ec6/ycklC5qnY57TBAzrFGo9qCUYf05KSgphX0p0E228CPzxYTAOYBOzQ==" saltValue="STh2sB4of7aPoowslMiYmw==" spinCount="100000"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20" t="s">
        <v>490</v>
      </c>
      <c r="G2" s="1221"/>
      <c r="H2" s="1222"/>
      <c r="I2" s="434"/>
    </row>
    <row r="3" spans="1:20" ht="3" customHeight="1"/>
    <row r="4" spans="1:20" s="190" customFormat="1" ht="11.25">
      <c r="A4" s="214"/>
      <c r="B4" s="214"/>
      <c r="C4" s="214"/>
      <c r="D4" s="214"/>
      <c r="F4" s="1165" t="s">
        <v>453</v>
      </c>
      <c r="G4" s="1165"/>
      <c r="H4" s="1165"/>
      <c r="I4" s="1223"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23"/>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20.12.2021</v>
      </c>
      <c r="I7" s="196" t="s">
        <v>492</v>
      </c>
      <c r="J7" s="332"/>
      <c r="K7" s="214"/>
      <c r="L7" s="214"/>
      <c r="M7" s="214"/>
      <c r="N7" s="214"/>
      <c r="O7" s="214"/>
      <c r="P7" s="214"/>
      <c r="Q7" s="214"/>
      <c r="R7" s="214"/>
      <c r="S7" s="214"/>
      <c r="T7" s="214"/>
    </row>
    <row r="8" spans="1:20" s="190" customFormat="1" ht="45">
      <c r="A8" s="1224">
        <v>1</v>
      </c>
      <c r="B8" s="214"/>
      <c r="C8" s="214"/>
      <c r="D8" s="214"/>
      <c r="F8" s="333" t="str">
        <f>"2." &amp;mergeValue(A8)</f>
        <v>2.1</v>
      </c>
      <c r="G8" s="415" t="s">
        <v>493</v>
      </c>
      <c r="H8" s="316" t="str">
        <f>IF('Перечень тарифов'!R21="","наименование отсутствует","" &amp; 'Перечень тарифов'!R21 &amp; "")</f>
        <v>наименование отсутствует</v>
      </c>
      <c r="I8" s="196" t="s">
        <v>588</v>
      </c>
      <c r="J8" s="332"/>
      <c r="K8" s="214"/>
      <c r="L8" s="214"/>
      <c r="M8" s="214"/>
      <c r="N8" s="214"/>
      <c r="O8" s="214"/>
      <c r="P8" s="214"/>
      <c r="Q8" s="214"/>
      <c r="R8" s="214"/>
      <c r="S8" s="214"/>
      <c r="T8" s="214"/>
    </row>
    <row r="9" spans="1:20" s="190" customFormat="1" ht="22.5">
      <c r="A9" s="1224"/>
      <c r="B9" s="214"/>
      <c r="C9" s="214"/>
      <c r="D9" s="214"/>
      <c r="F9" s="333" t="str">
        <f>"3." &amp;mergeValue(A9)</f>
        <v>3.1</v>
      </c>
      <c r="G9" s="415" t="s">
        <v>494</v>
      </c>
      <c r="H9" s="316" t="str">
        <f>IF('Перечень тарифов'!F21="","наименование отсутствует","" &amp; 'Перечень тарифов'!F21 &amp; "")</f>
        <v>Производство тепловой энергии. Некомбинированная выработка</v>
      </c>
      <c r="I9" s="196" t="s">
        <v>586</v>
      </c>
      <c r="J9" s="332"/>
      <c r="K9" s="214"/>
      <c r="L9" s="214"/>
      <c r="M9" s="214"/>
      <c r="N9" s="214"/>
      <c r="O9" s="214"/>
      <c r="P9" s="214"/>
      <c r="Q9" s="214"/>
      <c r="R9" s="214"/>
      <c r="S9" s="214"/>
      <c r="T9" s="214"/>
    </row>
    <row r="10" spans="1:20" s="190" customFormat="1" ht="22.5">
      <c r="A10" s="1224"/>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24"/>
      <c r="B11" s="1224">
        <v>1</v>
      </c>
      <c r="C11" s="439"/>
      <c r="D11" s="439"/>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24"/>
      <c r="B12" s="1224"/>
      <c r="C12" s="1224">
        <v>1</v>
      </c>
      <c r="D12" s="439"/>
      <c r="F12" s="333" t="str">
        <f>"4."&amp;mergeValue(A12) &amp;"."&amp;mergeValue(B12)&amp;"."&amp;mergeValue(C12)</f>
        <v>4.1.1.1</v>
      </c>
      <c r="G12" s="339" t="s">
        <v>496</v>
      </c>
      <c r="H12" s="316" t="str">
        <f>IF(Территории!H13="","","" &amp; Территории!H13 &amp; "")</f>
        <v>город Ярославль</v>
      </c>
      <c r="I12" s="196" t="s">
        <v>499</v>
      </c>
      <c r="J12" s="332"/>
      <c r="K12" s="214"/>
      <c r="L12" s="214"/>
      <c r="M12" s="214"/>
      <c r="N12" s="214"/>
      <c r="O12" s="214"/>
      <c r="P12" s="214"/>
      <c r="Q12" s="214"/>
      <c r="R12" s="214"/>
      <c r="S12" s="214"/>
      <c r="T12" s="214"/>
    </row>
    <row r="13" spans="1:20" s="190" customFormat="1" ht="56.25">
      <c r="A13" s="1224"/>
      <c r="B13" s="1224"/>
      <c r="C13" s="1224"/>
      <c r="D13" s="439">
        <v>1</v>
      </c>
      <c r="F13" s="333" t="str">
        <f>"4."&amp;mergeValue(A13) &amp;"."&amp;mergeValue(B13)&amp;"."&amp;mergeValue(C13)&amp;"."&amp;mergeValue(D13)</f>
        <v>4.1.1.1.1</v>
      </c>
      <c r="G13" s="418" t="s">
        <v>497</v>
      </c>
      <c r="H13" s="316" t="str">
        <f>IF(Территории!R14="","","" &amp; Территории!R14 &amp; "")</f>
        <v>город Ярославль (78701000)</v>
      </c>
      <c r="I13" s="1100" t="s">
        <v>589</v>
      </c>
      <c r="J13" s="332"/>
      <c r="K13" s="214"/>
      <c r="L13" s="214"/>
      <c r="M13" s="214"/>
      <c r="N13" s="214"/>
      <c r="O13" s="214"/>
      <c r="P13" s="214"/>
      <c r="Q13" s="214"/>
      <c r="R13" s="214"/>
      <c r="S13" s="214"/>
      <c r="T13" s="214"/>
    </row>
    <row r="14" spans="1:20" s="1006" customFormat="1" ht="45">
      <c r="A14" s="1224">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24"/>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24"/>
      <c r="B16" s="1012"/>
      <c r="C16" s="1012"/>
      <c r="D16" s="1012"/>
      <c r="F16" s="1028" t="str">
        <f>"4."&amp;mergeValue(A16)</f>
        <v>4.2</v>
      </c>
      <c r="G16" s="814" t="s">
        <v>495</v>
      </c>
      <c r="H16" s="1106" t="s">
        <v>457</v>
      </c>
      <c r="I16" s="815"/>
      <c r="J16" s="614"/>
      <c r="K16" s="1012"/>
      <c r="L16" s="1012"/>
      <c r="M16" s="1012"/>
      <c r="N16" s="1012"/>
      <c r="O16" s="1012"/>
      <c r="P16" s="1012"/>
      <c r="Q16" s="1012"/>
      <c r="R16" s="1012"/>
      <c r="S16" s="1012"/>
      <c r="T16" s="1012"/>
    </row>
    <row r="17" spans="1:20" s="1006" customFormat="1" ht="18.75">
      <c r="A17" s="1224"/>
      <c r="B17" s="1224">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24"/>
      <c r="B18" s="1224"/>
      <c r="C18" s="1224">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24"/>
      <c r="B19" s="1224"/>
      <c r="C19" s="1224"/>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24">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24"/>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24"/>
      <c r="B22" s="1012"/>
      <c r="C22" s="1012"/>
      <c r="D22" s="1012"/>
      <c r="F22" s="1028" t="str">
        <f>"4."&amp;mergeValue(A22)</f>
        <v>4.3</v>
      </c>
      <c r="G22" s="814" t="s">
        <v>495</v>
      </c>
      <c r="H22" s="1106" t="s">
        <v>457</v>
      </c>
      <c r="I22" s="815"/>
      <c r="J22" s="614"/>
      <c r="K22" s="1012"/>
      <c r="L22" s="1012"/>
      <c r="M22" s="1012"/>
      <c r="N22" s="1012"/>
      <c r="O22" s="1012"/>
      <c r="P22" s="1012"/>
      <c r="Q22" s="1012"/>
      <c r="R22" s="1012"/>
      <c r="S22" s="1012"/>
      <c r="T22" s="1012"/>
    </row>
    <row r="23" spans="1:20" s="1006" customFormat="1" ht="18.75">
      <c r="A23" s="1224"/>
      <c r="B23" s="1224">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24"/>
      <c r="B24" s="1224"/>
      <c r="C24" s="1224">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24"/>
      <c r="B25" s="1224"/>
      <c r="C25" s="1224"/>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1006" customFormat="1" ht="45">
      <c r="A26" s="1224">
        <v>4</v>
      </c>
      <c r="B26" s="1012"/>
      <c r="C26" s="1012"/>
      <c r="D26" s="1012"/>
      <c r="F26" s="1028" t="str">
        <f>"2." &amp;mergeValue(A26)</f>
        <v>2.4</v>
      </c>
      <c r="G26" s="814" t="s">
        <v>493</v>
      </c>
      <c r="H26" s="1102" t="str">
        <f>IF('Перечень тарифов'!R32="","наименование отсутствует","" &amp; 'Перечень тарифов'!R32 &amp; "")</f>
        <v>наименование отсутствует</v>
      </c>
      <c r="I26" s="815" t="s">
        <v>588</v>
      </c>
      <c r="J26" s="614"/>
      <c r="K26" s="1012"/>
      <c r="L26" s="1012"/>
      <c r="M26" s="1012"/>
      <c r="N26" s="1012"/>
      <c r="O26" s="1012"/>
      <c r="P26" s="1012"/>
      <c r="Q26" s="1012"/>
      <c r="R26" s="1012"/>
      <c r="S26" s="1012"/>
      <c r="T26" s="1012"/>
    </row>
    <row r="27" spans="1:20" s="1006" customFormat="1" ht="22.5">
      <c r="A27" s="1224"/>
      <c r="B27" s="1012"/>
      <c r="C27" s="1012"/>
      <c r="D27" s="1012"/>
      <c r="F27" s="1028" t="str">
        <f>"3." &amp;mergeValue(A27)</f>
        <v>3.4</v>
      </c>
      <c r="G27" s="814" t="s">
        <v>494</v>
      </c>
      <c r="H27" s="1102" t="str">
        <f>IF('Перечень тарифов'!F32="","наименование отсутствует","" &amp; 'Перечень тарифов'!F32 &amp; "")</f>
        <v>Производство тепловой энергии. Некомбинированная выработка</v>
      </c>
      <c r="I27" s="815" t="s">
        <v>586</v>
      </c>
      <c r="J27" s="614"/>
      <c r="K27" s="1012"/>
      <c r="L27" s="1012"/>
      <c r="M27" s="1012"/>
      <c r="N27" s="1012"/>
      <c r="O27" s="1012"/>
      <c r="P27" s="1012"/>
      <c r="Q27" s="1012"/>
      <c r="R27" s="1012"/>
      <c r="S27" s="1012"/>
      <c r="T27" s="1012"/>
    </row>
    <row r="28" spans="1:20" s="1006" customFormat="1" ht="22.5">
      <c r="A28" s="1224"/>
      <c r="B28" s="1012"/>
      <c r="C28" s="1012"/>
      <c r="D28" s="1012"/>
      <c r="F28" s="1028" t="str">
        <f>"4."&amp;mergeValue(A28)</f>
        <v>4.4</v>
      </c>
      <c r="G28" s="814" t="s">
        <v>495</v>
      </c>
      <c r="H28" s="1106" t="s">
        <v>457</v>
      </c>
      <c r="I28" s="815"/>
      <c r="J28" s="614"/>
      <c r="K28" s="1012"/>
      <c r="L28" s="1012"/>
      <c r="M28" s="1012"/>
      <c r="N28" s="1012"/>
      <c r="O28" s="1012"/>
      <c r="P28" s="1012"/>
      <c r="Q28" s="1012"/>
      <c r="R28" s="1012"/>
      <c r="S28" s="1012"/>
      <c r="T28" s="1012"/>
    </row>
    <row r="29" spans="1:20" s="1006" customFormat="1" ht="18.75">
      <c r="A29" s="1224"/>
      <c r="B29" s="1224">
        <v>1</v>
      </c>
      <c r="C29" s="1099"/>
      <c r="D29" s="1099"/>
      <c r="F29" s="1028" t="str">
        <f>"4."&amp;mergeValue(A29) &amp;"."&amp;mergeValue(B29)</f>
        <v>4.4.1</v>
      </c>
      <c r="G29" s="829" t="s">
        <v>590</v>
      </c>
      <c r="H29" s="1102" t="str">
        <f>IF(region_name="","",region_name)</f>
        <v>Ярославская область</v>
      </c>
      <c r="I29" s="815" t="s">
        <v>498</v>
      </c>
      <c r="J29" s="614"/>
      <c r="K29" s="1012"/>
      <c r="L29" s="1012"/>
      <c r="M29" s="1012"/>
      <c r="N29" s="1012"/>
      <c r="O29" s="1012"/>
      <c r="P29" s="1012"/>
      <c r="Q29" s="1012"/>
      <c r="R29" s="1012"/>
      <c r="S29" s="1012"/>
      <c r="T29" s="1012"/>
    </row>
    <row r="30" spans="1:20" s="1006" customFormat="1" ht="22.5">
      <c r="A30" s="1224"/>
      <c r="B30" s="1224"/>
      <c r="C30" s="1224">
        <v>1</v>
      </c>
      <c r="D30" s="1099"/>
      <c r="F30" s="1028" t="str">
        <f>"4."&amp;mergeValue(A30) &amp;"."&amp;mergeValue(B30)&amp;"."&amp;mergeValue(C30)</f>
        <v>4.4.1.1</v>
      </c>
      <c r="G30" s="816" t="s">
        <v>496</v>
      </c>
      <c r="H30" s="1102" t="str">
        <f>IF(Территории!H13="","","" &amp; Территории!H13 &amp; "")</f>
        <v>город Ярославль</v>
      </c>
      <c r="I30" s="815" t="s">
        <v>499</v>
      </c>
      <c r="J30" s="614"/>
      <c r="K30" s="1012"/>
      <c r="L30" s="1012"/>
      <c r="M30" s="1012"/>
      <c r="N30" s="1012"/>
      <c r="O30" s="1012"/>
      <c r="P30" s="1012"/>
      <c r="Q30" s="1012"/>
      <c r="R30" s="1012"/>
      <c r="S30" s="1012"/>
      <c r="T30" s="1012"/>
    </row>
    <row r="31" spans="1:20" s="1006" customFormat="1" ht="56.25">
      <c r="A31" s="1224"/>
      <c r="B31" s="1224"/>
      <c r="C31" s="1224"/>
      <c r="D31" s="1099">
        <v>1</v>
      </c>
      <c r="F31" s="1028" t="str">
        <f>"4."&amp;mergeValue(A31) &amp;"."&amp;mergeValue(B31)&amp;"."&amp;mergeValue(C31)&amp;"."&amp;mergeValue(D31)</f>
        <v>4.4.1.1.1</v>
      </c>
      <c r="G31" s="817" t="s">
        <v>497</v>
      </c>
      <c r="H31" s="1102" t="str">
        <f>IF(Территории!R14="","","" &amp; Территории!R14 &amp; "")</f>
        <v>город Ярославль (78701000)</v>
      </c>
      <c r="I31" s="1100" t="s">
        <v>589</v>
      </c>
      <c r="J31" s="614"/>
      <c r="K31" s="1012"/>
      <c r="L31" s="1012"/>
      <c r="M31" s="1012"/>
      <c r="N31" s="1012"/>
      <c r="O31" s="1012"/>
      <c r="P31" s="1012"/>
      <c r="Q31" s="1012"/>
      <c r="R31" s="1012"/>
      <c r="S31" s="1012"/>
      <c r="T31" s="1012"/>
    </row>
    <row r="32" spans="1:20" s="1006" customFormat="1" ht="45">
      <c r="A32" s="1224">
        <v>5</v>
      </c>
      <c r="B32" s="1012"/>
      <c r="C32" s="1012"/>
      <c r="D32" s="1012"/>
      <c r="F32" s="1028" t="str">
        <f>"2." &amp;mergeValue(A32)</f>
        <v>2.5</v>
      </c>
      <c r="G32" s="814" t="s">
        <v>493</v>
      </c>
      <c r="H32" s="1102" t="str">
        <f>IF('Перечень тарифов'!R37="","наименование отсутствует","" &amp; 'Перечень тарифов'!R37 &amp; "")</f>
        <v>наименование отсутствует</v>
      </c>
      <c r="I32" s="815" t="s">
        <v>588</v>
      </c>
      <c r="J32" s="614"/>
      <c r="K32" s="1012"/>
      <c r="L32" s="1012"/>
      <c r="M32" s="1012"/>
      <c r="N32" s="1012"/>
      <c r="O32" s="1012"/>
      <c r="P32" s="1012"/>
      <c r="Q32" s="1012"/>
      <c r="R32" s="1012"/>
      <c r="S32" s="1012"/>
      <c r="T32" s="1012"/>
    </row>
    <row r="33" spans="1:20" s="1006" customFormat="1" ht="22.5">
      <c r="A33" s="1224"/>
      <c r="B33" s="1012"/>
      <c r="C33" s="1012"/>
      <c r="D33" s="1012"/>
      <c r="F33" s="1028" t="str">
        <f>"3." &amp;mergeValue(A33)</f>
        <v>3.5</v>
      </c>
      <c r="G33" s="814" t="s">
        <v>494</v>
      </c>
      <c r="H33" s="1102" t="str">
        <f>IF('Перечень тарифов'!F37="","наименование отсутствует","" &amp; 'Перечень тарифов'!F37 &amp; "")</f>
        <v>Производство тепловой энергии. Некомбинированная выработка</v>
      </c>
      <c r="I33" s="815" t="s">
        <v>586</v>
      </c>
      <c r="J33" s="614"/>
      <c r="K33" s="1012"/>
      <c r="L33" s="1012"/>
      <c r="M33" s="1012"/>
      <c r="N33" s="1012"/>
      <c r="O33" s="1012"/>
      <c r="P33" s="1012"/>
      <c r="Q33" s="1012"/>
      <c r="R33" s="1012"/>
      <c r="S33" s="1012"/>
      <c r="T33" s="1012"/>
    </row>
    <row r="34" spans="1:20" s="1006" customFormat="1" ht="22.5">
      <c r="A34" s="1224"/>
      <c r="B34" s="1012"/>
      <c r="C34" s="1012"/>
      <c r="D34" s="1012"/>
      <c r="F34" s="1028" t="str">
        <f>"4."&amp;mergeValue(A34)</f>
        <v>4.5</v>
      </c>
      <c r="G34" s="814" t="s">
        <v>495</v>
      </c>
      <c r="H34" s="1106" t="s">
        <v>457</v>
      </c>
      <c r="I34" s="815"/>
      <c r="J34" s="614"/>
      <c r="K34" s="1012"/>
      <c r="L34" s="1012"/>
      <c r="M34" s="1012"/>
      <c r="N34" s="1012"/>
      <c r="O34" s="1012"/>
      <c r="P34" s="1012"/>
      <c r="Q34" s="1012"/>
      <c r="R34" s="1012"/>
      <c r="S34" s="1012"/>
      <c r="T34" s="1012"/>
    </row>
    <row r="35" spans="1:20" s="1006" customFormat="1" ht="18.75">
      <c r="A35" s="1224"/>
      <c r="B35" s="1224">
        <v>1</v>
      </c>
      <c r="C35" s="1099"/>
      <c r="D35" s="1099"/>
      <c r="F35" s="1028" t="str">
        <f>"4."&amp;mergeValue(A35) &amp;"."&amp;mergeValue(B35)</f>
        <v>4.5.1</v>
      </c>
      <c r="G35" s="829" t="s">
        <v>590</v>
      </c>
      <c r="H35" s="1102" t="str">
        <f>IF(region_name="","",region_name)</f>
        <v>Ярославская область</v>
      </c>
      <c r="I35" s="815" t="s">
        <v>498</v>
      </c>
      <c r="J35" s="614"/>
      <c r="K35" s="1012"/>
      <c r="L35" s="1012"/>
      <c r="M35" s="1012"/>
      <c r="N35" s="1012"/>
      <c r="O35" s="1012"/>
      <c r="P35" s="1012"/>
      <c r="Q35" s="1012"/>
      <c r="R35" s="1012"/>
      <c r="S35" s="1012"/>
      <c r="T35" s="1012"/>
    </row>
    <row r="36" spans="1:20" s="1006" customFormat="1" ht="22.5">
      <c r="A36" s="1224"/>
      <c r="B36" s="1224"/>
      <c r="C36" s="1224">
        <v>1</v>
      </c>
      <c r="D36" s="1099"/>
      <c r="F36" s="1028" t="str">
        <f>"4."&amp;mergeValue(A36) &amp;"."&amp;mergeValue(B36)&amp;"."&amp;mergeValue(C36)</f>
        <v>4.5.1.1</v>
      </c>
      <c r="G36" s="816" t="s">
        <v>496</v>
      </c>
      <c r="H36" s="1102" t="str">
        <f>IF(Территории!H13="","","" &amp; Территории!H13 &amp; "")</f>
        <v>город Ярославль</v>
      </c>
      <c r="I36" s="815" t="s">
        <v>499</v>
      </c>
      <c r="J36" s="614"/>
      <c r="K36" s="1012"/>
      <c r="L36" s="1012"/>
      <c r="M36" s="1012"/>
      <c r="N36" s="1012"/>
      <c r="O36" s="1012"/>
      <c r="P36" s="1012"/>
      <c r="Q36" s="1012"/>
      <c r="R36" s="1012"/>
      <c r="S36" s="1012"/>
      <c r="T36" s="1012"/>
    </row>
    <row r="37" spans="1:20" s="1006" customFormat="1" ht="56.25">
      <c r="A37" s="1224"/>
      <c r="B37" s="1224"/>
      <c r="C37" s="1224"/>
      <c r="D37" s="1099">
        <v>1</v>
      </c>
      <c r="F37" s="1028" t="str">
        <f>"4."&amp;mergeValue(A37) &amp;"."&amp;mergeValue(B37)&amp;"."&amp;mergeValue(C37)&amp;"."&amp;mergeValue(D37)</f>
        <v>4.5.1.1.1</v>
      </c>
      <c r="G37" s="817" t="s">
        <v>497</v>
      </c>
      <c r="H37" s="1102" t="str">
        <f>IF(Территории!R14="","","" &amp; Территории!R14 &amp; "")</f>
        <v>город Ярославль (78701000)</v>
      </c>
      <c r="I37" s="1100" t="s">
        <v>589</v>
      </c>
      <c r="J37" s="614"/>
      <c r="K37" s="1012"/>
      <c r="L37" s="1012"/>
      <c r="M37" s="1012"/>
      <c r="N37" s="1012"/>
      <c r="O37" s="1012"/>
      <c r="P37" s="1012"/>
      <c r="Q37" s="1012"/>
      <c r="R37" s="1012"/>
      <c r="S37" s="1012"/>
      <c r="T37" s="1012"/>
    </row>
    <row r="38" spans="1:20" s="325" customFormat="1" ht="3" customHeight="1">
      <c r="A38" s="326"/>
      <c r="B38" s="326"/>
      <c r="C38" s="326"/>
      <c r="D38" s="326"/>
      <c r="F38" s="324"/>
      <c r="G38" s="416"/>
      <c r="H38" s="417"/>
      <c r="I38" s="226"/>
      <c r="J38" s="326"/>
      <c r="K38" s="326"/>
      <c r="L38" s="326"/>
      <c r="M38" s="326"/>
      <c r="N38" s="326"/>
      <c r="O38" s="326"/>
      <c r="P38" s="326"/>
      <c r="Q38" s="326"/>
      <c r="R38" s="326"/>
      <c r="S38" s="326"/>
      <c r="T38" s="326"/>
    </row>
    <row r="39" spans="1:20" s="325" customFormat="1" ht="15" customHeight="1">
      <c r="A39" s="326"/>
      <c r="B39" s="326"/>
      <c r="C39" s="326"/>
      <c r="D39" s="326"/>
      <c r="F39" s="324"/>
      <c r="G39" s="1219" t="s">
        <v>591</v>
      </c>
      <c r="H39" s="1219"/>
      <c r="I39" s="226"/>
      <c r="J39" s="326"/>
      <c r="K39" s="326"/>
      <c r="L39" s="326"/>
      <c r="M39" s="326"/>
      <c r="N39" s="326"/>
      <c r="O39" s="326"/>
      <c r="P39" s="326"/>
      <c r="Q39" s="326"/>
      <c r="R39" s="326"/>
      <c r="S39" s="326"/>
      <c r="T39" s="326"/>
    </row>
  </sheetData>
  <sheetProtection password="FA9C" sheet="1" objects="1" scenarios="1" formatColumns="0" formatRows="0"/>
  <mergeCells count="19">
    <mergeCell ref="I4:I5"/>
    <mergeCell ref="A8:A13"/>
    <mergeCell ref="B11:B13"/>
    <mergeCell ref="C12:C13"/>
    <mergeCell ref="A14:A19"/>
    <mergeCell ref="B17:B19"/>
    <mergeCell ref="C18:C19"/>
    <mergeCell ref="A32:A37"/>
    <mergeCell ref="B35:B37"/>
    <mergeCell ref="C36:C37"/>
    <mergeCell ref="G39:H39"/>
    <mergeCell ref="F2:H2"/>
    <mergeCell ref="F4:H4"/>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0"/>
  <sheetViews>
    <sheetView showGridLines="0" topLeftCell="C4" zoomScaleNormal="100" workbookViewId="0">
      <selection activeCell="E12" sqref="E12:F2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52" t="s">
        <v>727</v>
      </c>
      <c r="E5" s="1252"/>
      <c r="F5" s="1252"/>
      <c r="G5" s="436"/>
    </row>
    <row r="6" spans="1:16" ht="3" customHeight="1">
      <c r="C6" s="86"/>
      <c r="D6" s="37"/>
      <c r="E6" s="84"/>
      <c r="F6" s="83"/>
      <c r="G6" s="286"/>
    </row>
    <row r="7" spans="1:16">
      <c r="C7" s="86"/>
      <c r="D7" s="1236" t="s">
        <v>453</v>
      </c>
      <c r="E7" s="1236"/>
      <c r="F7" s="1236"/>
      <c r="G7" s="1300" t="s">
        <v>454</v>
      </c>
    </row>
    <row r="8" spans="1:16">
      <c r="C8" s="86"/>
      <c r="D8" s="103" t="s">
        <v>91</v>
      </c>
      <c r="E8" s="113" t="s">
        <v>456</v>
      </c>
      <c r="F8" s="113" t="s">
        <v>455</v>
      </c>
      <c r="G8" s="1300"/>
    </row>
    <row r="9" spans="1:16" ht="12" customHeight="1">
      <c r="C9" s="86"/>
      <c r="D9" s="42" t="s">
        <v>92</v>
      </c>
      <c r="E9" s="42" t="s">
        <v>48</v>
      </c>
      <c r="F9" s="42" t="s">
        <v>49</v>
      </c>
      <c r="G9" s="42" t="s">
        <v>50</v>
      </c>
    </row>
    <row r="10" spans="1:16" ht="22.5">
      <c r="A10" s="285"/>
      <c r="C10" s="86"/>
      <c r="D10" s="187">
        <v>1</v>
      </c>
      <c r="E10" s="293" t="s">
        <v>689</v>
      </c>
      <c r="F10" s="294" t="s">
        <v>457</v>
      </c>
      <c r="G10" s="196"/>
    </row>
    <row r="11" spans="1:16">
      <c r="A11" s="285"/>
      <c r="C11" s="86"/>
      <c r="D11" s="187" t="s">
        <v>294</v>
      </c>
      <c r="E11" s="287" t="s">
        <v>690</v>
      </c>
      <c r="F11" s="294" t="s">
        <v>457</v>
      </c>
      <c r="G11" s="196"/>
    </row>
    <row r="12" spans="1:16" ht="20.100000000000001" customHeight="1">
      <c r="A12" s="285"/>
      <c r="C12" s="86"/>
      <c r="D12" s="187" t="s">
        <v>8</v>
      </c>
      <c r="E12" s="1139" t="s">
        <v>1022</v>
      </c>
      <c r="F12" s="1084" t="s">
        <v>1023</v>
      </c>
      <c r="G12" s="1226" t="s">
        <v>595</v>
      </c>
    </row>
    <row r="13" spans="1:16" s="1055" customFormat="1" ht="20.100000000000001" customHeight="1">
      <c r="A13" s="97"/>
      <c r="B13" s="186"/>
      <c r="C13" s="1132" t="s">
        <v>1006</v>
      </c>
      <c r="D13" s="187" t="s">
        <v>1013</v>
      </c>
      <c r="E13" s="291" t="s">
        <v>1024</v>
      </c>
      <c r="F13" s="1084" t="s">
        <v>1025</v>
      </c>
      <c r="G13" s="1227"/>
      <c r="I13" s="828"/>
      <c r="J13" s="828"/>
    </row>
    <row r="14" spans="1:16" s="1055" customFormat="1" ht="20.100000000000001" customHeight="1">
      <c r="A14" s="97"/>
      <c r="B14" s="186"/>
      <c r="C14" s="1132" t="s">
        <v>1006</v>
      </c>
      <c r="D14" s="187" t="s">
        <v>1014</v>
      </c>
      <c r="E14" s="291" t="s">
        <v>1026</v>
      </c>
      <c r="F14" s="1084" t="s">
        <v>1027</v>
      </c>
      <c r="G14" s="1227"/>
      <c r="I14" s="828"/>
      <c r="J14" s="828"/>
    </row>
    <row r="15" spans="1:16" s="1055" customFormat="1" ht="20.100000000000001" customHeight="1">
      <c r="A15" s="97"/>
      <c r="B15" s="186"/>
      <c r="C15" s="1132" t="s">
        <v>1006</v>
      </c>
      <c r="D15" s="187" t="s">
        <v>1015</v>
      </c>
      <c r="E15" s="291" t="s">
        <v>1028</v>
      </c>
      <c r="F15" s="1084" t="s">
        <v>1029</v>
      </c>
      <c r="G15" s="1227"/>
      <c r="I15" s="828"/>
      <c r="J15" s="828"/>
    </row>
    <row r="16" spans="1:16" s="1055" customFormat="1" ht="20.100000000000001" customHeight="1">
      <c r="A16" s="97"/>
      <c r="B16" s="186"/>
      <c r="C16" s="1132" t="s">
        <v>1006</v>
      </c>
      <c r="D16" s="187" t="s">
        <v>1016</v>
      </c>
      <c r="E16" s="291" t="s">
        <v>1030</v>
      </c>
      <c r="F16" s="1084" t="s">
        <v>1031</v>
      </c>
      <c r="G16" s="1227"/>
      <c r="I16" s="828"/>
      <c r="J16" s="828"/>
    </row>
    <row r="17" spans="1:16" s="1055" customFormat="1" ht="20.100000000000001" customHeight="1">
      <c r="A17" s="97"/>
      <c r="B17" s="186"/>
      <c r="C17" s="1132" t="s">
        <v>1006</v>
      </c>
      <c r="D17" s="187" t="s">
        <v>1017</v>
      </c>
      <c r="E17" s="291" t="s">
        <v>1032</v>
      </c>
      <c r="F17" s="1084" t="s">
        <v>1033</v>
      </c>
      <c r="G17" s="1227"/>
      <c r="I17" s="828"/>
      <c r="J17" s="828"/>
    </row>
    <row r="18" spans="1:16" s="1055" customFormat="1" ht="20.100000000000001" customHeight="1">
      <c r="A18" s="97"/>
      <c r="B18" s="186"/>
      <c r="C18" s="1132" t="s">
        <v>1006</v>
      </c>
      <c r="D18" s="187" t="s">
        <v>1018</v>
      </c>
      <c r="E18" s="291" t="s">
        <v>1034</v>
      </c>
      <c r="F18" s="1084" t="s">
        <v>1035</v>
      </c>
      <c r="G18" s="1227"/>
      <c r="I18" s="828"/>
      <c r="J18" s="828"/>
    </row>
    <row r="19" spans="1:16" s="1055" customFormat="1" ht="20.100000000000001" customHeight="1">
      <c r="A19" s="97"/>
      <c r="B19" s="186"/>
      <c r="C19" s="1132" t="s">
        <v>1006</v>
      </c>
      <c r="D19" s="187" t="s">
        <v>1019</v>
      </c>
      <c r="E19" s="291" t="s">
        <v>1036</v>
      </c>
      <c r="F19" s="1084" t="s">
        <v>1037</v>
      </c>
      <c r="G19" s="1227"/>
      <c r="I19" s="828"/>
      <c r="J19" s="828"/>
    </row>
    <row r="20" spans="1:16" s="1055" customFormat="1" ht="20.100000000000001" customHeight="1">
      <c r="A20" s="97"/>
      <c r="B20" s="186"/>
      <c r="C20" s="1132" t="s">
        <v>1006</v>
      </c>
      <c r="D20" s="187" t="s">
        <v>1020</v>
      </c>
      <c r="E20" s="291" t="s">
        <v>1038</v>
      </c>
      <c r="F20" s="1084" t="s">
        <v>1039</v>
      </c>
      <c r="G20" s="1227"/>
      <c r="I20" s="828"/>
      <c r="J20" s="828"/>
    </row>
    <row r="21" spans="1:16" s="1055" customFormat="1" ht="20.100000000000001" customHeight="1">
      <c r="A21" s="97"/>
      <c r="B21" s="186"/>
      <c r="C21" s="1132" t="s">
        <v>1006</v>
      </c>
      <c r="D21" s="187" t="s">
        <v>1021</v>
      </c>
      <c r="E21" s="291" t="s">
        <v>1040</v>
      </c>
      <c r="F21" s="1084" t="s">
        <v>1041</v>
      </c>
      <c r="G21" s="1227"/>
      <c r="I21" s="828"/>
      <c r="J21" s="828"/>
    </row>
    <row r="22" spans="1:16" ht="15" customHeight="1">
      <c r="A22" s="285"/>
      <c r="C22" s="86"/>
      <c r="D22" s="114"/>
      <c r="E22" s="300" t="s">
        <v>327</v>
      </c>
      <c r="F22" s="297"/>
      <c r="G22" s="1228"/>
    </row>
    <row r="23" spans="1:16">
      <c r="A23" s="285"/>
      <c r="C23" s="86"/>
      <c r="D23" s="187" t="s">
        <v>328</v>
      </c>
      <c r="E23" s="287" t="s">
        <v>691</v>
      </c>
      <c r="F23" s="294" t="s">
        <v>457</v>
      </c>
      <c r="G23" s="788"/>
    </row>
    <row r="24" spans="1:16" ht="42.95" customHeight="1">
      <c r="A24" s="285"/>
      <c r="C24" s="86"/>
      <c r="D24" s="187" t="s">
        <v>442</v>
      </c>
      <c r="E24" s="1112"/>
      <c r="F24" s="1113"/>
      <c r="G24" s="1226" t="s">
        <v>692</v>
      </c>
    </row>
    <row r="25" spans="1:16" s="798" customFormat="1" ht="15" customHeight="1">
      <c r="A25" s="802"/>
      <c r="B25" s="186"/>
      <c r="C25" s="685"/>
      <c r="D25" s="823"/>
      <c r="E25" s="826" t="s">
        <v>327</v>
      </c>
      <c r="F25" s="789"/>
      <c r="G25" s="1228"/>
      <c r="I25" s="828"/>
      <c r="J25" s="828"/>
    </row>
    <row r="26" spans="1:16" s="798" customFormat="1">
      <c r="A26" s="802"/>
      <c r="B26" s="186"/>
      <c r="C26" s="685"/>
      <c r="D26" s="187" t="s">
        <v>730</v>
      </c>
      <c r="E26" s="781" t="s">
        <v>732</v>
      </c>
      <c r="F26" s="294" t="s">
        <v>457</v>
      </c>
      <c r="G26" s="788"/>
      <c r="I26" s="828"/>
      <c r="J26" s="828"/>
    </row>
    <row r="27" spans="1:16" s="798" customFormat="1" ht="18.75" hidden="1">
      <c r="A27" s="802"/>
      <c r="B27" s="186"/>
      <c r="C27" s="685"/>
      <c r="D27" s="784" t="s">
        <v>731</v>
      </c>
      <c r="E27" s="783"/>
      <c r="F27" s="782"/>
      <c r="G27" s="797"/>
      <c r="H27" s="785"/>
      <c r="I27" s="828"/>
      <c r="J27" s="828"/>
    </row>
    <row r="28" spans="1:16" ht="15" customHeight="1">
      <c r="A28" s="285"/>
      <c r="C28" s="86"/>
      <c r="D28" s="114"/>
      <c r="E28" s="826" t="s">
        <v>327</v>
      </c>
      <c r="F28" s="789"/>
      <c r="G28" s="790"/>
    </row>
    <row r="29" spans="1:16" ht="3" customHeight="1"/>
    <row r="30" spans="1:16">
      <c r="D30" s="787" t="s">
        <v>728</v>
      </c>
      <c r="E30" s="786" t="s">
        <v>729</v>
      </c>
      <c r="F30" s="724"/>
      <c r="G30" s="724"/>
      <c r="H30" s="724"/>
      <c r="I30" s="724"/>
      <c r="J30" s="724"/>
      <c r="K30" s="724"/>
      <c r="L30" s="724"/>
      <c r="M30" s="724"/>
      <c r="N30" s="724"/>
      <c r="O30" s="724"/>
      <c r="P30" s="724"/>
    </row>
  </sheetData>
  <sheetProtection password="FA9C" sheet="1" objects="1" scenarios="1" formatColumns="0" formatRows="0"/>
  <dataConsolidate leftLabels="1"/>
  <mergeCells count="5">
    <mergeCell ref="G24:G25"/>
    <mergeCell ref="D7:F7"/>
    <mergeCell ref="G7:G8"/>
    <mergeCell ref="G12:G22"/>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F25 F12:F21">
      <formula1>900</formula1>
    </dataValidation>
    <dataValidation type="textLength" operator="lessThanOrEqual" allowBlank="1" showInputMessage="1" showErrorMessage="1" errorTitle="Ошибка" error="Допускается ввод не более 900 символов!" sqref="G12 E24 G24 G27 E12:E21">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8c05b86-ab01-441e-85b2-58d0bc9c54e3"/>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c791b8c-e60a-4fed-84ce-4473eb7f7e13"/>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1507710b-c0ea-4b4f-a451-b894c1c98256"/>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54f35b81-e0e2-4b24-808e-995d2ef355a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29228f2f-e4cc-40f5-b9f0-1fc2d9df7d1f"/>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9c96e899-377d-4772-a427-15ee28954798"/>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baebae67-cc4b-4b0c-9478-7a9a550e2105"/>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0681e35e-8ef0-4b5d-a6e8-895804f3feb0"/>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de8827e7-0959-42dd-87ab-fafe3f3b9080"/>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cfed3af-2b21-4726-acad-a72002b71ea7"/>
    <hyperlink ref="E12" location="'Форма 4.7'!$E$12" tooltip="Кликните по гиперссылке, чтобы перейти по ссылке на обосновывающие документы или отредактировать её" display="ДоговорСОИГВС"/>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52" t="s">
        <v>693</v>
      </c>
      <c r="E5" s="1252"/>
      <c r="F5" s="1252"/>
      <c r="G5" s="1252"/>
      <c r="H5" s="1252"/>
      <c r="I5" s="334"/>
    </row>
    <row r="6" spans="1:9" ht="3" customHeight="1">
      <c r="C6" s="86"/>
      <c r="D6" s="37"/>
      <c r="E6" s="84"/>
      <c r="F6" s="84"/>
      <c r="G6" s="84"/>
      <c r="H6" s="83"/>
      <c r="I6" s="286"/>
    </row>
    <row r="7" spans="1:9" ht="21" customHeight="1">
      <c r="C7" s="86"/>
      <c r="D7" s="1236" t="s">
        <v>453</v>
      </c>
      <c r="E7" s="1236"/>
      <c r="F7" s="1236"/>
      <c r="G7" s="1236"/>
      <c r="H7" s="1236"/>
      <c r="I7" s="1300" t="s">
        <v>454</v>
      </c>
    </row>
    <row r="8" spans="1:9" ht="21" customHeight="1">
      <c r="C8" s="86"/>
      <c r="D8" s="103" t="s">
        <v>91</v>
      </c>
      <c r="E8" s="113" t="s">
        <v>456</v>
      </c>
      <c r="F8" s="113"/>
      <c r="G8" s="113" t="s">
        <v>441</v>
      </c>
      <c r="H8" s="113" t="s">
        <v>455</v>
      </c>
      <c r="I8" s="1300"/>
    </row>
    <row r="9" spans="1:9" ht="12" customHeight="1">
      <c r="C9" s="86"/>
      <c r="D9" s="42" t="s">
        <v>92</v>
      </c>
      <c r="E9" s="42" t="s">
        <v>48</v>
      </c>
      <c r="F9" s="42"/>
      <c r="G9" s="42" t="s">
        <v>49</v>
      </c>
      <c r="H9" s="42" t="s">
        <v>50</v>
      </c>
      <c r="I9" s="42" t="s">
        <v>67</v>
      </c>
    </row>
    <row r="10" spans="1:9">
      <c r="A10" s="285"/>
      <c r="C10" s="86"/>
      <c r="D10" s="187">
        <v>1</v>
      </c>
      <c r="E10" s="1302" t="s">
        <v>458</v>
      </c>
      <c r="F10" s="1302"/>
      <c r="G10" s="1302"/>
      <c r="H10" s="1302"/>
      <c r="I10" s="306"/>
    </row>
    <row r="11" spans="1:9" ht="20.100000000000001" customHeight="1">
      <c r="A11" s="285"/>
      <c r="C11" s="86"/>
      <c r="D11" s="187" t="s">
        <v>294</v>
      </c>
      <c r="E11" s="287" t="s">
        <v>459</v>
      </c>
      <c r="F11" s="294"/>
      <c r="G11" s="430"/>
      <c r="H11" s="294" t="s">
        <v>457</v>
      </c>
      <c r="I11" s="196" t="s">
        <v>460</v>
      </c>
    </row>
    <row r="12" spans="1:9" ht="45">
      <c r="A12" s="285"/>
      <c r="C12" s="86"/>
      <c r="D12" s="187" t="s">
        <v>328</v>
      </c>
      <c r="E12" s="287" t="s">
        <v>461</v>
      </c>
      <c r="F12" s="294"/>
      <c r="G12" s="412"/>
      <c r="H12" s="313"/>
      <c r="I12" s="413" t="s">
        <v>694</v>
      </c>
    </row>
    <row r="13" spans="1:9" ht="22.5">
      <c r="A13" s="285"/>
      <c r="B13" s="186">
        <v>3</v>
      </c>
      <c r="C13" s="86"/>
      <c r="D13" s="187">
        <v>2</v>
      </c>
      <c r="E13" s="350" t="s">
        <v>695</v>
      </c>
      <c r="F13" s="294"/>
      <c r="G13" s="294" t="s">
        <v>457</v>
      </c>
      <c r="H13" s="313"/>
      <c r="I13" s="414" t="s">
        <v>462</v>
      </c>
    </row>
    <row r="14" spans="1:9" ht="39" customHeight="1">
      <c r="A14" s="285"/>
      <c r="C14" s="86"/>
      <c r="D14" s="187">
        <v>3</v>
      </c>
      <c r="E14" s="1301" t="s">
        <v>696</v>
      </c>
      <c r="F14" s="1301"/>
      <c r="G14" s="1301"/>
      <c r="H14" s="1301"/>
      <c r="I14" s="411"/>
    </row>
    <row r="15" spans="1:9" ht="20.100000000000001" customHeight="1">
      <c r="A15" s="285"/>
      <c r="C15" s="86"/>
      <c r="D15" s="187" t="s">
        <v>443</v>
      </c>
      <c r="E15" s="295"/>
      <c r="F15" s="294"/>
      <c r="G15" s="294" t="s">
        <v>457</v>
      </c>
      <c r="H15" s="313"/>
      <c r="I15" s="1226" t="s">
        <v>697</v>
      </c>
    </row>
    <row r="16" spans="1:9" ht="15" customHeight="1">
      <c r="A16" s="285"/>
      <c r="C16" s="86"/>
      <c r="D16" s="114"/>
      <c r="E16" s="299" t="s">
        <v>327</v>
      </c>
      <c r="F16" s="300"/>
      <c r="G16" s="300"/>
      <c r="H16" s="297"/>
      <c r="I16" s="1228"/>
    </row>
    <row r="17" spans="1:12" ht="69" customHeight="1">
      <c r="A17" s="285"/>
      <c r="B17" s="186">
        <v>3</v>
      </c>
      <c r="C17" s="86"/>
      <c r="D17" s="187">
        <v>4</v>
      </c>
      <c r="E17" s="1301" t="s">
        <v>698</v>
      </c>
      <c r="F17" s="1301"/>
      <c r="G17" s="1301"/>
      <c r="H17" s="1301"/>
      <c r="I17" s="411"/>
    </row>
    <row r="18" spans="1:12" ht="20.100000000000001" customHeight="1">
      <c r="A18" s="285"/>
      <c r="C18" s="86"/>
      <c r="D18" s="187" t="s">
        <v>444</v>
      </c>
      <c r="E18" s="301" t="s">
        <v>463</v>
      </c>
      <c r="F18" s="294"/>
      <c r="G18" s="412"/>
      <c r="H18" s="294" t="s">
        <v>457</v>
      </c>
      <c r="I18" s="1226" t="s">
        <v>480</v>
      </c>
    </row>
    <row r="19" spans="1:12" ht="15" customHeight="1">
      <c r="A19" s="285"/>
      <c r="C19" s="86"/>
      <c r="D19" s="114"/>
      <c r="E19" s="299" t="s">
        <v>327</v>
      </c>
      <c r="F19" s="300"/>
      <c r="G19" s="300"/>
      <c r="H19" s="297"/>
      <c r="I19" s="1228"/>
    </row>
    <row r="20" spans="1:12" ht="30" customHeight="1">
      <c r="A20" s="285"/>
      <c r="B20" s="186">
        <v>3</v>
      </c>
      <c r="C20" s="86"/>
      <c r="D20" s="187">
        <v>5</v>
      </c>
      <c r="E20" s="1301" t="s">
        <v>699</v>
      </c>
      <c r="F20" s="1301"/>
      <c r="G20" s="1301"/>
      <c r="H20" s="1301"/>
      <c r="I20" s="411"/>
    </row>
    <row r="21" spans="1:12" ht="26.1" customHeight="1">
      <c r="A21" s="285"/>
      <c r="C21" s="86"/>
      <c r="D21" s="187" t="s">
        <v>445</v>
      </c>
      <c r="E21" s="1303" t="s">
        <v>700</v>
      </c>
      <c r="F21" s="1303"/>
      <c r="G21" s="1303"/>
      <c r="H21" s="1303"/>
      <c r="I21" s="411"/>
    </row>
    <row r="22" spans="1:12" ht="32.1" customHeight="1">
      <c r="A22" s="285"/>
      <c r="C22" s="86"/>
      <c r="D22" s="187" t="s">
        <v>446</v>
      </c>
      <c r="E22" s="302" t="s">
        <v>464</v>
      </c>
      <c r="F22" s="294"/>
      <c r="G22" s="412"/>
      <c r="H22" s="294" t="s">
        <v>457</v>
      </c>
      <c r="I22" s="1226" t="s">
        <v>701</v>
      </c>
    </row>
    <row r="23" spans="1:12" ht="15" customHeight="1">
      <c r="A23" s="285"/>
      <c r="C23" s="86"/>
      <c r="D23" s="114"/>
      <c r="E23" s="300" t="s">
        <v>327</v>
      </c>
      <c r="F23" s="296"/>
      <c r="G23" s="296"/>
      <c r="H23" s="297"/>
      <c r="I23" s="1228"/>
    </row>
    <row r="24" spans="1:12" ht="14.25" customHeight="1">
      <c r="A24" s="285"/>
      <c r="C24" s="86"/>
      <c r="D24" s="187" t="s">
        <v>447</v>
      </c>
      <c r="E24" s="1303" t="s">
        <v>702</v>
      </c>
      <c r="F24" s="1303"/>
      <c r="G24" s="1303"/>
      <c r="H24" s="1303"/>
      <c r="I24" s="411"/>
    </row>
    <row r="25" spans="1:12" ht="54.95" customHeight="1">
      <c r="A25" s="285"/>
      <c r="C25" s="86"/>
      <c r="D25" s="187" t="s">
        <v>448</v>
      </c>
      <c r="E25" s="302" t="s">
        <v>466</v>
      </c>
      <c r="F25" s="294"/>
      <c r="G25" s="412"/>
      <c r="H25" s="294" t="s">
        <v>457</v>
      </c>
      <c r="I25" s="1225" t="s">
        <v>596</v>
      </c>
    </row>
    <row r="26" spans="1:12" ht="15" customHeight="1">
      <c r="A26" s="285"/>
      <c r="C26" s="86"/>
      <c r="D26" s="114"/>
      <c r="E26" s="300" t="s">
        <v>327</v>
      </c>
      <c r="F26" s="296"/>
      <c r="G26" s="296"/>
      <c r="H26" s="297"/>
      <c r="I26" s="1225"/>
    </row>
    <row r="27" spans="1:12" ht="26.1" customHeight="1">
      <c r="A27" s="285"/>
      <c r="C27" s="86"/>
      <c r="D27" s="187" t="s">
        <v>449</v>
      </c>
      <c r="E27" s="1303" t="s">
        <v>703</v>
      </c>
      <c r="F27" s="1303"/>
      <c r="G27" s="1303"/>
      <c r="H27" s="1303"/>
      <c r="I27" s="411"/>
    </row>
    <row r="28" spans="1:12" ht="32.1" customHeight="1">
      <c r="A28" s="285"/>
      <c r="C28" s="86"/>
      <c r="D28" s="187" t="s">
        <v>450</v>
      </c>
      <c r="E28" s="302" t="s">
        <v>465</v>
      </c>
      <c r="F28" s="294"/>
      <c r="G28" s="305"/>
      <c r="H28" s="294" t="s">
        <v>457</v>
      </c>
      <c r="I28" s="1226" t="s">
        <v>704</v>
      </c>
      <c r="L28" s="212" t="s">
        <v>573</v>
      </c>
    </row>
    <row r="29" spans="1:12" ht="15" customHeight="1">
      <c r="A29" s="285"/>
      <c r="C29" s="86"/>
      <c r="D29" s="114"/>
      <c r="E29" s="300" t="s">
        <v>327</v>
      </c>
      <c r="F29" s="296"/>
      <c r="G29" s="296"/>
      <c r="H29" s="297"/>
      <c r="I29" s="1228"/>
    </row>
    <row r="30" spans="1:12" ht="49.5" customHeight="1">
      <c r="A30" s="285"/>
      <c r="B30" s="186">
        <v>3</v>
      </c>
      <c r="C30" s="86"/>
      <c r="D30" s="187" t="s">
        <v>68</v>
      </c>
      <c r="E30" s="1301" t="s">
        <v>706</v>
      </c>
      <c r="F30" s="1301"/>
      <c r="G30" s="1301"/>
      <c r="H30" s="1301"/>
      <c r="I30" s="411"/>
    </row>
    <row r="31" spans="1:12" ht="20.100000000000001" customHeight="1">
      <c r="A31" s="285"/>
      <c r="C31" s="86"/>
      <c r="D31" s="187" t="s">
        <v>451</v>
      </c>
      <c r="E31" s="295"/>
      <c r="F31" s="294"/>
      <c r="G31" s="294" t="s">
        <v>457</v>
      </c>
      <c r="H31" s="313"/>
      <c r="I31" s="1226" t="s">
        <v>479</v>
      </c>
    </row>
    <row r="32" spans="1:12" ht="15" customHeight="1">
      <c r="A32" s="285"/>
      <c r="C32" s="86"/>
      <c r="D32" s="114"/>
      <c r="E32" s="299" t="s">
        <v>327</v>
      </c>
      <c r="F32" s="296"/>
      <c r="G32" s="296"/>
      <c r="H32" s="297"/>
      <c r="I32" s="1228"/>
    </row>
    <row r="33" spans="1:12" s="174" customFormat="1" ht="3" customHeight="1">
      <c r="A33" s="285"/>
      <c r="K33" s="289"/>
      <c r="L33" s="289"/>
    </row>
    <row r="34" spans="1:12" ht="24.75" customHeight="1">
      <c r="D34" s="298">
        <v>1</v>
      </c>
      <c r="E34" s="1219" t="s">
        <v>705</v>
      </c>
      <c r="F34" s="1219"/>
      <c r="G34" s="1219"/>
      <c r="H34" s="1219"/>
      <c r="I34" s="1219"/>
    </row>
  </sheetData>
  <sheetProtection algorithmName="SHA-512" hashValue="8rMKIaKlD4ULVRKQTnnuJPNyysxQv/0Vn2ekJrcCFgE1/TUzizW8N/bLrFTeef32UWFya+U7uMzkpLQ8yIYlnQ==" saltValue="erk+NLMPu/Qixw639seW2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04" t="s">
        <v>477</v>
      </c>
      <c r="E5" s="1304"/>
      <c r="F5" s="1304"/>
      <c r="G5" s="1304"/>
      <c r="H5" s="1304"/>
      <c r="I5" s="1304"/>
      <c r="J5" s="1304"/>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06" t="s">
        <v>453</v>
      </c>
      <c r="E8" s="1306"/>
      <c r="F8" s="1306"/>
      <c r="G8" s="1306"/>
      <c r="H8" s="1306"/>
      <c r="I8" s="1306"/>
      <c r="J8" s="1306"/>
      <c r="K8" s="1306" t="s">
        <v>454</v>
      </c>
    </row>
    <row r="9" spans="1:14">
      <c r="D9" s="1306" t="s">
        <v>91</v>
      </c>
      <c r="E9" s="1306" t="s">
        <v>481</v>
      </c>
      <c r="F9" s="1306"/>
      <c r="G9" s="1306" t="s">
        <v>482</v>
      </c>
      <c r="H9" s="1306"/>
      <c r="I9" s="1306"/>
      <c r="J9" s="1306"/>
      <c r="K9" s="1306"/>
    </row>
    <row r="10" spans="1:14" ht="22.5">
      <c r="D10" s="1306"/>
      <c r="E10" s="137" t="s">
        <v>483</v>
      </c>
      <c r="F10" s="137" t="s">
        <v>399</v>
      </c>
      <c r="G10" s="137" t="s">
        <v>399</v>
      </c>
      <c r="H10" s="137" t="s">
        <v>483</v>
      </c>
      <c r="I10" s="137" t="s">
        <v>484</v>
      </c>
      <c r="J10" s="137" t="s">
        <v>455</v>
      </c>
      <c r="K10" s="1306"/>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6"/>
      <c r="F12" s="1080"/>
      <c r="G12" s="1080"/>
      <c r="H12" s="1080"/>
      <c r="I12" s="1093"/>
      <c r="J12" s="1084"/>
      <c r="K12" s="1226" t="s">
        <v>485</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8"/>
    </row>
    <row r="14" spans="1:14" ht="3" customHeight="1">
      <c r="A14" s="131"/>
      <c r="B14" s="131"/>
      <c r="C14" s="131"/>
    </row>
    <row r="15" spans="1:14" ht="27.75" customHeight="1">
      <c r="E15" s="1305" t="s">
        <v>592</v>
      </c>
      <c r="F15" s="1305"/>
      <c r="G15" s="1305"/>
      <c r="H15" s="1305"/>
      <c r="I15" s="1305"/>
      <c r="J15" s="1305"/>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55" customWidth="1"/>
    <col min="7" max="7" width="37.7109375" style="1055" customWidth="1"/>
    <col min="8" max="8" width="66.85546875" style="1055" customWidth="1"/>
    <col min="9" max="9" width="115.7109375" style="1055" customWidth="1"/>
    <col min="10" max="11" width="10.5703125" style="1007"/>
    <col min="12" max="12" width="11.140625" style="1007" customWidth="1"/>
    <col min="13" max="20" width="10.5703125" style="1007"/>
    <col min="21" max="16384" width="10.5703125" style="1055"/>
  </cols>
  <sheetData>
    <row r="1" spans="1:20" ht="3" customHeight="1">
      <c r="A1" s="1013" t="s">
        <v>209</v>
      </c>
    </row>
    <row r="2" spans="1:20" ht="22.5">
      <c r="F2" s="1220" t="s">
        <v>490</v>
      </c>
      <c r="G2" s="1221"/>
      <c r="H2" s="1222"/>
      <c r="I2" s="805"/>
    </row>
    <row r="3" spans="1:20" ht="3" customHeight="1"/>
    <row r="4" spans="1:20" s="1006" customFormat="1" ht="11.25">
      <c r="A4" s="1012"/>
      <c r="B4" s="1012"/>
      <c r="C4" s="1012"/>
      <c r="D4" s="1012"/>
      <c r="F4" s="1165" t="s">
        <v>453</v>
      </c>
      <c r="G4" s="1165"/>
      <c r="H4" s="1165"/>
      <c r="I4" s="1223" t="s">
        <v>454</v>
      </c>
      <c r="J4" s="1012"/>
      <c r="K4" s="1012"/>
      <c r="L4" s="1012"/>
      <c r="M4" s="1012"/>
      <c r="N4" s="1012"/>
      <c r="O4" s="1012"/>
      <c r="P4" s="1012"/>
      <c r="Q4" s="1012"/>
      <c r="R4" s="1012"/>
      <c r="S4" s="1012"/>
      <c r="T4" s="1012"/>
    </row>
    <row r="5" spans="1:20" s="1006" customFormat="1" ht="11.25" customHeight="1">
      <c r="A5" s="1012"/>
      <c r="B5" s="1012"/>
      <c r="C5" s="1012"/>
      <c r="D5" s="1012"/>
      <c r="F5" s="1098" t="s">
        <v>91</v>
      </c>
      <c r="G5" s="809" t="s">
        <v>456</v>
      </c>
      <c r="H5" s="1106" t="s">
        <v>441</v>
      </c>
      <c r="I5" s="1223"/>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102" t="str">
        <f>IF(dateCh="","",dateCh)</f>
        <v>20.12.2021</v>
      </c>
      <c r="I7" s="815" t="s">
        <v>492</v>
      </c>
      <c r="J7" s="614"/>
      <c r="K7" s="1012"/>
      <c r="L7" s="1012"/>
      <c r="M7" s="1012"/>
      <c r="N7" s="1012"/>
      <c r="O7" s="1012"/>
      <c r="P7" s="1012"/>
      <c r="Q7" s="1012"/>
      <c r="R7" s="1012"/>
      <c r="S7" s="1012"/>
      <c r="T7" s="1012"/>
    </row>
    <row r="8" spans="1:20" s="1006" customFormat="1" ht="45">
      <c r="A8" s="1224">
        <v>1</v>
      </c>
      <c r="B8" s="1012"/>
      <c r="C8" s="1012"/>
      <c r="D8" s="1012"/>
      <c r="F8" s="1028" t="str">
        <f>"2." &amp;mergeValue(A8)</f>
        <v>2.1</v>
      </c>
      <c r="G8" s="814" t="s">
        <v>493</v>
      </c>
      <c r="H8" s="1102" t="str">
        <f>IF('Перечень тарифов'!R21="","наименование отсутствует","" &amp; 'Перечень тарифов'!R21 &amp; "")</f>
        <v>наименование отсутствует</v>
      </c>
      <c r="I8" s="815" t="s">
        <v>588</v>
      </c>
      <c r="J8" s="614"/>
      <c r="K8" s="1012"/>
      <c r="L8" s="1012"/>
      <c r="M8" s="1012"/>
      <c r="N8" s="1012"/>
      <c r="O8" s="1012"/>
      <c r="P8" s="1012"/>
      <c r="Q8" s="1012"/>
      <c r="R8" s="1012"/>
      <c r="S8" s="1012"/>
      <c r="T8" s="1012"/>
    </row>
    <row r="9" spans="1:20" s="1006" customFormat="1" ht="22.5">
      <c r="A9" s="1224"/>
      <c r="B9" s="1012"/>
      <c r="C9" s="1012"/>
      <c r="D9" s="1012"/>
      <c r="F9" s="1028" t="str">
        <f>"3." &amp;mergeValue(A9)</f>
        <v>3.1</v>
      </c>
      <c r="G9" s="814" t="s">
        <v>494</v>
      </c>
      <c r="H9" s="1102" t="str">
        <f>IF('Перечень тарифов'!F21="","наименование отсутствует","" &amp; 'Перечень тарифов'!F21 &amp; "")</f>
        <v>Производство тепловой энергии. Некомбинированная выработка</v>
      </c>
      <c r="I9" s="815" t="s">
        <v>586</v>
      </c>
      <c r="J9" s="614"/>
      <c r="K9" s="1012"/>
      <c r="L9" s="1012"/>
      <c r="M9" s="1012"/>
      <c r="N9" s="1012"/>
      <c r="O9" s="1012"/>
      <c r="P9" s="1012"/>
      <c r="Q9" s="1012"/>
      <c r="R9" s="1012"/>
      <c r="S9" s="1012"/>
      <c r="T9" s="1012"/>
    </row>
    <row r="10" spans="1:20" s="1006" customFormat="1" ht="22.5">
      <c r="A10" s="1224"/>
      <c r="B10" s="1012"/>
      <c r="C10" s="1012"/>
      <c r="D10" s="1012"/>
      <c r="F10" s="1028" t="str">
        <f>"4."&amp;mergeValue(A10)</f>
        <v>4.1</v>
      </c>
      <c r="G10" s="814" t="s">
        <v>495</v>
      </c>
      <c r="H10" s="1106" t="s">
        <v>457</v>
      </c>
      <c r="I10" s="815"/>
      <c r="J10" s="614"/>
      <c r="K10" s="1012"/>
      <c r="L10" s="1012"/>
      <c r="M10" s="1012"/>
      <c r="N10" s="1012"/>
      <c r="O10" s="1012"/>
      <c r="P10" s="1012"/>
      <c r="Q10" s="1012"/>
      <c r="R10" s="1012"/>
      <c r="S10" s="1012"/>
      <c r="T10" s="1012"/>
    </row>
    <row r="11" spans="1:20" s="1006" customFormat="1" ht="18.75">
      <c r="A11" s="1224"/>
      <c r="B11" s="1224">
        <v>1</v>
      </c>
      <c r="C11" s="1099"/>
      <c r="D11" s="1099"/>
      <c r="F11" s="1028" t="str">
        <f>"4."&amp;mergeValue(A11) &amp;"."&amp;mergeValue(B11)</f>
        <v>4.1.1</v>
      </c>
      <c r="G11" s="829" t="s">
        <v>590</v>
      </c>
      <c r="H11" s="1102" t="str">
        <f>IF(region_name="","",region_name)</f>
        <v>Ярославская область</v>
      </c>
      <c r="I11" s="815" t="s">
        <v>498</v>
      </c>
      <c r="J11" s="614"/>
      <c r="K11" s="1012"/>
      <c r="L11" s="1012"/>
      <c r="M11" s="1012"/>
      <c r="N11" s="1012"/>
      <c r="O11" s="1012"/>
      <c r="P11" s="1012"/>
      <c r="Q11" s="1012"/>
      <c r="R11" s="1012"/>
      <c r="S11" s="1012"/>
      <c r="T11" s="1012"/>
    </row>
    <row r="12" spans="1:20" s="1006" customFormat="1" ht="22.5">
      <c r="A12" s="1224"/>
      <c r="B12" s="1224"/>
      <c r="C12" s="1224">
        <v>1</v>
      </c>
      <c r="D12" s="1099"/>
      <c r="F12" s="1028" t="str">
        <f>"4."&amp;mergeValue(A12) &amp;"."&amp;mergeValue(B12)&amp;"."&amp;mergeValue(C12)</f>
        <v>4.1.1.1</v>
      </c>
      <c r="G12" s="816" t="s">
        <v>496</v>
      </c>
      <c r="H12" s="1102" t="str">
        <f>IF(Территории!H13="","","" &amp; Территории!H13 &amp; "")</f>
        <v>город Ярославль</v>
      </c>
      <c r="I12" s="815" t="s">
        <v>499</v>
      </c>
      <c r="J12" s="614"/>
      <c r="K12" s="1012"/>
      <c r="L12" s="1012"/>
      <c r="M12" s="1012"/>
      <c r="N12" s="1012"/>
      <c r="O12" s="1012"/>
      <c r="P12" s="1012"/>
      <c r="Q12" s="1012"/>
      <c r="R12" s="1012"/>
      <c r="S12" s="1012"/>
      <c r="T12" s="1012"/>
    </row>
    <row r="13" spans="1:20" s="1006" customFormat="1" ht="56.25">
      <c r="A13" s="1224"/>
      <c r="B13" s="1224"/>
      <c r="C13" s="1224"/>
      <c r="D13" s="1099">
        <v>1</v>
      </c>
      <c r="F13" s="1028" t="str">
        <f>"4."&amp;mergeValue(A13) &amp;"."&amp;mergeValue(B13)&amp;"."&amp;mergeValue(C13)&amp;"."&amp;mergeValue(D13)</f>
        <v>4.1.1.1.1</v>
      </c>
      <c r="G13" s="817" t="s">
        <v>497</v>
      </c>
      <c r="H13" s="1102" t="str">
        <f>IF(Территории!R14="","","" &amp; Территории!R14 &amp; "")</f>
        <v>город Ярославль (78701000)</v>
      </c>
      <c r="I13" s="1100" t="s">
        <v>589</v>
      </c>
      <c r="J13" s="614"/>
      <c r="K13" s="1012"/>
      <c r="L13" s="1012"/>
      <c r="M13" s="1012"/>
      <c r="N13" s="1012"/>
      <c r="O13" s="1012"/>
      <c r="P13" s="1012"/>
      <c r="Q13" s="1012"/>
      <c r="R13" s="1012"/>
      <c r="S13" s="1012"/>
      <c r="T13" s="1012"/>
    </row>
    <row r="14" spans="1:20" s="1006" customFormat="1" ht="45">
      <c r="A14" s="1224">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24"/>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24"/>
      <c r="B16" s="1012"/>
      <c r="C16" s="1012"/>
      <c r="D16" s="1012"/>
      <c r="F16" s="1028" t="str">
        <f>"4."&amp;mergeValue(A16)</f>
        <v>4.2</v>
      </c>
      <c r="G16" s="814" t="s">
        <v>495</v>
      </c>
      <c r="H16" s="1106" t="s">
        <v>457</v>
      </c>
      <c r="I16" s="815"/>
      <c r="J16" s="614"/>
      <c r="K16" s="1012"/>
      <c r="L16" s="1012"/>
      <c r="M16" s="1012"/>
      <c r="N16" s="1012"/>
      <c r="O16" s="1012"/>
      <c r="P16" s="1012"/>
      <c r="Q16" s="1012"/>
      <c r="R16" s="1012"/>
      <c r="S16" s="1012"/>
      <c r="T16" s="1012"/>
    </row>
    <row r="17" spans="1:20" s="1006" customFormat="1" ht="18.75">
      <c r="A17" s="1224"/>
      <c r="B17" s="1224">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24"/>
      <c r="B18" s="1224"/>
      <c r="C18" s="1224">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24"/>
      <c r="B19" s="1224"/>
      <c r="C19" s="1224"/>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24">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24"/>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24"/>
      <c r="B22" s="1012"/>
      <c r="C22" s="1012"/>
      <c r="D22" s="1012"/>
      <c r="F22" s="1028" t="str">
        <f>"4."&amp;mergeValue(A22)</f>
        <v>4.3</v>
      </c>
      <c r="G22" s="814" t="s">
        <v>495</v>
      </c>
      <c r="H22" s="1106" t="s">
        <v>457</v>
      </c>
      <c r="I22" s="815"/>
      <c r="J22" s="614"/>
      <c r="K22" s="1012"/>
      <c r="L22" s="1012"/>
      <c r="M22" s="1012"/>
      <c r="N22" s="1012"/>
      <c r="O22" s="1012"/>
      <c r="P22" s="1012"/>
      <c r="Q22" s="1012"/>
      <c r="R22" s="1012"/>
      <c r="S22" s="1012"/>
      <c r="T22" s="1012"/>
    </row>
    <row r="23" spans="1:20" s="1006" customFormat="1" ht="18.75">
      <c r="A23" s="1224"/>
      <c r="B23" s="1224">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24"/>
      <c r="B24" s="1224"/>
      <c r="C24" s="1224">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24"/>
      <c r="B25" s="1224"/>
      <c r="C25" s="1224"/>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1006" customFormat="1" ht="45">
      <c r="A26" s="1224">
        <v>4</v>
      </c>
      <c r="B26" s="1012"/>
      <c r="C26" s="1012"/>
      <c r="D26" s="1012"/>
      <c r="F26" s="1028" t="str">
        <f>"2." &amp;mergeValue(A26)</f>
        <v>2.4</v>
      </c>
      <c r="G26" s="814" t="s">
        <v>493</v>
      </c>
      <c r="H26" s="1102" t="str">
        <f>IF('Перечень тарифов'!R32="","наименование отсутствует","" &amp; 'Перечень тарифов'!R32 &amp; "")</f>
        <v>наименование отсутствует</v>
      </c>
      <c r="I26" s="815" t="s">
        <v>588</v>
      </c>
      <c r="J26" s="614"/>
      <c r="K26" s="1012"/>
      <c r="L26" s="1012"/>
      <c r="M26" s="1012"/>
      <c r="N26" s="1012"/>
      <c r="O26" s="1012"/>
      <c r="P26" s="1012"/>
      <c r="Q26" s="1012"/>
      <c r="R26" s="1012"/>
      <c r="S26" s="1012"/>
      <c r="T26" s="1012"/>
    </row>
    <row r="27" spans="1:20" s="1006" customFormat="1" ht="22.5">
      <c r="A27" s="1224"/>
      <c r="B27" s="1012"/>
      <c r="C27" s="1012"/>
      <c r="D27" s="1012"/>
      <c r="F27" s="1028" t="str">
        <f>"3." &amp;mergeValue(A27)</f>
        <v>3.4</v>
      </c>
      <c r="G27" s="814" t="s">
        <v>494</v>
      </c>
      <c r="H27" s="1102" t="str">
        <f>IF('Перечень тарифов'!F32="","наименование отсутствует","" &amp; 'Перечень тарифов'!F32 &amp; "")</f>
        <v>Производство тепловой энергии. Некомбинированная выработка</v>
      </c>
      <c r="I27" s="815" t="s">
        <v>586</v>
      </c>
      <c r="J27" s="614"/>
      <c r="K27" s="1012"/>
      <c r="L27" s="1012"/>
      <c r="M27" s="1012"/>
      <c r="N27" s="1012"/>
      <c r="O27" s="1012"/>
      <c r="P27" s="1012"/>
      <c r="Q27" s="1012"/>
      <c r="R27" s="1012"/>
      <c r="S27" s="1012"/>
      <c r="T27" s="1012"/>
    </row>
    <row r="28" spans="1:20" s="1006" customFormat="1" ht="22.5">
      <c r="A28" s="1224"/>
      <c r="B28" s="1012"/>
      <c r="C28" s="1012"/>
      <c r="D28" s="1012"/>
      <c r="F28" s="1028" t="str">
        <f>"4."&amp;mergeValue(A28)</f>
        <v>4.4</v>
      </c>
      <c r="G28" s="814" t="s">
        <v>495</v>
      </c>
      <c r="H28" s="1106" t="s">
        <v>457</v>
      </c>
      <c r="I28" s="815"/>
      <c r="J28" s="614"/>
      <c r="K28" s="1012"/>
      <c r="L28" s="1012"/>
      <c r="M28" s="1012"/>
      <c r="N28" s="1012"/>
      <c r="O28" s="1012"/>
      <c r="P28" s="1012"/>
      <c r="Q28" s="1012"/>
      <c r="R28" s="1012"/>
      <c r="S28" s="1012"/>
      <c r="T28" s="1012"/>
    </row>
    <row r="29" spans="1:20" s="1006" customFormat="1" ht="18.75">
      <c r="A29" s="1224"/>
      <c r="B29" s="1224">
        <v>1</v>
      </c>
      <c r="C29" s="1099"/>
      <c r="D29" s="1099"/>
      <c r="F29" s="1028" t="str">
        <f>"4."&amp;mergeValue(A29) &amp;"."&amp;mergeValue(B29)</f>
        <v>4.4.1</v>
      </c>
      <c r="G29" s="829" t="s">
        <v>590</v>
      </c>
      <c r="H29" s="1102" t="str">
        <f>IF(region_name="","",region_name)</f>
        <v>Ярославская область</v>
      </c>
      <c r="I29" s="815" t="s">
        <v>498</v>
      </c>
      <c r="J29" s="614"/>
      <c r="K29" s="1012"/>
      <c r="L29" s="1012"/>
      <c r="M29" s="1012"/>
      <c r="N29" s="1012"/>
      <c r="O29" s="1012"/>
      <c r="P29" s="1012"/>
      <c r="Q29" s="1012"/>
      <c r="R29" s="1012"/>
      <c r="S29" s="1012"/>
      <c r="T29" s="1012"/>
    </row>
    <row r="30" spans="1:20" s="1006" customFormat="1" ht="22.5">
      <c r="A30" s="1224"/>
      <c r="B30" s="1224"/>
      <c r="C30" s="1224">
        <v>1</v>
      </c>
      <c r="D30" s="1099"/>
      <c r="F30" s="1028" t="str">
        <f>"4."&amp;mergeValue(A30) &amp;"."&amp;mergeValue(B30)&amp;"."&amp;mergeValue(C30)</f>
        <v>4.4.1.1</v>
      </c>
      <c r="G30" s="816" t="s">
        <v>496</v>
      </c>
      <c r="H30" s="1102" t="str">
        <f>IF(Территории!H13="","","" &amp; Территории!H13 &amp; "")</f>
        <v>город Ярославль</v>
      </c>
      <c r="I30" s="815" t="s">
        <v>499</v>
      </c>
      <c r="J30" s="614"/>
      <c r="K30" s="1012"/>
      <c r="L30" s="1012"/>
      <c r="M30" s="1012"/>
      <c r="N30" s="1012"/>
      <c r="O30" s="1012"/>
      <c r="P30" s="1012"/>
      <c r="Q30" s="1012"/>
      <c r="R30" s="1012"/>
      <c r="S30" s="1012"/>
      <c r="T30" s="1012"/>
    </row>
    <row r="31" spans="1:20" s="1006" customFormat="1" ht="56.25">
      <c r="A31" s="1224"/>
      <c r="B31" s="1224"/>
      <c r="C31" s="1224"/>
      <c r="D31" s="1099">
        <v>1</v>
      </c>
      <c r="F31" s="1028" t="str">
        <f>"4."&amp;mergeValue(A31) &amp;"."&amp;mergeValue(B31)&amp;"."&amp;mergeValue(C31)&amp;"."&amp;mergeValue(D31)</f>
        <v>4.4.1.1.1</v>
      </c>
      <c r="G31" s="817" t="s">
        <v>497</v>
      </c>
      <c r="H31" s="1102" t="str">
        <f>IF(Территории!R14="","","" &amp; Территории!R14 &amp; "")</f>
        <v>город Ярославль (78701000)</v>
      </c>
      <c r="I31" s="1100" t="s">
        <v>589</v>
      </c>
      <c r="J31" s="614"/>
      <c r="K31" s="1012"/>
      <c r="L31" s="1012"/>
      <c r="M31" s="1012"/>
      <c r="N31" s="1012"/>
      <c r="O31" s="1012"/>
      <c r="P31" s="1012"/>
      <c r="Q31" s="1012"/>
      <c r="R31" s="1012"/>
      <c r="S31" s="1012"/>
      <c r="T31" s="1012"/>
    </row>
    <row r="32" spans="1:20" s="1006" customFormat="1" ht="45">
      <c r="A32" s="1224">
        <v>5</v>
      </c>
      <c r="B32" s="1012"/>
      <c r="C32" s="1012"/>
      <c r="D32" s="1012"/>
      <c r="F32" s="1028" t="str">
        <f>"2." &amp;mergeValue(A32)</f>
        <v>2.5</v>
      </c>
      <c r="G32" s="814" t="s">
        <v>493</v>
      </c>
      <c r="H32" s="1102" t="str">
        <f>IF('Перечень тарифов'!R37="","наименование отсутствует","" &amp; 'Перечень тарифов'!R37 &amp; "")</f>
        <v>наименование отсутствует</v>
      </c>
      <c r="I32" s="815" t="s">
        <v>588</v>
      </c>
      <c r="J32" s="614"/>
      <c r="K32" s="1012"/>
      <c r="L32" s="1012"/>
      <c r="M32" s="1012"/>
      <c r="N32" s="1012"/>
      <c r="O32" s="1012"/>
      <c r="P32" s="1012"/>
      <c r="Q32" s="1012"/>
      <c r="R32" s="1012"/>
      <c r="S32" s="1012"/>
      <c r="T32" s="1012"/>
    </row>
    <row r="33" spans="1:20" s="1006" customFormat="1" ht="22.5">
      <c r="A33" s="1224"/>
      <c r="B33" s="1012"/>
      <c r="C33" s="1012"/>
      <c r="D33" s="1012"/>
      <c r="F33" s="1028" t="str">
        <f>"3." &amp;mergeValue(A33)</f>
        <v>3.5</v>
      </c>
      <c r="G33" s="814" t="s">
        <v>494</v>
      </c>
      <c r="H33" s="1102" t="str">
        <f>IF('Перечень тарифов'!F37="","наименование отсутствует","" &amp; 'Перечень тарифов'!F37 &amp; "")</f>
        <v>Производство тепловой энергии. Некомбинированная выработка</v>
      </c>
      <c r="I33" s="815" t="s">
        <v>586</v>
      </c>
      <c r="J33" s="614"/>
      <c r="K33" s="1012"/>
      <c r="L33" s="1012"/>
      <c r="M33" s="1012"/>
      <c r="N33" s="1012"/>
      <c r="O33" s="1012"/>
      <c r="P33" s="1012"/>
      <c r="Q33" s="1012"/>
      <c r="R33" s="1012"/>
      <c r="S33" s="1012"/>
      <c r="T33" s="1012"/>
    </row>
    <row r="34" spans="1:20" s="1006" customFormat="1" ht="22.5">
      <c r="A34" s="1224"/>
      <c r="B34" s="1012"/>
      <c r="C34" s="1012"/>
      <c r="D34" s="1012"/>
      <c r="F34" s="1028" t="str">
        <f>"4."&amp;mergeValue(A34)</f>
        <v>4.5</v>
      </c>
      <c r="G34" s="814" t="s">
        <v>495</v>
      </c>
      <c r="H34" s="1106" t="s">
        <v>457</v>
      </c>
      <c r="I34" s="815"/>
      <c r="J34" s="614"/>
      <c r="K34" s="1012"/>
      <c r="L34" s="1012"/>
      <c r="M34" s="1012"/>
      <c r="N34" s="1012"/>
      <c r="O34" s="1012"/>
      <c r="P34" s="1012"/>
      <c r="Q34" s="1012"/>
      <c r="R34" s="1012"/>
      <c r="S34" s="1012"/>
      <c r="T34" s="1012"/>
    </row>
    <row r="35" spans="1:20" s="1006" customFormat="1" ht="18.75">
      <c r="A35" s="1224"/>
      <c r="B35" s="1224">
        <v>1</v>
      </c>
      <c r="C35" s="1099"/>
      <c r="D35" s="1099"/>
      <c r="F35" s="1028" t="str">
        <f>"4."&amp;mergeValue(A35) &amp;"."&amp;mergeValue(B35)</f>
        <v>4.5.1</v>
      </c>
      <c r="G35" s="829" t="s">
        <v>590</v>
      </c>
      <c r="H35" s="1102" t="str">
        <f>IF(region_name="","",region_name)</f>
        <v>Ярославская область</v>
      </c>
      <c r="I35" s="815" t="s">
        <v>498</v>
      </c>
      <c r="J35" s="614"/>
      <c r="K35" s="1012"/>
      <c r="L35" s="1012"/>
      <c r="M35" s="1012"/>
      <c r="N35" s="1012"/>
      <c r="O35" s="1012"/>
      <c r="P35" s="1012"/>
      <c r="Q35" s="1012"/>
      <c r="R35" s="1012"/>
      <c r="S35" s="1012"/>
      <c r="T35" s="1012"/>
    </row>
    <row r="36" spans="1:20" s="1006" customFormat="1" ht="22.5">
      <c r="A36" s="1224"/>
      <c r="B36" s="1224"/>
      <c r="C36" s="1224">
        <v>1</v>
      </c>
      <c r="D36" s="1099"/>
      <c r="F36" s="1028" t="str">
        <f>"4."&amp;mergeValue(A36) &amp;"."&amp;mergeValue(B36)&amp;"."&amp;mergeValue(C36)</f>
        <v>4.5.1.1</v>
      </c>
      <c r="G36" s="816" t="s">
        <v>496</v>
      </c>
      <c r="H36" s="1102" t="str">
        <f>IF(Территории!H13="","","" &amp; Территории!H13 &amp; "")</f>
        <v>город Ярославль</v>
      </c>
      <c r="I36" s="815" t="s">
        <v>499</v>
      </c>
      <c r="J36" s="614"/>
      <c r="K36" s="1012"/>
      <c r="L36" s="1012"/>
      <c r="M36" s="1012"/>
      <c r="N36" s="1012"/>
      <c r="O36" s="1012"/>
      <c r="P36" s="1012"/>
      <c r="Q36" s="1012"/>
      <c r="R36" s="1012"/>
      <c r="S36" s="1012"/>
      <c r="T36" s="1012"/>
    </row>
    <row r="37" spans="1:20" s="1006" customFormat="1" ht="56.25">
      <c r="A37" s="1224"/>
      <c r="B37" s="1224"/>
      <c r="C37" s="1224"/>
      <c r="D37" s="1099">
        <v>1</v>
      </c>
      <c r="F37" s="1028" t="str">
        <f>"4."&amp;mergeValue(A37) &amp;"."&amp;mergeValue(B37)&amp;"."&amp;mergeValue(C37)&amp;"."&amp;mergeValue(D37)</f>
        <v>4.5.1.1.1</v>
      </c>
      <c r="G37" s="817" t="s">
        <v>497</v>
      </c>
      <c r="H37" s="1102" t="str">
        <f>IF(Территории!R14="","","" &amp; Территории!R14 &amp; "")</f>
        <v>город Ярославль (78701000)</v>
      </c>
      <c r="I37" s="1100" t="s">
        <v>589</v>
      </c>
      <c r="J37" s="614"/>
      <c r="K37" s="1012"/>
      <c r="L37" s="1012"/>
      <c r="M37" s="1012"/>
      <c r="N37" s="1012"/>
      <c r="O37" s="1012"/>
      <c r="P37" s="1012"/>
      <c r="Q37" s="1012"/>
      <c r="R37" s="1012"/>
      <c r="S37" s="1012"/>
      <c r="T37" s="1012"/>
    </row>
    <row r="38" spans="1:20" s="771" customFormat="1" ht="3" customHeight="1">
      <c r="A38" s="772"/>
      <c r="B38" s="772"/>
      <c r="C38" s="772"/>
      <c r="D38" s="772"/>
      <c r="F38" s="821"/>
      <c r="G38" s="416"/>
      <c r="H38" s="417"/>
      <c r="I38" s="982"/>
      <c r="J38" s="772"/>
      <c r="K38" s="772"/>
      <c r="L38" s="772"/>
      <c r="M38" s="772"/>
      <c r="N38" s="772"/>
      <c r="O38" s="772"/>
      <c r="P38" s="772"/>
      <c r="Q38" s="772"/>
      <c r="R38" s="772"/>
      <c r="S38" s="772"/>
      <c r="T38" s="772"/>
    </row>
    <row r="39" spans="1:20" s="771" customFormat="1" ht="15" customHeight="1">
      <c r="A39" s="772"/>
      <c r="B39" s="772"/>
      <c r="C39" s="772"/>
      <c r="D39" s="772"/>
      <c r="F39" s="821"/>
      <c r="G39" s="1219" t="s">
        <v>591</v>
      </c>
      <c r="H39" s="1219"/>
      <c r="I39" s="982"/>
      <c r="J39" s="772"/>
      <c r="K39" s="772"/>
      <c r="L39" s="772"/>
      <c r="M39" s="772"/>
      <c r="N39" s="772"/>
      <c r="O39" s="772"/>
      <c r="P39" s="772"/>
      <c r="Q39" s="772"/>
      <c r="R39" s="772"/>
      <c r="S39" s="772"/>
      <c r="T39" s="772"/>
    </row>
  </sheetData>
  <sheetProtection password="FA9C" sheet="1" objects="1" scenarios="1" formatColumns="0" formatRows="0"/>
  <mergeCells count="19">
    <mergeCell ref="F2:H2"/>
    <mergeCell ref="F4:H4"/>
    <mergeCell ref="I4:I5"/>
    <mergeCell ref="A8:A13"/>
    <mergeCell ref="B11:B13"/>
    <mergeCell ref="C12:C13"/>
    <mergeCell ref="A14:A19"/>
    <mergeCell ref="B17:B19"/>
    <mergeCell ref="C18:C19"/>
    <mergeCell ref="A20:A25"/>
    <mergeCell ref="B23:B25"/>
    <mergeCell ref="C24:C25"/>
    <mergeCell ref="G39:H39"/>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75" t="s">
        <v>313</v>
      </c>
      <c r="E7" s="1177"/>
      <c r="F7" s="437"/>
    </row>
    <row r="8" spans="3:9" ht="3" customHeight="1">
      <c r="C8" s="50"/>
      <c r="D8" s="14"/>
      <c r="E8" s="14"/>
    </row>
    <row r="9" spans="3:9" ht="15.95" customHeight="1">
      <c r="C9" s="50"/>
      <c r="D9" s="103" t="s">
        <v>91</v>
      </c>
      <c r="E9" s="425" t="s">
        <v>312</v>
      </c>
    </row>
    <row r="10" spans="3:9" ht="12" customHeight="1">
      <c r="C10" s="50"/>
      <c r="D10" s="42" t="s">
        <v>92</v>
      </c>
      <c r="E10" s="42" t="s">
        <v>48</v>
      </c>
    </row>
    <row r="11" spans="3:9" ht="11.25" hidden="1" customHeight="1">
      <c r="C11" s="50"/>
      <c r="D11" s="194">
        <v>0</v>
      </c>
      <c r="E11" s="426"/>
    </row>
    <row r="12" spans="3:9" ht="15" customHeight="1">
      <c r="C12" s="167"/>
      <c r="D12" s="123">
        <v>1</v>
      </c>
      <c r="E12" s="1067" t="s">
        <v>1042</v>
      </c>
    </row>
    <row r="13" spans="3:9" ht="12" customHeight="1">
      <c r="C13" s="50"/>
      <c r="D13" s="427"/>
      <c r="E13" s="428" t="s">
        <v>176</v>
      </c>
    </row>
    <row r="14" spans="3:9" ht="3" customHeight="1"/>
    <row r="15" spans="3:9" ht="22.5" customHeight="1">
      <c r="C15" s="168"/>
      <c r="D15" s="1307" t="s">
        <v>314</v>
      </c>
      <c r="E15" s="1307"/>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304" t="s">
        <v>54</v>
      </c>
      <c r="E7" s="1304"/>
      <c r="F7" s="437"/>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08" t="s">
        <v>55</v>
      </c>
      <c r="C2" s="1308"/>
      <c r="D2" s="1308"/>
      <c r="E2" s="438"/>
    </row>
    <row r="3" spans="2:5" ht="3" customHeight="1"/>
    <row r="4" spans="2:5" ht="21.75" customHeight="1" thickBot="1">
      <c r="B4" s="1138" t="s">
        <v>1</v>
      </c>
      <c r="C4" s="1138" t="s">
        <v>90</v>
      </c>
      <c r="D4" s="1138"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09">
        <v>44551.654479166667</v>
      </c>
      <c r="B2" s="12" t="s">
        <v>771</v>
      </c>
      <c r="C2" s="12" t="s">
        <v>441</v>
      </c>
    </row>
    <row r="3" spans="1:4">
      <c r="A3" s="1109">
        <v>44551.654490740744</v>
      </c>
      <c r="B3" s="12" t="s">
        <v>772</v>
      </c>
      <c r="C3" s="12" t="s">
        <v>441</v>
      </c>
    </row>
    <row r="4" spans="1:4">
      <c r="A4" s="1109">
        <v>44551.663414351853</v>
      </c>
      <c r="B4" s="12" t="s">
        <v>771</v>
      </c>
      <c r="C4" s="12" t="s">
        <v>441</v>
      </c>
    </row>
    <row r="5" spans="1:4">
      <c r="A5" s="1109">
        <v>44551.663437499999</v>
      </c>
      <c r="B5" s="12" t="s">
        <v>772</v>
      </c>
      <c r="C5" s="12" t="s">
        <v>441</v>
      </c>
    </row>
    <row r="6" spans="1:4">
      <c r="A6" s="1109">
        <v>44551.663518518515</v>
      </c>
      <c r="B6" s="12" t="s">
        <v>771</v>
      </c>
      <c r="C6" s="12" t="s">
        <v>441</v>
      </c>
    </row>
    <row r="7" spans="1:4">
      <c r="A7" s="1109">
        <v>44551.663530092592</v>
      </c>
      <c r="B7" s="12" t="s">
        <v>772</v>
      </c>
      <c r="C7" s="12" t="s">
        <v>441</v>
      </c>
    </row>
    <row r="8" spans="1:4">
      <c r="A8" s="1109">
        <v>44551.667060185187</v>
      </c>
      <c r="B8" s="12" t="s">
        <v>771</v>
      </c>
      <c r="C8" s="12" t="s">
        <v>441</v>
      </c>
    </row>
    <row r="9" spans="1:4">
      <c r="A9" s="1109">
        <v>44551.667083333334</v>
      </c>
      <c r="B9" s="12" t="s">
        <v>772</v>
      </c>
      <c r="C9" s="12" t="s">
        <v>441</v>
      </c>
    </row>
    <row r="10" spans="1:4">
      <c r="A10" s="1109">
        <v>44551.667233796295</v>
      </c>
      <c r="B10" s="12" t="s">
        <v>771</v>
      </c>
      <c r="C10" s="12" t="s">
        <v>441</v>
      </c>
    </row>
    <row r="11" spans="1:4">
      <c r="A11" s="1109">
        <v>44551.667245370372</v>
      </c>
      <c r="B11" s="12" t="s">
        <v>772</v>
      </c>
      <c r="C11" s="12" t="s">
        <v>441</v>
      </c>
    </row>
    <row r="12" spans="1:4">
      <c r="A12" s="1109">
        <v>44551.667488425926</v>
      </c>
      <c r="B12" s="12" t="s">
        <v>771</v>
      </c>
      <c r="C12" s="12" t="s">
        <v>441</v>
      </c>
    </row>
    <row r="13" spans="1:4">
      <c r="A13" s="1109">
        <v>44551.667500000003</v>
      </c>
      <c r="B13" s="12" t="s">
        <v>772</v>
      </c>
      <c r="C13" s="12" t="s">
        <v>441</v>
      </c>
    </row>
    <row r="14" spans="1:4">
      <c r="A14" s="1109">
        <v>44552.422673611109</v>
      </c>
      <c r="B14" s="12" t="s">
        <v>771</v>
      </c>
      <c r="C14" s="12" t="s">
        <v>441</v>
      </c>
    </row>
    <row r="15" spans="1:4">
      <c r="A15" s="1109">
        <v>44552.422708333332</v>
      </c>
      <c r="B15" s="12" t="s">
        <v>772</v>
      </c>
      <c r="C15" s="12" t="s">
        <v>441</v>
      </c>
    </row>
    <row r="16" spans="1:4">
      <c r="A16" s="1109">
        <v>44552.536585648151</v>
      </c>
      <c r="B16" s="12" t="s">
        <v>771</v>
      </c>
      <c r="C16" s="12" t="s">
        <v>441</v>
      </c>
    </row>
    <row r="17" spans="1:3">
      <c r="A17" s="1109">
        <v>44552.536608796298</v>
      </c>
      <c r="B17" s="12" t="s">
        <v>772</v>
      </c>
      <c r="C17" s="12" t="s">
        <v>441</v>
      </c>
    </row>
    <row r="18" spans="1:3">
      <c r="A18" s="1109">
        <v>44552.664537037039</v>
      </c>
      <c r="B18" s="12" t="s">
        <v>771</v>
      </c>
      <c r="C18" s="12" t="s">
        <v>441</v>
      </c>
    </row>
    <row r="19" spans="1:3">
      <c r="A19" s="1109">
        <v>44552.664560185185</v>
      </c>
      <c r="B19" s="12" t="s">
        <v>772</v>
      </c>
      <c r="C19" s="12" t="s">
        <v>441</v>
      </c>
    </row>
    <row r="20" spans="1:3">
      <c r="A20" s="1109">
        <v>44553.4065625</v>
      </c>
      <c r="B20" s="12" t="s">
        <v>771</v>
      </c>
      <c r="C20" s="12" t="s">
        <v>441</v>
      </c>
    </row>
    <row r="21" spans="1:3">
      <c r="A21" s="1109">
        <v>44553.406597222223</v>
      </c>
      <c r="B21" s="12" t="s">
        <v>772</v>
      </c>
      <c r="C21" s="12" t="s">
        <v>441</v>
      </c>
    </row>
    <row r="22" spans="1:3">
      <c r="A22" s="1109">
        <v>44553.655370370368</v>
      </c>
      <c r="B22" s="12" t="s">
        <v>771</v>
      </c>
      <c r="C22" s="12" t="s">
        <v>441</v>
      </c>
    </row>
    <row r="23" spans="1:3">
      <c r="A23" s="1109">
        <v>44553.655393518522</v>
      </c>
      <c r="B23" s="12" t="s">
        <v>772</v>
      </c>
      <c r="C23" s="12" t="s">
        <v>441</v>
      </c>
    </row>
    <row r="24" spans="1:3">
      <c r="A24" s="1109">
        <v>44571.325810185182</v>
      </c>
      <c r="B24" s="12" t="s">
        <v>771</v>
      </c>
      <c r="C24" s="12" t="s">
        <v>441</v>
      </c>
    </row>
    <row r="25" spans="1:3">
      <c r="A25" s="1109">
        <v>44571.325844907406</v>
      </c>
      <c r="B25" s="12" t="s">
        <v>772</v>
      </c>
      <c r="C25" s="12" t="s">
        <v>441</v>
      </c>
    </row>
    <row r="26" spans="1:3">
      <c r="A26" s="1109">
        <v>44571.335810185185</v>
      </c>
      <c r="B26" s="12" t="s">
        <v>771</v>
      </c>
      <c r="C26" s="12" t="s">
        <v>441</v>
      </c>
    </row>
    <row r="27" spans="1:3">
      <c r="A27" s="1109">
        <v>44571.335821759261</v>
      </c>
      <c r="B27" s="12" t="s">
        <v>772</v>
      </c>
      <c r="C27"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92">
        <v>1</v>
      </c>
      <c r="E9" s="1319"/>
      <c r="F9" s="1321"/>
      <c r="G9" s="1325" t="s">
        <v>84</v>
      </c>
      <c r="H9" s="1192"/>
      <c r="I9" s="1192">
        <v>1</v>
      </c>
      <c r="J9" s="1314"/>
      <c r="K9" s="1251" t="s">
        <v>84</v>
      </c>
      <c r="L9" s="1181"/>
      <c r="M9" s="1181" t="s">
        <v>92</v>
      </c>
      <c r="N9" s="1317"/>
      <c r="O9" s="1251" t="s">
        <v>84</v>
      </c>
      <c r="P9" s="1181"/>
      <c r="Q9" s="1181" t="s">
        <v>92</v>
      </c>
      <c r="R9" s="1318"/>
      <c r="S9" s="1251" t="s">
        <v>84</v>
      </c>
      <c r="T9" s="1081"/>
      <c r="U9" s="1081" t="s">
        <v>92</v>
      </c>
      <c r="V9" s="1105"/>
      <c r="W9" s="307"/>
    </row>
    <row r="10" spans="1:23" s="738" customFormat="1" ht="17.100000000000001" customHeight="1">
      <c r="A10" s="205"/>
      <c r="C10" s="159"/>
      <c r="D10" s="1192"/>
      <c r="E10" s="1319"/>
      <c r="F10" s="1321"/>
      <c r="G10" s="1325"/>
      <c r="H10" s="1192"/>
      <c r="I10" s="1192"/>
      <c r="J10" s="1314"/>
      <c r="K10" s="1251"/>
      <c r="L10" s="1181"/>
      <c r="M10" s="1181"/>
      <c r="N10" s="1317"/>
      <c r="O10" s="1251"/>
      <c r="P10" s="1181"/>
      <c r="Q10" s="1181"/>
      <c r="R10" s="1318"/>
      <c r="S10" s="1251"/>
      <c r="T10" s="1083"/>
      <c r="U10" s="743"/>
      <c r="V10" s="744" t="s">
        <v>713</v>
      </c>
      <c r="W10" s="745"/>
    </row>
    <row r="11" spans="1:23" s="102" customFormat="1" ht="17.100000000000001" customHeight="1">
      <c r="A11" s="205"/>
      <c r="C11" s="159"/>
      <c r="D11" s="1187"/>
      <c r="E11" s="1320"/>
      <c r="F11" s="1322"/>
      <c r="G11" s="1187"/>
      <c r="H11" s="1187"/>
      <c r="I11" s="1187"/>
      <c r="J11" s="1315"/>
      <c r="K11" s="1187"/>
      <c r="L11" s="1187"/>
      <c r="M11" s="1187"/>
      <c r="N11" s="1318"/>
      <c r="O11" s="1187"/>
      <c r="P11" s="1082"/>
      <c r="Q11" s="743"/>
      <c r="R11" s="744" t="s">
        <v>712</v>
      </c>
      <c r="S11" s="740"/>
      <c r="T11" s="740"/>
      <c r="U11" s="740"/>
      <c r="V11" s="740"/>
      <c r="W11" s="745"/>
    </row>
    <row r="12" spans="1:23" s="102" customFormat="1" ht="17.100000000000001" customHeight="1">
      <c r="A12" s="205"/>
      <c r="C12" s="159"/>
      <c r="D12" s="1187"/>
      <c r="E12" s="1320"/>
      <c r="F12" s="1322"/>
      <c r="G12" s="1187"/>
      <c r="H12" s="1187"/>
      <c r="I12" s="1187"/>
      <c r="J12" s="1315"/>
      <c r="K12" s="1187"/>
      <c r="L12" s="743"/>
      <c r="M12" s="744"/>
      <c r="N12" s="744" t="s">
        <v>411</v>
      </c>
      <c r="O12" s="744"/>
      <c r="P12" s="744"/>
      <c r="Q12" s="744"/>
      <c r="R12" s="744"/>
      <c r="S12" s="740"/>
      <c r="T12" s="740"/>
      <c r="U12" s="740"/>
      <c r="V12" s="740"/>
      <c r="W12" s="745"/>
    </row>
    <row r="13" spans="1:23" s="102" customFormat="1" ht="17.25" customHeight="1">
      <c r="A13" s="205"/>
      <c r="C13" s="159"/>
      <c r="D13" s="1187"/>
      <c r="E13" s="1320"/>
      <c r="F13" s="1322"/>
      <c r="G13" s="1187"/>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313"/>
      <c r="E15" s="1323"/>
      <c r="F15" s="1324"/>
      <c r="G15" s="1326"/>
      <c r="H15" s="1192"/>
      <c r="I15" s="1192">
        <v>1</v>
      </c>
      <c r="J15" s="1314"/>
      <c r="K15" s="1251" t="s">
        <v>84</v>
      </c>
      <c r="L15" s="1181"/>
      <c r="M15" s="1181" t="s">
        <v>92</v>
      </c>
      <c r="N15" s="1317"/>
      <c r="O15" s="1251" t="s">
        <v>84</v>
      </c>
      <c r="P15" s="1181"/>
      <c r="Q15" s="1181" t="s">
        <v>92</v>
      </c>
      <c r="R15" s="1318"/>
      <c r="S15" s="1251" t="s">
        <v>84</v>
      </c>
      <c r="T15" s="1081"/>
      <c r="U15" s="1081" t="s">
        <v>92</v>
      </c>
      <c r="V15" s="1105"/>
      <c r="W15" s="307"/>
    </row>
    <row r="16" spans="1:23" s="741" customFormat="1" ht="16.5" customHeight="1">
      <c r="A16" s="747"/>
      <c r="B16" s="742"/>
      <c r="C16" s="746"/>
      <c r="D16" s="1313"/>
      <c r="E16" s="1323"/>
      <c r="F16" s="1324"/>
      <c r="G16" s="1326"/>
      <c r="H16" s="1192"/>
      <c r="I16" s="1192"/>
      <c r="J16" s="1314"/>
      <c r="K16" s="1251"/>
      <c r="L16" s="1181"/>
      <c r="M16" s="1181"/>
      <c r="N16" s="1317"/>
      <c r="O16" s="1251"/>
      <c r="P16" s="1181"/>
      <c r="Q16" s="1181"/>
      <c r="R16" s="1318"/>
      <c r="S16" s="1251"/>
      <c r="T16" s="1083"/>
      <c r="U16" s="743"/>
      <c r="V16" s="744" t="s">
        <v>713</v>
      </c>
      <c r="W16" s="745"/>
    </row>
    <row r="17" spans="1:36" ht="17.100000000000001" customHeight="1">
      <c r="A17" s="205"/>
      <c r="B17" s="102"/>
      <c r="C17" s="159"/>
      <c r="D17" s="1313"/>
      <c r="E17" s="1323"/>
      <c r="F17" s="1324"/>
      <c r="G17" s="1326"/>
      <c r="H17" s="1192"/>
      <c r="I17" s="1192"/>
      <c r="J17" s="1315"/>
      <c r="K17" s="1251"/>
      <c r="L17" s="1181"/>
      <c r="M17" s="1181"/>
      <c r="N17" s="1318"/>
      <c r="O17" s="1251"/>
      <c r="P17" s="1082"/>
      <c r="Q17" s="743"/>
      <c r="R17" s="744" t="s">
        <v>712</v>
      </c>
      <c r="S17" s="740"/>
      <c r="T17" s="740"/>
      <c r="U17" s="740"/>
      <c r="V17" s="740"/>
      <c r="W17" s="745"/>
    </row>
    <row r="18" spans="1:36" ht="17.100000000000001" customHeight="1">
      <c r="A18" s="205"/>
      <c r="B18" s="102"/>
      <c r="C18" s="159"/>
      <c r="D18" s="1313"/>
      <c r="E18" s="1323"/>
      <c r="F18" s="1324"/>
      <c r="G18" s="1326"/>
      <c r="H18" s="1192"/>
      <c r="I18" s="1192"/>
      <c r="J18" s="1315"/>
      <c r="K18" s="1251"/>
      <c r="L18" s="743"/>
      <c r="M18" s="744"/>
      <c r="N18" s="744" t="s">
        <v>411</v>
      </c>
      <c r="O18" s="744"/>
      <c r="P18" s="744"/>
      <c r="Q18" s="744"/>
      <c r="R18" s="744"/>
      <c r="S18" s="740"/>
      <c r="T18" s="740"/>
      <c r="U18" s="740"/>
      <c r="V18" s="740"/>
      <c r="W18" s="745"/>
    </row>
    <row r="19" spans="1:36" ht="17.100000000000001" customHeight="1">
      <c r="A19" s="205"/>
      <c r="B19" s="102"/>
      <c r="C19" s="159"/>
      <c r="D19" s="1313"/>
      <c r="E19" s="1323"/>
      <c r="F19" s="1324"/>
      <c r="G19" s="1326"/>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92</v>
      </c>
    </row>
    <row r="27" spans="1:36" ht="17.100000000000001" customHeight="1">
      <c r="O27" s="1316" t="s">
        <v>297</v>
      </c>
      <c r="P27" s="1316"/>
      <c r="Q27" s="1316"/>
      <c r="R27" s="1282" t="s">
        <v>269</v>
      </c>
      <c r="S27" s="1282"/>
      <c r="T27" s="1282"/>
      <c r="U27" s="1236" t="s">
        <v>340</v>
      </c>
      <c r="W27" s="1327"/>
    </row>
    <row r="28" spans="1:36" ht="17.100000000000001" customHeight="1">
      <c r="O28" s="1283" t="s">
        <v>603</v>
      </c>
      <c r="P28" s="1283" t="s">
        <v>270</v>
      </c>
      <c r="Q28" s="1283"/>
      <c r="R28" s="1282"/>
      <c r="S28" s="1282"/>
      <c r="T28" s="1282"/>
      <c r="U28" s="1236"/>
      <c r="W28" s="1327"/>
    </row>
    <row r="29" spans="1:36" ht="37.5" customHeight="1">
      <c r="O29" s="1283"/>
      <c r="P29" s="104" t="s">
        <v>604</v>
      </c>
      <c r="Q29" s="104" t="s">
        <v>6</v>
      </c>
      <c r="R29" s="105" t="s">
        <v>273</v>
      </c>
      <c r="S29" s="1284" t="s">
        <v>272</v>
      </c>
      <c r="T29" s="1284"/>
      <c r="U29" s="1236"/>
      <c r="W29" s="1327"/>
    </row>
    <row r="30" spans="1:36" ht="17.100000000000001" customHeight="1">
      <c r="G30" s="157"/>
      <c r="H30" s="157"/>
      <c r="I30" s="157"/>
      <c r="J30" s="157"/>
      <c r="K30" s="157"/>
      <c r="L30" s="122"/>
      <c r="M30" s="431" t="s">
        <v>182</v>
      </c>
      <c r="N30" s="432"/>
      <c r="O30" s="1328"/>
      <c r="P30" s="1328"/>
      <c r="Q30" s="1328"/>
      <c r="R30" s="1328"/>
      <c r="S30" s="1328"/>
      <c r="T30" s="1328"/>
      <c r="U30" s="1328"/>
      <c r="V30" s="122"/>
      <c r="W30" s="122"/>
      <c r="X30" s="204"/>
      <c r="Y30" s="204"/>
      <c r="Z30" s="204"/>
      <c r="AA30" s="204"/>
      <c r="AB30" s="204"/>
      <c r="AC30" s="204"/>
      <c r="AD30" s="204"/>
      <c r="AE30" s="204"/>
      <c r="AF30" s="204"/>
      <c r="AG30" s="204"/>
      <c r="AH30" s="204"/>
      <c r="AI30" s="204"/>
      <c r="AJ30" s="204"/>
    </row>
    <row r="31" spans="1:36" s="522" customFormat="1" ht="22.5">
      <c r="A31" s="1255">
        <v>1</v>
      </c>
      <c r="B31" s="846"/>
      <c r="C31" s="846"/>
      <c r="D31" s="846"/>
      <c r="E31" s="847"/>
      <c r="F31" s="848"/>
      <c r="G31" s="848"/>
      <c r="H31" s="848"/>
      <c r="I31" s="849"/>
      <c r="J31" s="844"/>
      <c r="K31" s="851"/>
      <c r="L31" s="592">
        <f>mergeValue(A31)</f>
        <v>1</v>
      </c>
      <c r="M31" s="640" t="s">
        <v>20</v>
      </c>
      <c r="N31" s="645"/>
      <c r="O31" s="1263"/>
      <c r="P31" s="1264"/>
      <c r="Q31" s="1264"/>
      <c r="R31" s="1264"/>
      <c r="S31" s="1264"/>
      <c r="T31" s="1264"/>
      <c r="U31" s="1264"/>
      <c r="V31" s="1265"/>
      <c r="W31" s="629" t="s">
        <v>475</v>
      </c>
      <c r="X31" s="584"/>
      <c r="Y31" s="588"/>
      <c r="Z31" s="588" t="str">
        <f t="shared" ref="Z31:Z44" si="0">IF(M31="","",M31 )</f>
        <v>Наименование тарифа</v>
      </c>
      <c r="AA31" s="588"/>
      <c r="AB31" s="588"/>
      <c r="AC31" s="588"/>
      <c r="AD31" s="584"/>
      <c r="AE31" s="584"/>
      <c r="AF31" s="584"/>
      <c r="AG31" s="584"/>
      <c r="AH31" s="584"/>
      <c r="AI31" s="584"/>
      <c r="AJ31" s="584"/>
    </row>
    <row r="32" spans="1:36" s="522" customFormat="1" ht="22.5">
      <c r="A32" s="1255"/>
      <c r="B32" s="1255">
        <v>1</v>
      </c>
      <c r="C32" s="846"/>
      <c r="D32" s="846"/>
      <c r="E32" s="848"/>
      <c r="F32" s="848"/>
      <c r="G32" s="848"/>
      <c r="H32" s="848"/>
      <c r="I32" s="843"/>
      <c r="J32" s="842"/>
      <c r="K32" s="845"/>
      <c r="L32" s="592" t="str">
        <f>mergeValue(A32) &amp;"."&amp; mergeValue(B32)</f>
        <v>1.1</v>
      </c>
      <c r="M32" s="545" t="s">
        <v>16</v>
      </c>
      <c r="N32" s="645"/>
      <c r="O32" s="1263"/>
      <c r="P32" s="1264"/>
      <c r="Q32" s="1264"/>
      <c r="R32" s="1264"/>
      <c r="S32" s="1264"/>
      <c r="T32" s="1264"/>
      <c r="U32" s="1264"/>
      <c r="V32" s="1265"/>
      <c r="W32" s="629" t="s">
        <v>476</v>
      </c>
      <c r="X32" s="584"/>
      <c r="Y32" s="588"/>
      <c r="Z32" s="588" t="str">
        <f t="shared" si="0"/>
        <v>Территория действия тарифа</v>
      </c>
      <c r="AA32" s="588"/>
      <c r="AB32" s="588"/>
      <c r="AC32" s="588"/>
      <c r="AD32" s="584"/>
      <c r="AE32" s="584"/>
      <c r="AF32" s="584"/>
      <c r="AG32" s="584"/>
      <c r="AH32" s="584"/>
      <c r="AI32" s="584"/>
      <c r="AJ32" s="584"/>
    </row>
    <row r="33" spans="1:36" s="522" customFormat="1" ht="22.5">
      <c r="A33" s="1255"/>
      <c r="B33" s="1255"/>
      <c r="C33" s="1255">
        <v>1</v>
      </c>
      <c r="D33" s="846"/>
      <c r="E33" s="848"/>
      <c r="F33" s="848"/>
      <c r="G33" s="848"/>
      <c r="H33" s="848"/>
      <c r="I33" s="850"/>
      <c r="J33" s="842"/>
      <c r="K33" s="845"/>
      <c r="L33" s="592" t="str">
        <f>mergeValue(A33) &amp;"."&amp; mergeValue(B33)&amp;"."&amp; mergeValue(C33)</f>
        <v>1.1.1</v>
      </c>
      <c r="M33" s="546" t="s">
        <v>7</v>
      </c>
      <c r="N33" s="645"/>
      <c r="O33" s="1263"/>
      <c r="P33" s="1264"/>
      <c r="Q33" s="1264"/>
      <c r="R33" s="1264"/>
      <c r="S33" s="1264"/>
      <c r="T33" s="1264"/>
      <c r="U33" s="1264"/>
      <c r="V33" s="1265"/>
      <c r="W33" s="629" t="s">
        <v>631</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2" customFormat="1" ht="22.5">
      <c r="A34" s="1255"/>
      <c r="B34" s="1255"/>
      <c r="C34" s="1255"/>
      <c r="D34" s="1255">
        <v>1</v>
      </c>
      <c r="E34" s="848"/>
      <c r="F34" s="848"/>
      <c r="G34" s="848"/>
      <c r="H34" s="848"/>
      <c r="I34" s="850"/>
      <c r="J34" s="842"/>
      <c r="K34" s="845"/>
      <c r="L34" s="592" t="str">
        <f>mergeValue(A34) &amp;"."&amp; mergeValue(B34)&amp;"."&amp; mergeValue(C34)&amp;"."&amp; mergeValue(D34)</f>
        <v>1.1.1.1</v>
      </c>
      <c r="M34" s="547" t="s">
        <v>22</v>
      </c>
      <c r="N34" s="645"/>
      <c r="O34" s="1263"/>
      <c r="P34" s="1264"/>
      <c r="Q34" s="1264"/>
      <c r="R34" s="1264"/>
      <c r="S34" s="1264"/>
      <c r="T34" s="1264"/>
      <c r="U34" s="1264"/>
      <c r="V34" s="1265"/>
      <c r="W34" s="629" t="s">
        <v>632</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2" customFormat="1" ht="101.25">
      <c r="A35" s="1255"/>
      <c r="B35" s="1255"/>
      <c r="C35" s="1255"/>
      <c r="D35" s="1255"/>
      <c r="E35" s="1255">
        <v>1</v>
      </c>
      <c r="F35" s="848"/>
      <c r="G35" s="848"/>
      <c r="H35" s="846">
        <v>1</v>
      </c>
      <c r="I35" s="1255">
        <v>1</v>
      </c>
      <c r="J35" s="848"/>
      <c r="K35" s="853"/>
      <c r="L35" s="592" t="str">
        <f>mergeValue(A35) &amp;"."&amp; mergeValue(B35)&amp;"."&amp; mergeValue(C35)&amp;"."&amp; mergeValue(D35)&amp;"."&amp; mergeValue(E35)</f>
        <v>1.1.1.1.1</v>
      </c>
      <c r="M35" s="553" t="s">
        <v>9</v>
      </c>
      <c r="N35" s="645"/>
      <c r="O35" s="1258"/>
      <c r="P35" s="1259"/>
      <c r="Q35" s="1259"/>
      <c r="R35" s="1259"/>
      <c r="S35" s="1259"/>
      <c r="T35" s="1259"/>
      <c r="U35" s="1259"/>
      <c r="V35" s="1260"/>
      <c r="W35" s="629" t="s">
        <v>636</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2" customFormat="1" ht="90">
      <c r="A36" s="1255"/>
      <c r="B36" s="1255"/>
      <c r="C36" s="1255"/>
      <c r="D36" s="1255"/>
      <c r="E36" s="1255"/>
      <c r="F36" s="1255">
        <v>1</v>
      </c>
      <c r="G36" s="846"/>
      <c r="H36" s="846"/>
      <c r="I36" s="1255"/>
      <c r="J36" s="1255">
        <v>1</v>
      </c>
      <c r="K36" s="854"/>
      <c r="L36" s="592" t="str">
        <f>mergeValue(A36) &amp;"."&amp; mergeValue(B36)&amp;"."&amp; mergeValue(C36)&amp;"."&amp; mergeValue(D36)&amp;"."&amp; mergeValue(E36)&amp;"."&amp; mergeValue(F36)</f>
        <v>1.1.1.1.1.1</v>
      </c>
      <c r="M36" s="554" t="s">
        <v>10</v>
      </c>
      <c r="N36" s="645"/>
      <c r="O36" s="1258"/>
      <c r="P36" s="1259"/>
      <c r="Q36" s="1259"/>
      <c r="R36" s="1259"/>
      <c r="S36" s="1259"/>
      <c r="T36" s="1259"/>
      <c r="U36" s="1259"/>
      <c r="V36" s="1260"/>
      <c r="W36" s="629" t="s">
        <v>634</v>
      </c>
      <c r="X36" s="584"/>
      <c r="Y36" s="588"/>
      <c r="Z36" s="588" t="str">
        <f t="shared" si="0"/>
        <v>Группа потребителей</v>
      </c>
      <c r="AA36" s="588"/>
      <c r="AB36" s="588"/>
      <c r="AC36" s="588"/>
      <c r="AD36" s="584"/>
      <c r="AE36" s="584"/>
      <c r="AF36" s="584"/>
      <c r="AG36" s="584"/>
      <c r="AH36" s="584"/>
      <c r="AI36" s="584"/>
      <c r="AJ36" s="584"/>
    </row>
    <row r="37" spans="1:36" s="522" customFormat="1" ht="195.75" customHeight="1">
      <c r="A37" s="1255"/>
      <c r="B37" s="1255"/>
      <c r="C37" s="1255"/>
      <c r="D37" s="1255"/>
      <c r="E37" s="1255"/>
      <c r="F37" s="1255"/>
      <c r="G37" s="846">
        <v>1</v>
      </c>
      <c r="H37" s="846"/>
      <c r="I37" s="1255"/>
      <c r="J37" s="1255"/>
      <c r="K37" s="854">
        <v>1</v>
      </c>
      <c r="L37" s="592" t="str">
        <f>mergeValue(A37) &amp;"."&amp; mergeValue(B37)&amp;"."&amp; mergeValue(C37)&amp;"."&amp; mergeValue(D37)&amp;"."&amp; mergeValue(E37)&amp;"."&amp; mergeValue(F37)&amp;"."&amp; mergeValue(G37)</f>
        <v>1.1.1.1.1.1.1</v>
      </c>
      <c r="M37" s="1063"/>
      <c r="N37" s="645"/>
      <c r="O37" s="561"/>
      <c r="P37" s="561"/>
      <c r="Q37" s="1088"/>
      <c r="R37" s="1250"/>
      <c r="S37" s="1251" t="s">
        <v>83</v>
      </c>
      <c r="T37" s="1250"/>
      <c r="U37" s="1251" t="s">
        <v>83</v>
      </c>
      <c r="V37" s="561"/>
      <c r="W37" s="1225" t="s">
        <v>653</v>
      </c>
      <c r="X37" s="584" t="str">
        <f>strCheckDate(O38:V38)</f>
        <v/>
      </c>
      <c r="Y37" s="588"/>
      <c r="Z37" s="588" t="str">
        <f t="shared" si="0"/>
        <v/>
      </c>
      <c r="AA37" s="588"/>
      <c r="AB37" s="588"/>
      <c r="AC37" s="588"/>
      <c r="AD37" s="584"/>
      <c r="AE37" s="584"/>
      <c r="AF37" s="584"/>
      <c r="AG37" s="584"/>
      <c r="AH37" s="584"/>
      <c r="AI37" s="584"/>
      <c r="AJ37" s="584"/>
    </row>
    <row r="38" spans="1:36" s="522" customFormat="1" ht="14.25" hidden="1" customHeight="1">
      <c r="A38" s="1255"/>
      <c r="B38" s="1255"/>
      <c r="C38" s="1255"/>
      <c r="D38" s="1255"/>
      <c r="E38" s="1255"/>
      <c r="F38" s="1255"/>
      <c r="G38" s="846"/>
      <c r="H38" s="846"/>
      <c r="I38" s="1255"/>
      <c r="J38" s="1255"/>
      <c r="K38" s="854"/>
      <c r="L38" s="599"/>
      <c r="M38" s="645"/>
      <c r="N38" s="645"/>
      <c r="O38" s="561"/>
      <c r="P38" s="561"/>
      <c r="Q38" s="583" t="str">
        <f>R37 &amp; "-" &amp; T37</f>
        <v>-</v>
      </c>
      <c r="R38" s="1250"/>
      <c r="S38" s="1251"/>
      <c r="T38" s="1250"/>
      <c r="U38" s="1251"/>
      <c r="V38" s="561"/>
      <c r="W38" s="1225"/>
      <c r="X38" s="584"/>
      <c r="Y38" s="588"/>
      <c r="Z38" s="588" t="str">
        <f t="shared" si="0"/>
        <v/>
      </c>
      <c r="AA38" s="588"/>
      <c r="AB38" s="588"/>
      <c r="AC38" s="588"/>
      <c r="AD38" s="584"/>
      <c r="AE38" s="584"/>
      <c r="AF38" s="584"/>
      <c r="AG38" s="584"/>
      <c r="AH38" s="584"/>
      <c r="AI38" s="584"/>
      <c r="AJ38" s="584"/>
    </row>
    <row r="39" spans="1:36" s="522" customFormat="1" ht="15" customHeight="1">
      <c r="A39" s="1255"/>
      <c r="B39" s="1255"/>
      <c r="C39" s="1255"/>
      <c r="D39" s="1255"/>
      <c r="E39" s="1255"/>
      <c r="F39" s="1255"/>
      <c r="G39" s="848"/>
      <c r="H39" s="846"/>
      <c r="I39" s="1255"/>
      <c r="J39" s="1255"/>
      <c r="K39" s="853"/>
      <c r="L39" s="537"/>
      <c r="M39" s="556" t="s">
        <v>25</v>
      </c>
      <c r="N39" s="563"/>
      <c r="O39" s="563"/>
      <c r="P39" s="563"/>
      <c r="Q39" s="563"/>
      <c r="R39" s="563"/>
      <c r="S39" s="563"/>
      <c r="T39" s="563"/>
      <c r="U39" s="563"/>
      <c r="V39" s="559"/>
      <c r="W39" s="1225"/>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2" customFormat="1" ht="15" customHeight="1">
      <c r="A40" s="1255"/>
      <c r="B40" s="1255"/>
      <c r="C40" s="1255"/>
      <c r="D40" s="1255"/>
      <c r="E40" s="1255"/>
      <c r="F40" s="848"/>
      <c r="G40" s="848"/>
      <c r="H40" s="846"/>
      <c r="I40" s="1255"/>
      <c r="J40" s="848"/>
      <c r="K40" s="853"/>
      <c r="L40" s="537"/>
      <c r="M40" s="555" t="s">
        <v>11</v>
      </c>
      <c r="N40" s="563"/>
      <c r="O40" s="563"/>
      <c r="P40" s="563"/>
      <c r="Q40" s="563"/>
      <c r="R40" s="563"/>
      <c r="S40" s="563"/>
      <c r="T40" s="563"/>
      <c r="U40" s="562"/>
      <c r="V40" s="563"/>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2" customFormat="1" ht="15" customHeight="1">
      <c r="A41" s="1255"/>
      <c r="B41" s="1255"/>
      <c r="C41" s="1255"/>
      <c r="D41" s="1255"/>
      <c r="E41" s="852"/>
      <c r="F41" s="848"/>
      <c r="G41" s="848"/>
      <c r="H41" s="848"/>
      <c r="I41" s="844"/>
      <c r="J41" s="841"/>
      <c r="K41" s="851"/>
      <c r="L41" s="537"/>
      <c r="M41" s="550" t="s">
        <v>12</v>
      </c>
      <c r="N41" s="563"/>
      <c r="O41" s="563"/>
      <c r="P41" s="563"/>
      <c r="Q41" s="563"/>
      <c r="R41" s="563"/>
      <c r="S41" s="563"/>
      <c r="T41" s="563"/>
      <c r="U41" s="562"/>
      <c r="V41" s="563"/>
      <c r="W41" s="664"/>
      <c r="X41" s="584"/>
      <c r="Y41" s="588"/>
      <c r="Z41" s="588" t="str">
        <f t="shared" si="0"/>
        <v>Добавить схему подключения</v>
      </c>
      <c r="AA41" s="588"/>
      <c r="AB41" s="588"/>
      <c r="AC41" s="588"/>
      <c r="AD41" s="584"/>
      <c r="AE41" s="584"/>
      <c r="AF41" s="584"/>
      <c r="AG41" s="584"/>
      <c r="AH41" s="584"/>
      <c r="AI41" s="584"/>
      <c r="AJ41" s="584"/>
    </row>
    <row r="42" spans="1:36" s="522" customFormat="1" ht="15" customHeight="1">
      <c r="A42" s="1255"/>
      <c r="B42" s="1255"/>
      <c r="C42" s="1255"/>
      <c r="D42" s="852"/>
      <c r="E42" s="852"/>
      <c r="F42" s="848"/>
      <c r="G42" s="848"/>
      <c r="H42" s="848"/>
      <c r="I42" s="844"/>
      <c r="J42" s="841"/>
      <c r="K42" s="851"/>
      <c r="L42" s="537"/>
      <c r="M42" s="549" t="s">
        <v>17</v>
      </c>
      <c r="N42" s="563"/>
      <c r="O42" s="563"/>
      <c r="P42" s="563"/>
      <c r="Q42" s="563"/>
      <c r="R42" s="563"/>
      <c r="S42" s="563"/>
      <c r="T42" s="563"/>
      <c r="U42" s="562"/>
      <c r="V42" s="563"/>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2" customFormat="1" ht="15" customHeight="1">
      <c r="A43" s="1255"/>
      <c r="B43" s="1255"/>
      <c r="C43" s="852"/>
      <c r="D43" s="852"/>
      <c r="E43" s="852"/>
      <c r="F43" s="852"/>
      <c r="G43" s="857"/>
      <c r="H43" s="844"/>
      <c r="I43" s="855"/>
      <c r="J43" s="841"/>
      <c r="K43" s="856"/>
      <c r="L43" s="537"/>
      <c r="M43" s="548" t="s">
        <v>18</v>
      </c>
      <c r="N43" s="563"/>
      <c r="O43" s="563"/>
      <c r="P43" s="563"/>
      <c r="Q43" s="563"/>
      <c r="R43" s="563"/>
      <c r="S43" s="563"/>
      <c r="T43" s="563"/>
      <c r="U43" s="562"/>
      <c r="V43" s="563"/>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2" customFormat="1" ht="15" customHeight="1">
      <c r="A44" s="1255"/>
      <c r="B44" s="852"/>
      <c r="C44" s="852"/>
      <c r="D44" s="852"/>
      <c r="E44" s="852"/>
      <c r="F44" s="852"/>
      <c r="G44" s="857"/>
      <c r="H44" s="844"/>
      <c r="I44" s="844"/>
      <c r="J44" s="841"/>
      <c r="K44" s="851"/>
      <c r="L44" s="537"/>
      <c r="M44" s="557" t="s">
        <v>19</v>
      </c>
      <c r="N44" s="563"/>
      <c r="O44" s="563"/>
      <c r="P44" s="563"/>
      <c r="Q44" s="563"/>
      <c r="R44" s="563"/>
      <c r="S44" s="563"/>
      <c r="T44" s="563"/>
      <c r="U44" s="562"/>
      <c r="V44" s="563"/>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1" customFormat="1" ht="15" customHeight="1">
      <c r="A45" s="840"/>
      <c r="B45" s="840"/>
      <c r="C45" s="840"/>
      <c r="D45" s="840"/>
      <c r="E45" s="840"/>
      <c r="F45" s="840"/>
      <c r="G45" s="840"/>
      <c r="H45" s="840"/>
      <c r="I45" s="840"/>
      <c r="J45" s="840"/>
      <c r="K45" s="840"/>
      <c r="L45" s="492"/>
      <c r="M45" s="564" t="s">
        <v>308</v>
      </c>
      <c r="N45" s="563"/>
      <c r="O45" s="563"/>
      <c r="P45" s="563"/>
      <c r="Q45" s="563"/>
      <c r="R45" s="563"/>
      <c r="S45" s="563"/>
      <c r="T45" s="563"/>
      <c r="U45" s="562"/>
      <c r="V45" s="563"/>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2" customFormat="1" ht="22.5">
      <c r="A49" s="1255">
        <v>1</v>
      </c>
      <c r="B49" s="864"/>
      <c r="C49" s="864"/>
      <c r="D49" s="864"/>
      <c r="E49" s="865"/>
      <c r="F49" s="866"/>
      <c r="G49" s="866"/>
      <c r="H49" s="866"/>
      <c r="I49" s="867"/>
      <c r="J49" s="862"/>
      <c r="K49" s="869"/>
      <c r="L49" s="592">
        <f>mergeValue(A49)</f>
        <v>1</v>
      </c>
      <c r="M49" s="640" t="s">
        <v>20</v>
      </c>
      <c r="N49" s="645"/>
      <c r="O49" s="1263"/>
      <c r="P49" s="1264"/>
      <c r="Q49" s="1264"/>
      <c r="R49" s="1264"/>
      <c r="S49" s="1264"/>
      <c r="T49" s="1264"/>
      <c r="U49" s="1264"/>
      <c r="V49" s="1265"/>
      <c r="W49" s="629" t="s">
        <v>475</v>
      </c>
      <c r="X49" s="584"/>
      <c r="Y49" s="588"/>
      <c r="Z49" s="588" t="str">
        <f t="shared" ref="Z49:Z62" si="1">IF(M49="","",M49 )</f>
        <v>Наименование тарифа</v>
      </c>
      <c r="AA49" s="588"/>
      <c r="AB49" s="588"/>
      <c r="AC49" s="588"/>
      <c r="AD49" s="584"/>
      <c r="AE49" s="584"/>
      <c r="AF49" s="584"/>
      <c r="AG49" s="584"/>
      <c r="AH49" s="584"/>
      <c r="AI49" s="584"/>
      <c r="AJ49" s="584"/>
    </row>
    <row r="50" spans="1:36" s="522" customFormat="1" ht="22.5">
      <c r="A50" s="1255"/>
      <c r="B50" s="1255">
        <v>1</v>
      </c>
      <c r="C50" s="864"/>
      <c r="D50" s="864"/>
      <c r="E50" s="866"/>
      <c r="F50" s="866"/>
      <c r="G50" s="866"/>
      <c r="H50" s="866"/>
      <c r="I50" s="861"/>
      <c r="J50" s="860"/>
      <c r="K50" s="863"/>
      <c r="L50" s="592" t="str">
        <f>mergeValue(A50) &amp;"."&amp; mergeValue(B50)</f>
        <v>1.1</v>
      </c>
      <c r="M50" s="545" t="s">
        <v>16</v>
      </c>
      <c r="N50" s="645"/>
      <c r="O50" s="1263"/>
      <c r="P50" s="1264"/>
      <c r="Q50" s="1264"/>
      <c r="R50" s="1264"/>
      <c r="S50" s="1264"/>
      <c r="T50" s="1264"/>
      <c r="U50" s="1264"/>
      <c r="V50" s="1265"/>
      <c r="W50" s="629" t="s">
        <v>476</v>
      </c>
      <c r="X50" s="584"/>
      <c r="Y50" s="588"/>
      <c r="Z50" s="588" t="str">
        <f t="shared" si="1"/>
        <v>Территория действия тарифа</v>
      </c>
      <c r="AA50" s="588"/>
      <c r="AB50" s="588"/>
      <c r="AC50" s="588"/>
      <c r="AD50" s="584"/>
      <c r="AE50" s="584"/>
      <c r="AF50" s="584"/>
      <c r="AG50" s="584"/>
      <c r="AH50" s="584"/>
      <c r="AI50" s="584"/>
      <c r="AJ50" s="584"/>
    </row>
    <row r="51" spans="1:36" s="522" customFormat="1" ht="22.5">
      <c r="A51" s="1255"/>
      <c r="B51" s="1255"/>
      <c r="C51" s="1255">
        <v>1</v>
      </c>
      <c r="D51" s="864"/>
      <c r="E51" s="866"/>
      <c r="F51" s="866"/>
      <c r="G51" s="866"/>
      <c r="H51" s="866"/>
      <c r="I51" s="868"/>
      <c r="J51" s="860"/>
      <c r="K51" s="863"/>
      <c r="L51" s="592" t="str">
        <f>mergeValue(A51) &amp;"."&amp; mergeValue(B51)&amp;"."&amp; mergeValue(C51)</f>
        <v>1.1.1</v>
      </c>
      <c r="M51" s="546" t="s">
        <v>7</v>
      </c>
      <c r="N51" s="645"/>
      <c r="O51" s="1263"/>
      <c r="P51" s="1264"/>
      <c r="Q51" s="1264"/>
      <c r="R51" s="1264"/>
      <c r="S51" s="1264"/>
      <c r="T51" s="1264"/>
      <c r="U51" s="1264"/>
      <c r="V51" s="1265"/>
      <c r="W51" s="629" t="s">
        <v>631</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2" customFormat="1" ht="22.5">
      <c r="A52" s="1255"/>
      <c r="B52" s="1255"/>
      <c r="C52" s="1255"/>
      <c r="D52" s="1255">
        <v>1</v>
      </c>
      <c r="E52" s="866"/>
      <c r="F52" s="866"/>
      <c r="G52" s="866"/>
      <c r="H52" s="866"/>
      <c r="I52" s="868"/>
      <c r="J52" s="860"/>
      <c r="K52" s="863"/>
      <c r="L52" s="592" t="str">
        <f>mergeValue(A52) &amp;"."&amp; mergeValue(B52)&amp;"."&amp; mergeValue(C52)&amp;"."&amp; mergeValue(D52)</f>
        <v>1.1.1.1</v>
      </c>
      <c r="M52" s="547" t="s">
        <v>22</v>
      </c>
      <c r="N52" s="645"/>
      <c r="O52" s="1263"/>
      <c r="P52" s="1264"/>
      <c r="Q52" s="1264"/>
      <c r="R52" s="1264"/>
      <c r="S52" s="1264"/>
      <c r="T52" s="1264"/>
      <c r="U52" s="1264"/>
      <c r="V52" s="1265"/>
      <c r="W52" s="629" t="s">
        <v>632</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2" customFormat="1" ht="101.25">
      <c r="A53" s="1255"/>
      <c r="B53" s="1255"/>
      <c r="C53" s="1255"/>
      <c r="D53" s="1255"/>
      <c r="E53" s="1255">
        <v>1</v>
      </c>
      <c r="F53" s="866"/>
      <c r="G53" s="866"/>
      <c r="H53" s="864">
        <v>1</v>
      </c>
      <c r="I53" s="1255">
        <v>1</v>
      </c>
      <c r="J53" s="866"/>
      <c r="K53" s="871"/>
      <c r="L53" s="592" t="str">
        <f>mergeValue(A53) &amp;"."&amp; mergeValue(B53)&amp;"."&amp; mergeValue(C53)&amp;"."&amp; mergeValue(D53)&amp;"."&amp; mergeValue(E53)</f>
        <v>1.1.1.1.1</v>
      </c>
      <c r="M53" s="553" t="s">
        <v>9</v>
      </c>
      <c r="N53" s="645"/>
      <c r="O53" s="1258"/>
      <c r="P53" s="1259"/>
      <c r="Q53" s="1259"/>
      <c r="R53" s="1259"/>
      <c r="S53" s="1259"/>
      <c r="T53" s="1259"/>
      <c r="U53" s="1259"/>
      <c r="V53" s="1260"/>
      <c r="W53" s="629" t="s">
        <v>636</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2" customFormat="1" ht="90">
      <c r="A54" s="1255"/>
      <c r="B54" s="1255"/>
      <c r="C54" s="1255"/>
      <c r="D54" s="1255"/>
      <c r="E54" s="1255"/>
      <c r="F54" s="1255">
        <v>1</v>
      </c>
      <c r="G54" s="864"/>
      <c r="H54" s="864"/>
      <c r="I54" s="1255"/>
      <c r="J54" s="1255">
        <v>1</v>
      </c>
      <c r="K54" s="872"/>
      <c r="L54" s="592" t="str">
        <f>mergeValue(A54) &amp;"."&amp; mergeValue(B54)&amp;"."&amp; mergeValue(C54)&amp;"."&amp; mergeValue(D54)&amp;"."&amp; mergeValue(E54)&amp;"."&amp; mergeValue(F54)</f>
        <v>1.1.1.1.1.1</v>
      </c>
      <c r="M54" s="554" t="s">
        <v>10</v>
      </c>
      <c r="N54" s="645"/>
      <c r="O54" s="1258"/>
      <c r="P54" s="1259"/>
      <c r="Q54" s="1259"/>
      <c r="R54" s="1259"/>
      <c r="S54" s="1259"/>
      <c r="T54" s="1259"/>
      <c r="U54" s="1259"/>
      <c r="V54" s="1260"/>
      <c r="W54" s="629" t="s">
        <v>634</v>
      </c>
      <c r="X54" s="584"/>
      <c r="Y54" s="588"/>
      <c r="Z54" s="588" t="str">
        <f t="shared" si="1"/>
        <v>Группа потребителей</v>
      </c>
      <c r="AA54" s="588"/>
      <c r="AB54" s="588"/>
      <c r="AC54" s="588"/>
      <c r="AD54" s="584"/>
      <c r="AE54" s="584"/>
      <c r="AF54" s="584"/>
      <c r="AG54" s="584"/>
      <c r="AH54" s="584"/>
      <c r="AI54" s="584"/>
      <c r="AJ54" s="584"/>
    </row>
    <row r="55" spans="1:36" s="522" customFormat="1" ht="195.75" customHeight="1">
      <c r="A55" s="1255"/>
      <c r="B55" s="1255"/>
      <c r="C55" s="1255"/>
      <c r="D55" s="1255"/>
      <c r="E55" s="1255"/>
      <c r="F55" s="1255"/>
      <c r="G55" s="864">
        <v>1</v>
      </c>
      <c r="H55" s="864"/>
      <c r="I55" s="1255"/>
      <c r="J55" s="1255"/>
      <c r="K55" s="872">
        <v>1</v>
      </c>
      <c r="L55" s="592" t="str">
        <f>mergeValue(A55) &amp;"."&amp; mergeValue(B55)&amp;"."&amp; mergeValue(C55)&amp;"."&amp; mergeValue(D55)&amp;"."&amp; mergeValue(E55)&amp;"."&amp; mergeValue(F55)&amp;"."&amp; mergeValue(G55)</f>
        <v>1.1.1.1.1.1.1</v>
      </c>
      <c r="M55" s="1063"/>
      <c r="N55" s="645"/>
      <c r="O55" s="561"/>
      <c r="P55" s="561"/>
      <c r="Q55" s="1088"/>
      <c r="R55" s="1250"/>
      <c r="S55" s="1251" t="s">
        <v>83</v>
      </c>
      <c r="T55" s="1250"/>
      <c r="U55" s="1251" t="s">
        <v>83</v>
      </c>
      <c r="V55" s="561"/>
      <c r="W55" s="1225" t="s">
        <v>653</v>
      </c>
      <c r="X55" s="584" t="str">
        <f>strCheckDate(O56:V56)</f>
        <v/>
      </c>
      <c r="Y55" s="588"/>
      <c r="Z55" s="588" t="str">
        <f t="shared" si="1"/>
        <v/>
      </c>
      <c r="AA55" s="588"/>
      <c r="AB55" s="588"/>
      <c r="AC55" s="588"/>
      <c r="AD55" s="584"/>
      <c r="AE55" s="584"/>
      <c r="AF55" s="584"/>
      <c r="AG55" s="584"/>
      <c r="AH55" s="584"/>
      <c r="AI55" s="584"/>
      <c r="AJ55" s="584"/>
    </row>
    <row r="56" spans="1:36" s="522" customFormat="1" ht="14.25" hidden="1" customHeight="1">
      <c r="A56" s="1255"/>
      <c r="B56" s="1255"/>
      <c r="C56" s="1255"/>
      <c r="D56" s="1255"/>
      <c r="E56" s="1255"/>
      <c r="F56" s="1255"/>
      <c r="G56" s="864"/>
      <c r="H56" s="864"/>
      <c r="I56" s="1255"/>
      <c r="J56" s="1255"/>
      <c r="K56" s="872"/>
      <c r="L56" s="599"/>
      <c r="M56" s="645"/>
      <c r="N56" s="645"/>
      <c r="O56" s="561"/>
      <c r="P56" s="561"/>
      <c r="Q56" s="583" t="str">
        <f>R55 &amp; "-" &amp; T55</f>
        <v>-</v>
      </c>
      <c r="R56" s="1250"/>
      <c r="S56" s="1251"/>
      <c r="T56" s="1250"/>
      <c r="U56" s="1251"/>
      <c r="V56" s="561"/>
      <c r="W56" s="1225"/>
      <c r="X56" s="584"/>
      <c r="Y56" s="588"/>
      <c r="Z56" s="588" t="str">
        <f t="shared" si="1"/>
        <v/>
      </c>
      <c r="AA56" s="588"/>
      <c r="AB56" s="588"/>
      <c r="AC56" s="588"/>
      <c r="AD56" s="584"/>
      <c r="AE56" s="584"/>
      <c r="AF56" s="584"/>
      <c r="AG56" s="584"/>
      <c r="AH56" s="584"/>
      <c r="AI56" s="584"/>
      <c r="AJ56" s="584"/>
    </row>
    <row r="57" spans="1:36" s="522" customFormat="1" ht="15" customHeight="1">
      <c r="A57" s="1255"/>
      <c r="B57" s="1255"/>
      <c r="C57" s="1255"/>
      <c r="D57" s="1255"/>
      <c r="E57" s="1255"/>
      <c r="F57" s="1255"/>
      <c r="G57" s="866"/>
      <c r="H57" s="864"/>
      <c r="I57" s="1255"/>
      <c r="J57" s="1255"/>
      <c r="K57" s="871"/>
      <c r="L57" s="537"/>
      <c r="M57" s="556" t="s">
        <v>25</v>
      </c>
      <c r="N57" s="563"/>
      <c r="O57" s="563"/>
      <c r="P57" s="563"/>
      <c r="Q57" s="563"/>
      <c r="R57" s="563"/>
      <c r="S57" s="563"/>
      <c r="T57" s="563"/>
      <c r="U57" s="563"/>
      <c r="V57" s="559"/>
      <c r="W57" s="1225"/>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2" customFormat="1" ht="15" customHeight="1">
      <c r="A58" s="1255"/>
      <c r="B58" s="1255"/>
      <c r="C58" s="1255"/>
      <c r="D58" s="1255"/>
      <c r="E58" s="1255"/>
      <c r="F58" s="866"/>
      <c r="G58" s="866"/>
      <c r="H58" s="864"/>
      <c r="I58" s="1255"/>
      <c r="J58" s="866"/>
      <c r="K58" s="871"/>
      <c r="L58" s="537"/>
      <c r="M58" s="555" t="s">
        <v>11</v>
      </c>
      <c r="N58" s="563"/>
      <c r="O58" s="563"/>
      <c r="P58" s="563"/>
      <c r="Q58" s="563"/>
      <c r="R58" s="563"/>
      <c r="S58" s="563"/>
      <c r="T58" s="563"/>
      <c r="U58" s="562"/>
      <c r="V58" s="563"/>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2" customFormat="1" ht="15" customHeight="1">
      <c r="A59" s="1255"/>
      <c r="B59" s="1255"/>
      <c r="C59" s="1255"/>
      <c r="D59" s="1255"/>
      <c r="E59" s="870"/>
      <c r="F59" s="866"/>
      <c r="G59" s="866"/>
      <c r="H59" s="866"/>
      <c r="I59" s="862"/>
      <c r="J59" s="859"/>
      <c r="K59" s="869"/>
      <c r="L59" s="537"/>
      <c r="M59" s="550" t="s">
        <v>12</v>
      </c>
      <c r="N59" s="563"/>
      <c r="O59" s="563"/>
      <c r="P59" s="563"/>
      <c r="Q59" s="563"/>
      <c r="R59" s="563"/>
      <c r="S59" s="563"/>
      <c r="T59" s="563"/>
      <c r="U59" s="562"/>
      <c r="V59" s="563"/>
      <c r="W59" s="664"/>
      <c r="X59" s="584"/>
      <c r="Y59" s="588"/>
      <c r="Z59" s="588" t="str">
        <f t="shared" si="1"/>
        <v>Добавить схему подключения</v>
      </c>
      <c r="AA59" s="588"/>
      <c r="AB59" s="588"/>
      <c r="AC59" s="588"/>
      <c r="AD59" s="584"/>
      <c r="AE59" s="584"/>
      <c r="AF59" s="584"/>
      <c r="AG59" s="584"/>
      <c r="AH59" s="584"/>
      <c r="AI59" s="584"/>
      <c r="AJ59" s="584"/>
    </row>
    <row r="60" spans="1:36" s="522" customFormat="1" ht="15" customHeight="1">
      <c r="A60" s="1255"/>
      <c r="B60" s="1255"/>
      <c r="C60" s="1255"/>
      <c r="D60" s="870"/>
      <c r="E60" s="870"/>
      <c r="F60" s="866"/>
      <c r="G60" s="866"/>
      <c r="H60" s="866"/>
      <c r="I60" s="862"/>
      <c r="J60" s="859"/>
      <c r="K60" s="869"/>
      <c r="L60" s="537"/>
      <c r="M60" s="549" t="s">
        <v>17</v>
      </c>
      <c r="N60" s="563"/>
      <c r="O60" s="563"/>
      <c r="P60" s="563"/>
      <c r="Q60" s="563"/>
      <c r="R60" s="563"/>
      <c r="S60" s="563"/>
      <c r="T60" s="563"/>
      <c r="U60" s="562"/>
      <c r="V60" s="563"/>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2" customFormat="1" ht="15" customHeight="1">
      <c r="A61" s="1255"/>
      <c r="B61" s="1255"/>
      <c r="C61" s="870"/>
      <c r="D61" s="870"/>
      <c r="E61" s="870"/>
      <c r="F61" s="870"/>
      <c r="G61" s="875"/>
      <c r="H61" s="862"/>
      <c r="I61" s="873"/>
      <c r="J61" s="859"/>
      <c r="K61" s="874"/>
      <c r="L61" s="537"/>
      <c r="M61" s="548" t="s">
        <v>18</v>
      </c>
      <c r="N61" s="563"/>
      <c r="O61" s="563"/>
      <c r="P61" s="563"/>
      <c r="Q61" s="563"/>
      <c r="R61" s="563"/>
      <c r="S61" s="563"/>
      <c r="T61" s="563"/>
      <c r="U61" s="562"/>
      <c r="V61" s="563"/>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2" customFormat="1" ht="15" customHeight="1">
      <c r="A62" s="1255"/>
      <c r="B62" s="870"/>
      <c r="C62" s="870"/>
      <c r="D62" s="870"/>
      <c r="E62" s="870"/>
      <c r="F62" s="870"/>
      <c r="G62" s="875"/>
      <c r="H62" s="862"/>
      <c r="I62" s="862"/>
      <c r="J62" s="859"/>
      <c r="K62" s="869"/>
      <c r="L62" s="537"/>
      <c r="M62" s="557" t="s">
        <v>19</v>
      </c>
      <c r="N62" s="563"/>
      <c r="O62" s="563"/>
      <c r="P62" s="563"/>
      <c r="Q62" s="563"/>
      <c r="R62" s="563"/>
      <c r="S62" s="563"/>
      <c r="T62" s="563"/>
      <c r="U62" s="562"/>
      <c r="V62" s="563"/>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1" customFormat="1" ht="15" customHeight="1">
      <c r="A63" s="858"/>
      <c r="B63" s="858"/>
      <c r="C63" s="858"/>
      <c r="D63" s="858"/>
      <c r="E63" s="858"/>
      <c r="F63" s="858"/>
      <c r="G63" s="858"/>
      <c r="H63" s="858"/>
      <c r="I63" s="858"/>
      <c r="J63" s="858"/>
      <c r="K63" s="858"/>
      <c r="L63" s="492"/>
      <c r="M63" s="564" t="s">
        <v>308</v>
      </c>
      <c r="N63" s="563"/>
      <c r="O63" s="563"/>
      <c r="P63" s="563"/>
      <c r="Q63" s="563"/>
      <c r="R63" s="563"/>
      <c r="S63" s="563"/>
      <c r="T63" s="563"/>
      <c r="U63" s="562"/>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2" customFormat="1" ht="22.5">
      <c r="A67" s="1255">
        <v>1</v>
      </c>
      <c r="B67" s="882"/>
      <c r="C67" s="882"/>
      <c r="D67" s="882"/>
      <c r="E67" s="883"/>
      <c r="F67" s="884"/>
      <c r="G67" s="884"/>
      <c r="H67" s="884"/>
      <c r="I67" s="885"/>
      <c r="J67" s="880"/>
      <c r="K67" s="887"/>
      <c r="L67" s="592">
        <f>mergeValue(A67)</f>
        <v>1</v>
      </c>
      <c r="M67" s="640" t="s">
        <v>20</v>
      </c>
      <c r="N67" s="645"/>
      <c r="O67" s="1263"/>
      <c r="P67" s="1264"/>
      <c r="Q67" s="1264"/>
      <c r="R67" s="1264"/>
      <c r="S67" s="1264"/>
      <c r="T67" s="1264"/>
      <c r="U67" s="1264"/>
      <c r="V67" s="1265"/>
      <c r="W67" s="629" t="s">
        <v>475</v>
      </c>
      <c r="X67" s="584"/>
      <c r="Y67" s="588"/>
      <c r="Z67" s="588" t="str">
        <f t="shared" ref="Z67:Z80" si="2">IF(M67="","",M67 )</f>
        <v>Наименование тарифа</v>
      </c>
      <c r="AA67" s="588"/>
      <c r="AB67" s="588"/>
      <c r="AC67" s="588"/>
      <c r="AD67" s="584"/>
      <c r="AE67" s="584"/>
      <c r="AF67" s="584"/>
      <c r="AG67" s="584"/>
      <c r="AH67" s="584"/>
      <c r="AI67" s="584"/>
      <c r="AJ67" s="584"/>
    </row>
    <row r="68" spans="1:36" s="522" customFormat="1" ht="22.5">
      <c r="A68" s="1255"/>
      <c r="B68" s="1255">
        <v>1</v>
      </c>
      <c r="C68" s="882"/>
      <c r="D68" s="882"/>
      <c r="E68" s="884"/>
      <c r="F68" s="884"/>
      <c r="G68" s="884"/>
      <c r="H68" s="884"/>
      <c r="I68" s="879"/>
      <c r="J68" s="878"/>
      <c r="K68" s="881"/>
      <c r="L68" s="592" t="str">
        <f>mergeValue(A68) &amp;"."&amp; mergeValue(B68)</f>
        <v>1.1</v>
      </c>
      <c r="M68" s="545" t="s">
        <v>16</v>
      </c>
      <c r="N68" s="645"/>
      <c r="O68" s="1263"/>
      <c r="P68" s="1264"/>
      <c r="Q68" s="1264"/>
      <c r="R68" s="1264"/>
      <c r="S68" s="1264"/>
      <c r="T68" s="1264"/>
      <c r="U68" s="1264"/>
      <c r="V68" s="1265"/>
      <c r="W68" s="629" t="s">
        <v>476</v>
      </c>
      <c r="X68" s="584"/>
      <c r="Y68" s="588"/>
      <c r="Z68" s="588" t="str">
        <f t="shared" si="2"/>
        <v>Территория действия тарифа</v>
      </c>
      <c r="AA68" s="588"/>
      <c r="AB68" s="588"/>
      <c r="AC68" s="588"/>
      <c r="AD68" s="584"/>
      <c r="AE68" s="584"/>
      <c r="AF68" s="584"/>
      <c r="AG68" s="584"/>
      <c r="AH68" s="584"/>
      <c r="AI68" s="584"/>
      <c r="AJ68" s="584"/>
    </row>
    <row r="69" spans="1:36" s="522" customFormat="1" ht="22.5">
      <c r="A69" s="1255"/>
      <c r="B69" s="1255"/>
      <c r="C69" s="1255">
        <v>1</v>
      </c>
      <c r="D69" s="882"/>
      <c r="E69" s="884"/>
      <c r="F69" s="884"/>
      <c r="G69" s="884"/>
      <c r="H69" s="884"/>
      <c r="I69" s="886"/>
      <c r="J69" s="878"/>
      <c r="K69" s="881"/>
      <c r="L69" s="592" t="str">
        <f>mergeValue(A69) &amp;"."&amp; mergeValue(B69)&amp;"."&amp; mergeValue(C69)</f>
        <v>1.1.1</v>
      </c>
      <c r="M69" s="546" t="s">
        <v>7</v>
      </c>
      <c r="N69" s="645"/>
      <c r="O69" s="1263"/>
      <c r="P69" s="1264"/>
      <c r="Q69" s="1264"/>
      <c r="R69" s="1264"/>
      <c r="S69" s="1264"/>
      <c r="T69" s="1264"/>
      <c r="U69" s="1264"/>
      <c r="V69" s="1265"/>
      <c r="W69" s="629" t="s">
        <v>631</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2" customFormat="1" ht="22.5">
      <c r="A70" s="1255"/>
      <c r="B70" s="1255"/>
      <c r="C70" s="1255"/>
      <c r="D70" s="1255">
        <v>1</v>
      </c>
      <c r="E70" s="884"/>
      <c r="F70" s="884"/>
      <c r="G70" s="884"/>
      <c r="H70" s="884"/>
      <c r="I70" s="886"/>
      <c r="J70" s="878"/>
      <c r="K70" s="881"/>
      <c r="L70" s="592" t="str">
        <f>mergeValue(A70) &amp;"."&amp; mergeValue(B70)&amp;"."&amp; mergeValue(C70)&amp;"."&amp; mergeValue(D70)</f>
        <v>1.1.1.1</v>
      </c>
      <c r="M70" s="547" t="s">
        <v>22</v>
      </c>
      <c r="N70" s="645"/>
      <c r="O70" s="1263"/>
      <c r="P70" s="1264"/>
      <c r="Q70" s="1264"/>
      <c r="R70" s="1264"/>
      <c r="S70" s="1264"/>
      <c r="T70" s="1264"/>
      <c r="U70" s="1264"/>
      <c r="V70" s="1265"/>
      <c r="W70" s="629" t="s">
        <v>632</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2" customFormat="1" ht="101.25">
      <c r="A71" s="1255"/>
      <c r="B71" s="1255"/>
      <c r="C71" s="1255"/>
      <c r="D71" s="1255"/>
      <c r="E71" s="1255">
        <v>1</v>
      </c>
      <c r="F71" s="884"/>
      <c r="G71" s="884"/>
      <c r="H71" s="882">
        <v>1</v>
      </c>
      <c r="I71" s="1255">
        <v>1</v>
      </c>
      <c r="J71" s="884"/>
      <c r="K71" s="889"/>
      <c r="L71" s="592" t="str">
        <f>mergeValue(A71) &amp;"."&amp; mergeValue(B71)&amp;"."&amp; mergeValue(C71)&amp;"."&amp; mergeValue(D71)&amp;"."&amp; mergeValue(E71)</f>
        <v>1.1.1.1.1</v>
      </c>
      <c r="M71" s="553" t="s">
        <v>9</v>
      </c>
      <c r="N71" s="645"/>
      <c r="O71" s="1258"/>
      <c r="P71" s="1259"/>
      <c r="Q71" s="1259"/>
      <c r="R71" s="1259"/>
      <c r="S71" s="1259"/>
      <c r="T71" s="1259"/>
      <c r="U71" s="1259"/>
      <c r="V71" s="1260"/>
      <c r="W71" s="629" t="s">
        <v>636</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2" customFormat="1" ht="90">
      <c r="A72" s="1255"/>
      <c r="B72" s="1255"/>
      <c r="C72" s="1255"/>
      <c r="D72" s="1255"/>
      <c r="E72" s="1255"/>
      <c r="F72" s="1255">
        <v>1</v>
      </c>
      <c r="G72" s="882"/>
      <c r="H72" s="882"/>
      <c r="I72" s="1255"/>
      <c r="J72" s="1255">
        <v>1</v>
      </c>
      <c r="K72" s="890"/>
      <c r="L72" s="592" t="str">
        <f>mergeValue(A72) &amp;"."&amp; mergeValue(B72)&amp;"."&amp; mergeValue(C72)&amp;"."&amp; mergeValue(D72)&amp;"."&amp; mergeValue(E72)&amp;"."&amp; mergeValue(F72)</f>
        <v>1.1.1.1.1.1</v>
      </c>
      <c r="M72" s="554" t="s">
        <v>10</v>
      </c>
      <c r="N72" s="645"/>
      <c r="O72" s="1258"/>
      <c r="P72" s="1259"/>
      <c r="Q72" s="1259"/>
      <c r="R72" s="1259"/>
      <c r="S72" s="1259"/>
      <c r="T72" s="1259"/>
      <c r="U72" s="1259"/>
      <c r="V72" s="1260"/>
      <c r="W72" s="629" t="s">
        <v>634</v>
      </c>
      <c r="X72" s="584"/>
      <c r="Y72" s="588"/>
      <c r="Z72" s="588" t="str">
        <f t="shared" si="2"/>
        <v>Группа потребителей</v>
      </c>
      <c r="AA72" s="588"/>
      <c r="AB72" s="588"/>
      <c r="AC72" s="588"/>
      <c r="AD72" s="584"/>
      <c r="AE72" s="584"/>
      <c r="AF72" s="584"/>
      <c r="AG72" s="584"/>
      <c r="AH72" s="584"/>
      <c r="AI72" s="584"/>
      <c r="AJ72" s="584"/>
    </row>
    <row r="73" spans="1:36" s="522" customFormat="1" ht="195.75" customHeight="1">
      <c r="A73" s="1255"/>
      <c r="B73" s="1255"/>
      <c r="C73" s="1255"/>
      <c r="D73" s="1255"/>
      <c r="E73" s="1255"/>
      <c r="F73" s="1255"/>
      <c r="G73" s="882">
        <v>1</v>
      </c>
      <c r="H73" s="882"/>
      <c r="I73" s="1255"/>
      <c r="J73" s="1255"/>
      <c r="K73" s="890">
        <v>1</v>
      </c>
      <c r="L73" s="592" t="str">
        <f>mergeValue(A73) &amp;"."&amp; mergeValue(B73)&amp;"."&amp; mergeValue(C73)&amp;"."&amp; mergeValue(D73)&amp;"."&amp; mergeValue(E73)&amp;"."&amp; mergeValue(F73)&amp;"."&amp; mergeValue(G73)</f>
        <v>1.1.1.1.1.1.1</v>
      </c>
      <c r="M73" s="1063"/>
      <c r="N73" s="645"/>
      <c r="O73" s="561"/>
      <c r="P73" s="561"/>
      <c r="Q73" s="1088"/>
      <c r="R73" s="1250"/>
      <c r="S73" s="1251" t="s">
        <v>83</v>
      </c>
      <c r="T73" s="1250"/>
      <c r="U73" s="1251" t="s">
        <v>83</v>
      </c>
      <c r="V73" s="561"/>
      <c r="W73" s="1225" t="s">
        <v>653</v>
      </c>
      <c r="X73" s="584" t="str">
        <f>strCheckDate(O74:V74)</f>
        <v/>
      </c>
      <c r="Y73" s="588"/>
      <c r="Z73" s="588" t="str">
        <f t="shared" si="2"/>
        <v/>
      </c>
      <c r="AA73" s="588"/>
      <c r="AB73" s="588"/>
      <c r="AC73" s="588"/>
      <c r="AD73" s="584"/>
      <c r="AE73" s="584"/>
      <c r="AF73" s="584"/>
      <c r="AG73" s="584"/>
      <c r="AH73" s="584"/>
      <c r="AI73" s="584"/>
      <c r="AJ73" s="584"/>
    </row>
    <row r="74" spans="1:36" s="522" customFormat="1" ht="14.25" hidden="1" customHeight="1">
      <c r="A74" s="1255"/>
      <c r="B74" s="1255"/>
      <c r="C74" s="1255"/>
      <c r="D74" s="1255"/>
      <c r="E74" s="1255"/>
      <c r="F74" s="1255"/>
      <c r="G74" s="882"/>
      <c r="H74" s="882"/>
      <c r="I74" s="1255"/>
      <c r="J74" s="1255"/>
      <c r="K74" s="890"/>
      <c r="L74" s="599"/>
      <c r="M74" s="645"/>
      <c r="N74" s="645"/>
      <c r="O74" s="561"/>
      <c r="P74" s="561"/>
      <c r="Q74" s="583" t="str">
        <f>R73 &amp; "-" &amp; T73</f>
        <v>-</v>
      </c>
      <c r="R74" s="1250"/>
      <c r="S74" s="1251"/>
      <c r="T74" s="1250"/>
      <c r="U74" s="1251"/>
      <c r="V74" s="561"/>
      <c r="W74" s="1225"/>
      <c r="X74" s="584"/>
      <c r="Y74" s="588"/>
      <c r="Z74" s="588" t="str">
        <f t="shared" si="2"/>
        <v/>
      </c>
      <c r="AA74" s="588"/>
      <c r="AB74" s="588"/>
      <c r="AC74" s="588"/>
      <c r="AD74" s="584"/>
      <c r="AE74" s="584"/>
      <c r="AF74" s="584"/>
      <c r="AG74" s="584"/>
      <c r="AH74" s="584"/>
      <c r="AI74" s="584"/>
      <c r="AJ74" s="584"/>
    </row>
    <row r="75" spans="1:36" s="522" customFormat="1" ht="15" customHeight="1">
      <c r="A75" s="1255"/>
      <c r="B75" s="1255"/>
      <c r="C75" s="1255"/>
      <c r="D75" s="1255"/>
      <c r="E75" s="1255"/>
      <c r="F75" s="1255"/>
      <c r="G75" s="884"/>
      <c r="H75" s="882"/>
      <c r="I75" s="1255"/>
      <c r="J75" s="1255"/>
      <c r="K75" s="889"/>
      <c r="L75" s="537"/>
      <c r="M75" s="556" t="s">
        <v>25</v>
      </c>
      <c r="N75" s="563"/>
      <c r="O75" s="563"/>
      <c r="P75" s="563"/>
      <c r="Q75" s="563"/>
      <c r="R75" s="563"/>
      <c r="S75" s="563"/>
      <c r="T75" s="563"/>
      <c r="U75" s="563"/>
      <c r="V75" s="559"/>
      <c r="W75" s="1225"/>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2" customFormat="1" ht="15" customHeight="1">
      <c r="A76" s="1255"/>
      <c r="B76" s="1255"/>
      <c r="C76" s="1255"/>
      <c r="D76" s="1255"/>
      <c r="E76" s="1255"/>
      <c r="F76" s="884"/>
      <c r="G76" s="884"/>
      <c r="H76" s="882"/>
      <c r="I76" s="1255"/>
      <c r="J76" s="884"/>
      <c r="K76" s="889"/>
      <c r="L76" s="537"/>
      <c r="M76" s="555" t="s">
        <v>11</v>
      </c>
      <c r="N76" s="563"/>
      <c r="O76" s="563"/>
      <c r="P76" s="563"/>
      <c r="Q76" s="563"/>
      <c r="R76" s="563"/>
      <c r="S76" s="563"/>
      <c r="T76" s="563"/>
      <c r="U76" s="562"/>
      <c r="V76" s="563"/>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2" customFormat="1" ht="15" customHeight="1">
      <c r="A77" s="1255"/>
      <c r="B77" s="1255"/>
      <c r="C77" s="1255"/>
      <c r="D77" s="1255"/>
      <c r="E77" s="888"/>
      <c r="F77" s="884"/>
      <c r="G77" s="884"/>
      <c r="H77" s="884"/>
      <c r="I77" s="880"/>
      <c r="J77" s="877"/>
      <c r="K77" s="887"/>
      <c r="L77" s="537"/>
      <c r="M77" s="550" t="s">
        <v>12</v>
      </c>
      <c r="N77" s="563"/>
      <c r="O77" s="563"/>
      <c r="P77" s="563"/>
      <c r="Q77" s="563"/>
      <c r="R77" s="563"/>
      <c r="S77" s="563"/>
      <c r="T77" s="563"/>
      <c r="U77" s="562"/>
      <c r="V77" s="563"/>
      <c r="W77" s="664"/>
      <c r="X77" s="584"/>
      <c r="Y77" s="588"/>
      <c r="Z77" s="588" t="str">
        <f t="shared" si="2"/>
        <v>Добавить схему подключения</v>
      </c>
      <c r="AA77" s="588"/>
      <c r="AB77" s="588"/>
      <c r="AC77" s="588"/>
      <c r="AD77" s="584"/>
      <c r="AE77" s="584"/>
      <c r="AF77" s="584"/>
      <c r="AG77" s="584"/>
      <c r="AH77" s="584"/>
      <c r="AI77" s="584"/>
      <c r="AJ77" s="584"/>
    </row>
    <row r="78" spans="1:36" s="522" customFormat="1" ht="15" customHeight="1">
      <c r="A78" s="1255"/>
      <c r="B78" s="1255"/>
      <c r="C78" s="1255"/>
      <c r="D78" s="888"/>
      <c r="E78" s="888"/>
      <c r="F78" s="884"/>
      <c r="G78" s="884"/>
      <c r="H78" s="884"/>
      <c r="I78" s="880"/>
      <c r="J78" s="877"/>
      <c r="K78" s="887"/>
      <c r="L78" s="537"/>
      <c r="M78" s="549" t="s">
        <v>17</v>
      </c>
      <c r="N78" s="563"/>
      <c r="O78" s="563"/>
      <c r="P78" s="563"/>
      <c r="Q78" s="563"/>
      <c r="R78" s="563"/>
      <c r="S78" s="563"/>
      <c r="T78" s="563"/>
      <c r="U78" s="562"/>
      <c r="V78" s="563"/>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2" customFormat="1" ht="15" customHeight="1">
      <c r="A79" s="1255"/>
      <c r="B79" s="1255"/>
      <c r="C79" s="888"/>
      <c r="D79" s="888"/>
      <c r="E79" s="888"/>
      <c r="F79" s="888"/>
      <c r="G79" s="893"/>
      <c r="H79" s="880"/>
      <c r="I79" s="891"/>
      <c r="J79" s="877"/>
      <c r="K79" s="892"/>
      <c r="L79" s="537"/>
      <c r="M79" s="548" t="s">
        <v>18</v>
      </c>
      <c r="N79" s="563"/>
      <c r="O79" s="563"/>
      <c r="P79" s="563"/>
      <c r="Q79" s="563"/>
      <c r="R79" s="563"/>
      <c r="S79" s="563"/>
      <c r="T79" s="563"/>
      <c r="U79" s="562"/>
      <c r="V79" s="563"/>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2" customFormat="1" ht="15" customHeight="1">
      <c r="A80" s="1255"/>
      <c r="B80" s="888"/>
      <c r="C80" s="888"/>
      <c r="D80" s="888"/>
      <c r="E80" s="888"/>
      <c r="F80" s="888"/>
      <c r="G80" s="893"/>
      <c r="H80" s="880"/>
      <c r="I80" s="880"/>
      <c r="J80" s="877"/>
      <c r="K80" s="887"/>
      <c r="L80" s="537"/>
      <c r="M80" s="557" t="s">
        <v>19</v>
      </c>
      <c r="N80" s="563"/>
      <c r="O80" s="563"/>
      <c r="P80" s="563"/>
      <c r="Q80" s="563"/>
      <c r="R80" s="563"/>
      <c r="S80" s="563"/>
      <c r="T80" s="563"/>
      <c r="U80" s="562"/>
      <c r="V80" s="563"/>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57" s="521" customFormat="1" ht="15" customHeight="1">
      <c r="A81" s="876"/>
      <c r="B81" s="876"/>
      <c r="C81" s="876"/>
      <c r="D81" s="876"/>
      <c r="E81" s="876"/>
      <c r="F81" s="876"/>
      <c r="G81" s="876"/>
      <c r="H81" s="876"/>
      <c r="I81" s="876"/>
      <c r="J81" s="876"/>
      <c r="K81" s="876"/>
      <c r="L81" s="492"/>
      <c r="M81" s="564" t="s">
        <v>308</v>
      </c>
      <c r="N81" s="563"/>
      <c r="O81" s="563"/>
      <c r="P81" s="563"/>
      <c r="Q81" s="563"/>
      <c r="R81" s="563"/>
      <c r="S81" s="563"/>
      <c r="T81" s="563"/>
      <c r="U81" s="562"/>
      <c r="V81" s="764"/>
      <c r="W81" s="764"/>
      <c r="X81" s="764"/>
      <c r="Y81" s="764"/>
      <c r="Z81" s="764"/>
      <c r="AA81" s="764"/>
      <c r="AB81" s="763"/>
      <c r="AC81" s="764"/>
      <c r="AD81" s="664"/>
      <c r="AE81" s="586"/>
      <c r="AF81" s="586"/>
      <c r="AG81" s="586"/>
      <c r="AH81" s="586"/>
    </row>
    <row r="82" spans="1:57" ht="18.75" customHeight="1">
      <c r="X82" s="204"/>
      <c r="Y82" s="204"/>
      <c r="Z82" s="204"/>
      <c r="AA82" s="204"/>
      <c r="AB82" s="204"/>
      <c r="AC82" s="204"/>
      <c r="AD82" s="204"/>
      <c r="AE82" s="204"/>
      <c r="AF82" s="204"/>
      <c r="AG82" s="204"/>
      <c r="AH82" s="204"/>
      <c r="AI82" s="204"/>
      <c r="AJ82" s="204"/>
    </row>
    <row r="83" spans="1:57"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57"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57" s="522" customFormat="1" ht="22.5">
      <c r="A85" s="1255">
        <v>1</v>
      </c>
      <c r="B85" s="918"/>
      <c r="C85" s="918"/>
      <c r="D85" s="918"/>
      <c r="E85" s="919"/>
      <c r="F85" s="920"/>
      <c r="G85" s="918"/>
      <c r="H85" s="918"/>
      <c r="I85" s="921"/>
      <c r="J85" s="916"/>
      <c r="K85" s="925">
        <v>1</v>
      </c>
      <c r="L85" s="592">
        <f>mergeValue(A85)</f>
        <v>1</v>
      </c>
      <c r="M85" s="640" t="s">
        <v>20</v>
      </c>
      <c r="N85" s="579"/>
      <c r="O85" s="1309"/>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c r="AL85" s="1310"/>
      <c r="AM85" s="1310"/>
      <c r="AN85" s="1310"/>
      <c r="AO85" s="1310"/>
      <c r="AP85" s="1310"/>
      <c r="AQ85" s="1311"/>
      <c r="AR85" s="629" t="s">
        <v>656</v>
      </c>
      <c r="AS85" s="584"/>
      <c r="AT85" s="584"/>
      <c r="AU85" s="584"/>
      <c r="AV85" s="584"/>
      <c r="AW85" s="584"/>
      <c r="AX85" s="584"/>
      <c r="AY85" s="584"/>
      <c r="AZ85" s="584"/>
      <c r="BA85" s="584"/>
      <c r="BB85" s="584"/>
      <c r="BC85" s="584"/>
      <c r="BD85" s="584"/>
    </row>
    <row r="86" spans="1:57" s="522" customFormat="1" ht="22.5">
      <c r="A86" s="1255"/>
      <c r="B86" s="1255">
        <v>1</v>
      </c>
      <c r="C86" s="918"/>
      <c r="D86" s="918"/>
      <c r="E86" s="920"/>
      <c r="F86" s="920"/>
      <c r="G86" s="918"/>
      <c r="H86" s="918"/>
      <c r="I86" s="915"/>
      <c r="J86" s="914"/>
      <c r="K86" s="925">
        <v>1</v>
      </c>
      <c r="L86" s="592" t="str">
        <f>mergeValue(A86) &amp;"."&amp; mergeValue(B86)</f>
        <v>1.1</v>
      </c>
      <c r="M86" s="545" t="s">
        <v>16</v>
      </c>
      <c r="N86" s="579"/>
      <c r="O86" s="1309"/>
      <c r="P86" s="1310"/>
      <c r="Q86" s="1310"/>
      <c r="R86" s="1310"/>
      <c r="S86" s="1310"/>
      <c r="T86" s="1310"/>
      <c r="U86" s="1310"/>
      <c r="V86" s="1310"/>
      <c r="W86" s="1310"/>
      <c r="X86" s="1310"/>
      <c r="Y86" s="1310"/>
      <c r="Z86" s="1310"/>
      <c r="AA86" s="1310"/>
      <c r="AB86" s="1310"/>
      <c r="AC86" s="1310"/>
      <c r="AD86" s="1310"/>
      <c r="AE86" s="1310"/>
      <c r="AF86" s="1310"/>
      <c r="AG86" s="1310"/>
      <c r="AH86" s="1310"/>
      <c r="AI86" s="1310"/>
      <c r="AJ86" s="1310"/>
      <c r="AK86" s="1310"/>
      <c r="AL86" s="1310"/>
      <c r="AM86" s="1310"/>
      <c r="AN86" s="1310"/>
      <c r="AO86" s="1310"/>
      <c r="AP86" s="1310"/>
      <c r="AQ86" s="1311"/>
      <c r="AR86" s="629" t="s">
        <v>476</v>
      </c>
      <c r="AS86" s="584"/>
      <c r="AT86" s="584"/>
      <c r="AU86" s="584"/>
      <c r="AV86" s="584"/>
      <c r="AW86" s="584"/>
      <c r="AX86" s="584"/>
      <c r="AY86" s="584"/>
      <c r="AZ86" s="584"/>
      <c r="BA86" s="584"/>
      <c r="BB86" s="584"/>
      <c r="BC86" s="584"/>
      <c r="BD86" s="584"/>
    </row>
    <row r="87" spans="1:57" s="522" customFormat="1" ht="22.5">
      <c r="A87" s="1255"/>
      <c r="B87" s="1255"/>
      <c r="C87" s="1255">
        <v>1</v>
      </c>
      <c r="D87" s="918"/>
      <c r="E87" s="920"/>
      <c r="F87" s="920"/>
      <c r="G87" s="918"/>
      <c r="H87" s="918"/>
      <c r="I87" s="922"/>
      <c r="J87" s="914"/>
      <c r="K87" s="925">
        <v>1</v>
      </c>
      <c r="L87" s="592" t="str">
        <f>mergeValue(A87) &amp;"."&amp; mergeValue(B87)&amp;"."&amp; mergeValue(C87)</f>
        <v>1.1.1</v>
      </c>
      <c r="M87" s="546" t="s">
        <v>7</v>
      </c>
      <c r="N87" s="579"/>
      <c r="O87" s="1309"/>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c r="AP87" s="1310"/>
      <c r="AQ87" s="1311"/>
      <c r="AR87" s="629" t="s">
        <v>631</v>
      </c>
      <c r="AS87" s="584"/>
      <c r="AT87" s="584"/>
      <c r="AU87" s="584"/>
      <c r="AV87" s="584"/>
      <c r="AW87" s="584"/>
      <c r="AX87" s="584"/>
      <c r="AY87" s="584"/>
      <c r="AZ87" s="584"/>
      <c r="BA87" s="584"/>
      <c r="BB87" s="584"/>
      <c r="BC87" s="584"/>
      <c r="BD87" s="584"/>
    </row>
    <row r="88" spans="1:57" s="522" customFormat="1" ht="22.5">
      <c r="A88" s="1255"/>
      <c r="B88" s="1255"/>
      <c r="C88" s="1255"/>
      <c r="D88" s="1255">
        <v>1</v>
      </c>
      <c r="E88" s="920"/>
      <c r="F88" s="920"/>
      <c r="G88" s="918"/>
      <c r="H88" s="918"/>
      <c r="I88" s="1255">
        <v>1</v>
      </c>
      <c r="J88" s="914"/>
      <c r="K88" s="925">
        <v>1</v>
      </c>
      <c r="L88" s="592" t="str">
        <f>mergeValue(A88) &amp;"."&amp; mergeValue(B88)&amp;"."&amp; mergeValue(C88)&amp;"."&amp; mergeValue(D88)</f>
        <v>1.1.1.1</v>
      </c>
      <c r="M88" s="547" t="s">
        <v>22</v>
      </c>
      <c r="N88" s="579"/>
      <c r="O88" s="1309"/>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c r="AL88" s="1310"/>
      <c r="AM88" s="1310"/>
      <c r="AN88" s="1310"/>
      <c r="AO88" s="1310"/>
      <c r="AP88" s="1310"/>
      <c r="AQ88" s="1311"/>
      <c r="AR88" s="629" t="s">
        <v>632</v>
      </c>
      <c r="AS88" s="584"/>
      <c r="AT88" s="584"/>
      <c r="AU88" s="584"/>
      <c r="AV88" s="584"/>
      <c r="AW88" s="584"/>
      <c r="AX88" s="584"/>
      <c r="AY88" s="584"/>
      <c r="AZ88" s="584"/>
      <c r="BA88" s="584"/>
      <c r="BB88" s="584"/>
      <c r="BC88" s="584"/>
      <c r="BD88" s="584"/>
    </row>
    <row r="89" spans="1:57" s="522" customFormat="1" ht="11.25" hidden="1" customHeight="1">
      <c r="A89" s="1255"/>
      <c r="B89" s="1255"/>
      <c r="C89" s="1255"/>
      <c r="D89" s="1255"/>
      <c r="E89" s="1255">
        <v>1</v>
      </c>
      <c r="F89" s="920"/>
      <c r="G89" s="918"/>
      <c r="H89" s="918"/>
      <c r="I89" s="1255"/>
      <c r="J89" s="920"/>
      <c r="K89" s="925">
        <v>1</v>
      </c>
      <c r="L89" s="592"/>
      <c r="M89" s="553"/>
      <c r="N89" s="580"/>
      <c r="O89" s="1338"/>
      <c r="P89" s="1345"/>
      <c r="Q89" s="1345"/>
      <c r="R89" s="1345"/>
      <c r="S89" s="1345"/>
      <c r="T89" s="1345"/>
      <c r="U89" s="1345"/>
      <c r="V89" s="1345"/>
      <c r="W89" s="1345"/>
      <c r="X89" s="1345"/>
      <c r="Y89" s="1345"/>
      <c r="Z89" s="1345"/>
      <c r="AA89" s="1345"/>
      <c r="AB89" s="1345"/>
      <c r="AC89" s="1345"/>
      <c r="AD89" s="1345"/>
      <c r="AE89" s="1345"/>
      <c r="AF89" s="1345"/>
      <c r="AG89" s="1345"/>
      <c r="AH89" s="1345"/>
      <c r="AI89" s="1345"/>
      <c r="AJ89" s="1345"/>
      <c r="AK89" s="1345"/>
      <c r="AL89" s="1345"/>
      <c r="AM89" s="1345"/>
      <c r="AN89" s="1345"/>
      <c r="AO89" s="1345"/>
      <c r="AP89" s="1345"/>
      <c r="AQ89" s="1346"/>
      <c r="AR89" s="558"/>
      <c r="AS89" s="584"/>
      <c r="AT89" s="584"/>
      <c r="AU89" s="584"/>
      <c r="AV89" s="584"/>
      <c r="AW89" s="584"/>
      <c r="AX89" s="584"/>
      <c r="AY89" s="584"/>
      <c r="AZ89" s="584"/>
      <c r="BA89" s="584"/>
      <c r="BB89" s="584"/>
      <c r="BC89" s="584"/>
      <c r="BD89" s="584"/>
    </row>
    <row r="90" spans="1:57" s="522" customFormat="1" ht="90">
      <c r="A90" s="1255"/>
      <c r="B90" s="1255"/>
      <c r="C90" s="1255"/>
      <c r="D90" s="1255"/>
      <c r="E90" s="1255"/>
      <c r="F90" s="1255">
        <v>1</v>
      </c>
      <c r="G90" s="918"/>
      <c r="H90" s="918"/>
      <c r="I90" s="1255"/>
      <c r="J90" s="1261"/>
      <c r="K90" s="925">
        <v>1</v>
      </c>
      <c r="L90" s="592" t="str">
        <f>mergeValue(A90) &amp;"."&amp; mergeValue(B90)&amp;"."&amp; mergeValue(C90)&amp;"."&amp; mergeValue(D90)&amp;"."&amp;  mergeValue(F90)</f>
        <v>1.1.1.1.1</v>
      </c>
      <c r="M90" s="553" t="s">
        <v>10</v>
      </c>
      <c r="N90" s="580"/>
      <c r="O90" s="1258"/>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60"/>
      <c r="AR90" s="629" t="s">
        <v>633</v>
      </c>
      <c r="AS90" s="584"/>
      <c r="AT90" s="588" t="str">
        <f>strCheckUnique(AU90:AU93)</f>
        <v/>
      </c>
      <c r="AU90" s="584"/>
      <c r="AV90" s="588"/>
      <c r="AW90" s="584"/>
      <c r="AX90" s="584"/>
      <c r="AY90" s="584"/>
      <c r="AZ90" s="584"/>
      <c r="BA90" s="584"/>
      <c r="BB90" s="584"/>
      <c r="BC90" s="584"/>
      <c r="BD90" s="584"/>
    </row>
    <row r="91" spans="1:57" s="522" customFormat="1" ht="192" customHeight="1">
      <c r="A91" s="1255"/>
      <c r="B91" s="1255"/>
      <c r="C91" s="1255"/>
      <c r="D91" s="1255"/>
      <c r="E91" s="1255"/>
      <c r="F91" s="1255"/>
      <c r="G91" s="918">
        <v>1</v>
      </c>
      <c r="H91" s="918"/>
      <c r="I91" s="1255"/>
      <c r="J91" s="1261"/>
      <c r="K91" s="917"/>
      <c r="L91" s="592" t="str">
        <f>mergeValue(A91) &amp;"."&amp; mergeValue(B91)&amp;"."&amp; mergeValue(C91)&amp;"."&amp; mergeValue(D91)&amp;"."&amp;  mergeValue(F91)&amp;"."&amp;  mergeValue(G91)</f>
        <v>1.1.1.1.1.1</v>
      </c>
      <c r="M91" s="1063"/>
      <c r="N91" s="585"/>
      <c r="O91" s="682"/>
      <c r="P91" s="561"/>
      <c r="Q91" s="561"/>
      <c r="R91" s="1262"/>
      <c r="S91" s="1251" t="s">
        <v>83</v>
      </c>
      <c r="T91" s="1262"/>
      <c r="U91" s="1251" t="s">
        <v>83</v>
      </c>
      <c r="V91" s="682"/>
      <c r="W91" s="762"/>
      <c r="X91" s="762"/>
      <c r="Y91" s="1262"/>
      <c r="Z91" s="1251" t="s">
        <v>83</v>
      </c>
      <c r="AA91" s="1262"/>
      <c r="AB91" s="1251" t="s">
        <v>83</v>
      </c>
      <c r="AC91" s="682"/>
      <c r="AD91" s="762"/>
      <c r="AE91" s="762"/>
      <c r="AF91" s="1262"/>
      <c r="AG91" s="1251" t="s">
        <v>83</v>
      </c>
      <c r="AH91" s="1262"/>
      <c r="AI91" s="1251" t="s">
        <v>83</v>
      </c>
      <c r="AJ91" s="682"/>
      <c r="AK91" s="762"/>
      <c r="AL91" s="762"/>
      <c r="AM91" s="1262"/>
      <c r="AN91" s="1251" t="s">
        <v>83</v>
      </c>
      <c r="AO91" s="1262"/>
      <c r="AP91" s="1251" t="s">
        <v>84</v>
      </c>
      <c r="AQ91" s="536"/>
      <c r="AR91" s="1225" t="s">
        <v>657</v>
      </c>
      <c r="AS91" s="584" t="str">
        <f>strCheckDate(O92:AQ92)</f>
        <v/>
      </c>
      <c r="AT91" s="588"/>
      <c r="AU91" s="588" t="str">
        <f>IF(M91="","",M91 )</f>
        <v/>
      </c>
      <c r="AV91" s="588"/>
      <c r="AW91" s="588"/>
      <c r="AX91" s="588"/>
      <c r="AY91" s="584"/>
      <c r="AZ91" s="584"/>
      <c r="BA91" s="584"/>
      <c r="BB91" s="584"/>
      <c r="BC91" s="584"/>
      <c r="BD91" s="584"/>
    </row>
    <row r="92" spans="1:57" s="522" customFormat="1" ht="11.25" hidden="1" customHeight="1">
      <c r="A92" s="1255"/>
      <c r="B92" s="1255"/>
      <c r="C92" s="1255"/>
      <c r="D92" s="1255"/>
      <c r="E92" s="1255"/>
      <c r="F92" s="1255"/>
      <c r="G92" s="918"/>
      <c r="H92" s="918"/>
      <c r="I92" s="1255"/>
      <c r="J92" s="1261"/>
      <c r="K92" s="925">
        <v>1</v>
      </c>
      <c r="L92" s="599"/>
      <c r="M92" s="645"/>
      <c r="N92" s="585"/>
      <c r="O92" s="561"/>
      <c r="P92" s="561"/>
      <c r="Q92" s="583" t="str">
        <f>R91 &amp; "-" &amp; T91</f>
        <v>-</v>
      </c>
      <c r="R92" s="1262"/>
      <c r="S92" s="1251"/>
      <c r="T92" s="1262"/>
      <c r="U92" s="1251"/>
      <c r="V92" s="762"/>
      <c r="W92" s="762"/>
      <c r="X92" s="768" t="str">
        <f>Y91 &amp; "-" &amp; AA91</f>
        <v>-</v>
      </c>
      <c r="Y92" s="1262"/>
      <c r="Z92" s="1251"/>
      <c r="AA92" s="1262"/>
      <c r="AB92" s="1251"/>
      <c r="AC92" s="762"/>
      <c r="AD92" s="762"/>
      <c r="AE92" s="768" t="str">
        <f>AF91 &amp; "-" &amp; AH91</f>
        <v>-</v>
      </c>
      <c r="AF92" s="1262"/>
      <c r="AG92" s="1251"/>
      <c r="AH92" s="1262"/>
      <c r="AI92" s="1251"/>
      <c r="AJ92" s="762"/>
      <c r="AK92" s="762"/>
      <c r="AL92" s="768" t="str">
        <f>AM91 &amp; "-" &amp; AO91</f>
        <v>-</v>
      </c>
      <c r="AM92" s="1262"/>
      <c r="AN92" s="1251"/>
      <c r="AO92" s="1262"/>
      <c r="AP92" s="1251"/>
      <c r="AQ92" s="536"/>
      <c r="AR92" s="1225"/>
      <c r="AS92" s="584"/>
      <c r="AT92" s="588"/>
      <c r="AU92" s="588"/>
      <c r="AV92" s="588"/>
      <c r="AW92" s="588"/>
      <c r="AX92" s="588"/>
      <c r="AY92" s="584"/>
      <c r="AZ92" s="584"/>
      <c r="BA92" s="584"/>
      <c r="BB92" s="584"/>
      <c r="BC92" s="584"/>
      <c r="BD92" s="584"/>
    </row>
    <row r="93" spans="1:57" s="521" customFormat="1" ht="15" customHeight="1">
      <c r="A93" s="1255"/>
      <c r="B93" s="1255"/>
      <c r="C93" s="1255"/>
      <c r="D93" s="1255"/>
      <c r="E93" s="1255"/>
      <c r="F93" s="1255"/>
      <c r="G93" s="918"/>
      <c r="H93" s="918"/>
      <c r="I93" s="1255"/>
      <c r="J93" s="1261"/>
      <c r="K93" s="925">
        <v>1</v>
      </c>
      <c r="L93" s="537"/>
      <c r="M93" s="555" t="s">
        <v>25</v>
      </c>
      <c r="N93" s="550"/>
      <c r="O93" s="544"/>
      <c r="P93" s="544"/>
      <c r="Q93" s="544"/>
      <c r="R93" s="572"/>
      <c r="S93" s="563"/>
      <c r="T93" s="562"/>
      <c r="U93" s="550"/>
      <c r="V93" s="756"/>
      <c r="W93" s="756"/>
      <c r="X93" s="756"/>
      <c r="Y93" s="765"/>
      <c r="Z93" s="1005"/>
      <c r="AA93" s="1004"/>
      <c r="AB93" s="1000"/>
      <c r="AC93" s="756"/>
      <c r="AD93" s="756"/>
      <c r="AE93" s="756"/>
      <c r="AF93" s="765"/>
      <c r="AG93" s="1005"/>
      <c r="AH93" s="1004"/>
      <c r="AI93" s="1000"/>
      <c r="AJ93" s="756"/>
      <c r="AK93" s="756"/>
      <c r="AL93" s="756"/>
      <c r="AM93" s="765"/>
      <c r="AN93" s="1005"/>
      <c r="AO93" s="1004"/>
      <c r="AP93" s="1000"/>
      <c r="AQ93" s="559"/>
      <c r="AR93" s="1225"/>
      <c r="AS93" s="586"/>
      <c r="AT93" s="586"/>
      <c r="AU93" s="586"/>
      <c r="AV93" s="586"/>
      <c r="AW93" s="586"/>
      <c r="AX93" s="586"/>
      <c r="AY93" s="586"/>
      <c r="AZ93" s="586"/>
      <c r="BA93" s="586"/>
      <c r="BB93" s="586"/>
      <c r="BC93" s="586"/>
      <c r="BD93" s="586"/>
    </row>
    <row r="94" spans="1:57" s="521" customFormat="1" ht="15" customHeight="1">
      <c r="A94" s="1255"/>
      <c r="B94" s="1255"/>
      <c r="C94" s="1255"/>
      <c r="D94" s="1255"/>
      <c r="E94" s="1255"/>
      <c r="F94" s="920"/>
      <c r="G94" s="920"/>
      <c r="H94" s="918"/>
      <c r="I94" s="1255"/>
      <c r="J94" s="920"/>
      <c r="K94" s="924"/>
      <c r="L94" s="537"/>
      <c r="M94" s="550" t="s">
        <v>11</v>
      </c>
      <c r="N94" s="555"/>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9"/>
      <c r="AS94" s="586"/>
      <c r="AT94" s="586"/>
      <c r="AU94" s="586"/>
      <c r="AV94" s="586"/>
      <c r="AW94" s="586"/>
      <c r="AX94" s="586"/>
      <c r="AY94" s="586"/>
      <c r="AZ94" s="586"/>
      <c r="BA94" s="586"/>
      <c r="BB94" s="586"/>
      <c r="BC94" s="586"/>
      <c r="BD94" s="586"/>
      <c r="BE94" s="586"/>
    </row>
    <row r="95" spans="1:57" s="521" customFormat="1" ht="15" hidden="1" customHeight="1">
      <c r="A95" s="1255"/>
      <c r="B95" s="1255"/>
      <c r="C95" s="1255"/>
      <c r="D95" s="1255"/>
      <c r="E95" s="920"/>
      <c r="F95" s="920"/>
      <c r="G95" s="920"/>
      <c r="H95" s="918"/>
      <c r="I95" s="1255"/>
      <c r="J95" s="920"/>
      <c r="K95" s="924"/>
      <c r="L95" s="537"/>
      <c r="M95" s="550"/>
      <c r="N95" s="555"/>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9"/>
      <c r="AS95" s="586"/>
      <c r="AT95" s="586"/>
      <c r="AU95" s="586"/>
      <c r="AV95" s="586"/>
      <c r="AW95" s="586"/>
      <c r="AX95" s="586"/>
      <c r="AY95" s="586"/>
      <c r="AZ95" s="586"/>
      <c r="BA95" s="586"/>
      <c r="BB95" s="586"/>
      <c r="BC95" s="586"/>
      <c r="BD95" s="586"/>
      <c r="BE95" s="586"/>
    </row>
    <row r="96" spans="1:57" s="521" customFormat="1" ht="15" customHeight="1">
      <c r="A96" s="1255"/>
      <c r="B96" s="1255"/>
      <c r="C96" s="1255"/>
      <c r="D96" s="923"/>
      <c r="E96" s="923"/>
      <c r="F96" s="920"/>
      <c r="G96" s="918"/>
      <c r="H96" s="918"/>
      <c r="I96" s="916"/>
      <c r="J96" s="913"/>
      <c r="K96" s="925">
        <v>1</v>
      </c>
      <c r="L96" s="537"/>
      <c r="M96" s="549" t="s">
        <v>17</v>
      </c>
      <c r="N96" s="548"/>
      <c r="O96" s="544"/>
      <c r="P96" s="544"/>
      <c r="Q96" s="544"/>
      <c r="R96" s="572"/>
      <c r="S96" s="563"/>
      <c r="T96" s="562"/>
      <c r="U96" s="548"/>
      <c r="V96" s="756"/>
      <c r="W96" s="756"/>
      <c r="X96" s="756"/>
      <c r="Y96" s="765"/>
      <c r="Z96" s="1005"/>
      <c r="AA96" s="1004"/>
      <c r="AB96" s="998"/>
      <c r="AC96" s="756"/>
      <c r="AD96" s="756"/>
      <c r="AE96" s="756"/>
      <c r="AF96" s="765"/>
      <c r="AG96" s="1005"/>
      <c r="AH96" s="1004"/>
      <c r="AI96" s="998"/>
      <c r="AJ96" s="756"/>
      <c r="AK96" s="756"/>
      <c r="AL96" s="756"/>
      <c r="AM96" s="765"/>
      <c r="AN96" s="1005"/>
      <c r="AO96" s="1004"/>
      <c r="AP96" s="998"/>
      <c r="AQ96" s="563"/>
      <c r="AR96" s="559"/>
      <c r="AS96" s="586"/>
      <c r="AT96" s="586"/>
      <c r="AU96" s="586"/>
      <c r="AV96" s="586"/>
      <c r="AW96" s="586"/>
      <c r="AX96" s="586"/>
      <c r="AY96" s="586"/>
      <c r="AZ96" s="586"/>
      <c r="BA96" s="586"/>
      <c r="BB96" s="586"/>
      <c r="BC96" s="586"/>
      <c r="BD96" s="586"/>
    </row>
    <row r="97" spans="1:76" s="521" customFormat="1" ht="15" customHeight="1">
      <c r="A97" s="1255"/>
      <c r="B97" s="1255"/>
      <c r="C97" s="923"/>
      <c r="D97" s="923"/>
      <c r="E97" s="923"/>
      <c r="F97" s="923"/>
      <c r="G97" s="918"/>
      <c r="H97" s="918"/>
      <c r="I97" s="926"/>
      <c r="J97" s="913"/>
      <c r="K97" s="925">
        <v>1</v>
      </c>
      <c r="L97" s="537"/>
      <c r="M97" s="548" t="s">
        <v>18</v>
      </c>
      <c r="N97" s="548"/>
      <c r="O97" s="544"/>
      <c r="P97" s="544"/>
      <c r="Q97" s="544"/>
      <c r="R97" s="572"/>
      <c r="S97" s="563"/>
      <c r="T97" s="562"/>
      <c r="U97" s="548"/>
      <c r="V97" s="756"/>
      <c r="W97" s="756"/>
      <c r="X97" s="756"/>
      <c r="Y97" s="765"/>
      <c r="Z97" s="1005"/>
      <c r="AA97" s="1004"/>
      <c r="AB97" s="998"/>
      <c r="AC97" s="756"/>
      <c r="AD97" s="756"/>
      <c r="AE97" s="756"/>
      <c r="AF97" s="765"/>
      <c r="AG97" s="1005"/>
      <c r="AH97" s="1004"/>
      <c r="AI97" s="998"/>
      <c r="AJ97" s="756"/>
      <c r="AK97" s="756"/>
      <c r="AL97" s="756"/>
      <c r="AM97" s="765"/>
      <c r="AN97" s="1005"/>
      <c r="AO97" s="1004"/>
      <c r="AP97" s="998"/>
      <c r="AQ97" s="563"/>
      <c r="AR97" s="559"/>
      <c r="AS97" s="586"/>
      <c r="AT97" s="586"/>
      <c r="AU97" s="586"/>
      <c r="AV97" s="586"/>
      <c r="AW97" s="586"/>
      <c r="AX97" s="586"/>
      <c r="AY97" s="586"/>
      <c r="AZ97" s="586"/>
      <c r="BA97" s="586"/>
      <c r="BB97" s="586"/>
      <c r="BC97" s="586"/>
      <c r="BD97" s="586"/>
    </row>
    <row r="98" spans="1:76" s="521" customFormat="1" ht="15" customHeight="1">
      <c r="A98" s="1255"/>
      <c r="B98" s="923"/>
      <c r="C98" s="923"/>
      <c r="D98" s="923"/>
      <c r="E98" s="923"/>
      <c r="F98" s="923"/>
      <c r="G98" s="918"/>
      <c r="H98" s="918"/>
      <c r="I98" s="916"/>
      <c r="J98" s="913"/>
      <c r="K98" s="925">
        <v>1</v>
      </c>
      <c r="L98" s="537"/>
      <c r="M98" s="557" t="s">
        <v>19</v>
      </c>
      <c r="N98" s="548"/>
      <c r="O98" s="544"/>
      <c r="P98" s="544"/>
      <c r="Q98" s="544"/>
      <c r="R98" s="572"/>
      <c r="S98" s="563"/>
      <c r="T98" s="562"/>
      <c r="U98" s="548"/>
      <c r="V98" s="756"/>
      <c r="W98" s="756"/>
      <c r="X98" s="756"/>
      <c r="Y98" s="765"/>
      <c r="Z98" s="1005"/>
      <c r="AA98" s="1004"/>
      <c r="AB98" s="998"/>
      <c r="AC98" s="756"/>
      <c r="AD98" s="756"/>
      <c r="AE98" s="756"/>
      <c r="AF98" s="765"/>
      <c r="AG98" s="1005"/>
      <c r="AH98" s="1004"/>
      <c r="AI98" s="998"/>
      <c r="AJ98" s="756"/>
      <c r="AK98" s="756"/>
      <c r="AL98" s="756"/>
      <c r="AM98" s="765"/>
      <c r="AN98" s="1005"/>
      <c r="AO98" s="1004"/>
      <c r="AP98" s="998"/>
      <c r="AQ98" s="563"/>
      <c r="AR98" s="559"/>
      <c r="AS98" s="586"/>
      <c r="AT98" s="586"/>
      <c r="AU98" s="586"/>
      <c r="AV98" s="586"/>
      <c r="AW98" s="586"/>
      <c r="AX98" s="586"/>
      <c r="AY98" s="586"/>
      <c r="AZ98" s="586"/>
      <c r="BA98" s="586"/>
      <c r="BB98" s="586"/>
      <c r="BC98" s="586"/>
      <c r="BD98" s="586"/>
    </row>
    <row r="99" spans="1:76" s="521" customFormat="1" ht="15" customHeight="1">
      <c r="A99" s="912"/>
      <c r="B99" s="912"/>
      <c r="C99" s="912"/>
      <c r="D99" s="912"/>
      <c r="E99" s="912"/>
      <c r="F99" s="912"/>
      <c r="G99" s="912"/>
      <c r="H99" s="912"/>
      <c r="I99" s="912"/>
      <c r="J99" s="912"/>
      <c r="K99" s="912"/>
      <c r="L99" s="492"/>
      <c r="M99" s="564" t="s">
        <v>308</v>
      </c>
      <c r="N99" s="548"/>
      <c r="O99" s="544"/>
      <c r="P99" s="544"/>
      <c r="Q99" s="544"/>
      <c r="R99" s="572"/>
      <c r="S99" s="563"/>
      <c r="T99" s="562"/>
      <c r="U99" s="548"/>
      <c r="V99" s="563"/>
      <c r="W99" s="559"/>
      <c r="X99" s="586"/>
      <c r="Y99" s="586"/>
      <c r="Z99" s="586"/>
      <c r="AA99" s="586"/>
      <c r="AB99" s="586"/>
      <c r="AC99" s="586"/>
      <c r="AD99" s="586"/>
      <c r="AE99" s="586"/>
      <c r="AF99" s="586"/>
      <c r="AG99" s="586"/>
      <c r="AH99" s="586"/>
      <c r="AI99" s="586"/>
    </row>
    <row r="100" spans="1:76" s="596" customFormat="1" ht="15" customHeight="1">
      <c r="A100" s="595"/>
      <c r="B100" s="595"/>
      <c r="C100" s="595"/>
      <c r="D100" s="595"/>
      <c r="E100" s="595"/>
      <c r="F100" s="595"/>
      <c r="G100" s="594"/>
      <c r="H100" s="595"/>
      <c r="I100" s="680"/>
      <c r="J100" s="681"/>
      <c r="L100" s="597"/>
      <c r="M100" s="675"/>
      <c r="N100" s="676"/>
      <c r="O100" s="677"/>
      <c r="P100" s="677"/>
      <c r="Q100" s="677"/>
      <c r="R100" s="678"/>
      <c r="S100" s="552"/>
      <c r="T100" s="679"/>
      <c r="U100" s="676"/>
      <c r="V100" s="552"/>
      <c r="W100" s="552"/>
      <c r="X100" s="595"/>
      <c r="Y100" s="595"/>
      <c r="Z100" s="595"/>
      <c r="AA100" s="595"/>
      <c r="AB100" s="595"/>
      <c r="AC100" s="595"/>
      <c r="AD100" s="595"/>
      <c r="AE100" s="595"/>
      <c r="AF100" s="595"/>
      <c r="AG100" s="595"/>
      <c r="AH100" s="595"/>
      <c r="AI100" s="595"/>
    </row>
    <row r="101" spans="1:76" s="35" customFormat="1" ht="17.100000000000001" customHeight="1">
      <c r="G101" s="35" t="s">
        <v>13</v>
      </c>
      <c r="I101" s="35" t="s">
        <v>67</v>
      </c>
      <c r="V101" s="158"/>
    </row>
    <row r="102" spans="1:76" ht="17.100000000000001" customHeight="1">
      <c r="X102" s="469"/>
      <c r="Y102" s="43"/>
      <c r="Z102" s="43"/>
    </row>
    <row r="103" spans="1:76" s="522" customFormat="1" ht="22.5">
      <c r="A103" s="1255">
        <v>1</v>
      </c>
      <c r="B103" s="1073"/>
      <c r="C103" s="1073"/>
      <c r="D103" s="1073"/>
      <c r="E103" s="1074"/>
      <c r="F103" s="1075"/>
      <c r="G103" s="1073"/>
      <c r="H103" s="1073"/>
      <c r="I103" s="1054"/>
      <c r="J103" s="1059"/>
      <c r="K103" s="1059"/>
      <c r="L103" s="592">
        <f>mergeValue(A103)</f>
        <v>1</v>
      </c>
      <c r="M103" s="640" t="s">
        <v>20</v>
      </c>
      <c r="N103" s="579"/>
      <c r="O103" s="1309"/>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c r="AK103" s="1310"/>
      <c r="AL103" s="1310"/>
      <c r="AM103" s="1310"/>
      <c r="AN103" s="1310"/>
      <c r="AO103" s="1310"/>
      <c r="AP103" s="1310"/>
      <c r="AQ103" s="1310"/>
      <c r="AR103" s="1310"/>
      <c r="AS103" s="1310"/>
      <c r="AT103" s="1310"/>
      <c r="AU103" s="1310"/>
      <c r="AV103" s="1310"/>
      <c r="AW103" s="1310"/>
      <c r="AX103" s="1310"/>
      <c r="AY103" s="1310"/>
      <c r="AZ103" s="1310"/>
      <c r="BA103" s="1310"/>
      <c r="BB103" s="1310"/>
      <c r="BC103" s="1310"/>
      <c r="BD103" s="1310"/>
      <c r="BE103" s="1310"/>
      <c r="BF103" s="1310"/>
      <c r="BG103" s="1310"/>
      <c r="BH103" s="1310"/>
      <c r="BI103" s="1310"/>
      <c r="BJ103" s="1310"/>
      <c r="BK103" s="1311"/>
      <c r="BL103" s="629" t="s">
        <v>475</v>
      </c>
      <c r="BM103" s="584"/>
      <c r="BN103" s="584"/>
      <c r="BO103" s="584"/>
      <c r="BP103" s="584"/>
      <c r="BQ103" s="584"/>
      <c r="BR103" s="584"/>
      <c r="BS103" s="584"/>
      <c r="BT103" s="584"/>
      <c r="BU103" s="584"/>
      <c r="BV103" s="584"/>
      <c r="BW103" s="584"/>
      <c r="BX103" s="584"/>
    </row>
    <row r="104" spans="1:76" s="522" customFormat="1" ht="22.5">
      <c r="A104" s="1255"/>
      <c r="B104" s="1255">
        <v>1</v>
      </c>
      <c r="C104" s="1073"/>
      <c r="D104" s="1073"/>
      <c r="E104" s="1075"/>
      <c r="F104" s="1075"/>
      <c r="G104" s="1073"/>
      <c r="H104" s="1073"/>
      <c r="I104" s="1061"/>
      <c r="J104" s="1056"/>
      <c r="K104" s="1055"/>
      <c r="L104" s="592" t="str">
        <f>mergeValue(A104) &amp;"."&amp; mergeValue(B104)</f>
        <v>1.1</v>
      </c>
      <c r="M104" s="545" t="s">
        <v>16</v>
      </c>
      <c r="N104" s="579"/>
      <c r="O104" s="1309"/>
      <c r="P104" s="1310"/>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c r="AK104" s="1310"/>
      <c r="AL104" s="1310"/>
      <c r="AM104" s="1310"/>
      <c r="AN104" s="1310"/>
      <c r="AO104" s="1310"/>
      <c r="AP104" s="1310"/>
      <c r="AQ104" s="1310"/>
      <c r="AR104" s="1310"/>
      <c r="AS104" s="1310"/>
      <c r="AT104" s="1310"/>
      <c r="AU104" s="1310"/>
      <c r="AV104" s="1310"/>
      <c r="AW104" s="1310"/>
      <c r="AX104" s="1310"/>
      <c r="AY104" s="1310"/>
      <c r="AZ104" s="1310"/>
      <c r="BA104" s="1310"/>
      <c r="BB104" s="1310"/>
      <c r="BC104" s="1310"/>
      <c r="BD104" s="1310"/>
      <c r="BE104" s="1310"/>
      <c r="BF104" s="1310"/>
      <c r="BG104" s="1310"/>
      <c r="BH104" s="1310"/>
      <c r="BI104" s="1310"/>
      <c r="BJ104" s="1310"/>
      <c r="BK104" s="1311"/>
      <c r="BL104" s="629" t="s">
        <v>476</v>
      </c>
      <c r="BM104" s="584"/>
      <c r="BN104" s="584"/>
      <c r="BO104" s="584"/>
      <c r="BP104" s="584"/>
      <c r="BQ104" s="584"/>
      <c r="BR104" s="584"/>
      <c r="BS104" s="584"/>
      <c r="BT104" s="584"/>
      <c r="BU104" s="584"/>
      <c r="BV104" s="584"/>
      <c r="BW104" s="584"/>
      <c r="BX104" s="584"/>
    </row>
    <row r="105" spans="1:76" s="522" customFormat="1" ht="22.5">
      <c r="A105" s="1255"/>
      <c r="B105" s="1255"/>
      <c r="C105" s="1255">
        <v>1</v>
      </c>
      <c r="D105" s="1073"/>
      <c r="E105" s="1075"/>
      <c r="F105" s="1075"/>
      <c r="G105" s="1073"/>
      <c r="H105" s="1073"/>
      <c r="I105" s="1061"/>
      <c r="J105" s="1056"/>
      <c r="K105" s="1055"/>
      <c r="L105" s="592" t="str">
        <f>mergeValue(A105) &amp;"."&amp; mergeValue(B105)&amp;"."&amp; mergeValue(C105)</f>
        <v>1.1.1</v>
      </c>
      <c r="M105" s="546" t="s">
        <v>7</v>
      </c>
      <c r="N105" s="579"/>
      <c r="O105" s="1309"/>
      <c r="P105" s="1310"/>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c r="AK105" s="1310"/>
      <c r="AL105" s="1310"/>
      <c r="AM105" s="1310"/>
      <c r="AN105" s="1310"/>
      <c r="AO105" s="1310"/>
      <c r="AP105" s="1310"/>
      <c r="AQ105" s="1310"/>
      <c r="AR105" s="1310"/>
      <c r="AS105" s="1310"/>
      <c r="AT105" s="1310"/>
      <c r="AU105" s="1310"/>
      <c r="AV105" s="1310"/>
      <c r="AW105" s="1310"/>
      <c r="AX105" s="1310"/>
      <c r="AY105" s="1310"/>
      <c r="AZ105" s="1310"/>
      <c r="BA105" s="1310"/>
      <c r="BB105" s="1310"/>
      <c r="BC105" s="1310"/>
      <c r="BD105" s="1310"/>
      <c r="BE105" s="1310"/>
      <c r="BF105" s="1310"/>
      <c r="BG105" s="1310"/>
      <c r="BH105" s="1310"/>
      <c r="BI105" s="1310"/>
      <c r="BJ105" s="1310"/>
      <c r="BK105" s="1311"/>
      <c r="BL105" s="629" t="s">
        <v>631</v>
      </c>
      <c r="BM105" s="584"/>
      <c r="BN105" s="584"/>
      <c r="BO105" s="584"/>
      <c r="BP105" s="584"/>
      <c r="BQ105" s="584"/>
      <c r="BR105" s="584"/>
      <c r="BS105" s="584"/>
      <c r="BT105" s="584"/>
      <c r="BU105" s="584"/>
      <c r="BV105" s="584"/>
      <c r="BW105" s="584"/>
      <c r="BX105" s="584"/>
    </row>
    <row r="106" spans="1:76" s="522" customFormat="1" ht="22.5">
      <c r="A106" s="1255"/>
      <c r="B106" s="1255"/>
      <c r="C106" s="1255"/>
      <c r="D106" s="1255">
        <v>1</v>
      </c>
      <c r="E106" s="1075"/>
      <c r="F106" s="1075"/>
      <c r="G106" s="1073"/>
      <c r="H106" s="1073"/>
      <c r="I106" s="1061"/>
      <c r="J106" s="1056"/>
      <c r="K106" s="1055"/>
      <c r="L106" s="592" t="str">
        <f>mergeValue(A106) &amp;"."&amp; mergeValue(B106)&amp;"."&amp; mergeValue(C106)&amp;"."&amp; mergeValue(D106)</f>
        <v>1.1.1.1</v>
      </c>
      <c r="M106" s="547" t="s">
        <v>22</v>
      </c>
      <c r="N106" s="579"/>
      <c r="O106" s="1309"/>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c r="AP106" s="1310"/>
      <c r="AQ106" s="1310"/>
      <c r="AR106" s="1310"/>
      <c r="AS106" s="1310"/>
      <c r="AT106" s="1310"/>
      <c r="AU106" s="1310"/>
      <c r="AV106" s="1310"/>
      <c r="AW106" s="1310"/>
      <c r="AX106" s="1310"/>
      <c r="AY106" s="1310"/>
      <c r="AZ106" s="1310"/>
      <c r="BA106" s="1310"/>
      <c r="BB106" s="1310"/>
      <c r="BC106" s="1310"/>
      <c r="BD106" s="1310"/>
      <c r="BE106" s="1310"/>
      <c r="BF106" s="1310"/>
      <c r="BG106" s="1310"/>
      <c r="BH106" s="1310"/>
      <c r="BI106" s="1310"/>
      <c r="BJ106" s="1310"/>
      <c r="BK106" s="1311"/>
      <c r="BL106" s="629" t="s">
        <v>632</v>
      </c>
      <c r="BM106" s="584"/>
      <c r="BN106" s="584"/>
      <c r="BO106" s="584"/>
      <c r="BP106" s="584"/>
      <c r="BQ106" s="584"/>
      <c r="BR106" s="584"/>
      <c r="BS106" s="584"/>
      <c r="BT106" s="584"/>
      <c r="BU106" s="584"/>
      <c r="BV106" s="584"/>
      <c r="BW106" s="584"/>
      <c r="BX106" s="584"/>
    </row>
    <row r="107" spans="1:76" s="522" customFormat="1" ht="0.2" customHeight="1">
      <c r="A107" s="1255"/>
      <c r="B107" s="1255"/>
      <c r="C107" s="1255"/>
      <c r="D107" s="1255"/>
      <c r="E107" s="1255">
        <v>1</v>
      </c>
      <c r="F107" s="1075"/>
      <c r="G107" s="1073"/>
      <c r="H107" s="1073"/>
      <c r="I107" s="1060"/>
      <c r="J107" s="1056"/>
      <c r="K107" s="1055"/>
      <c r="L107" s="592"/>
      <c r="M107" s="553"/>
      <c r="N107" s="580"/>
      <c r="O107" s="1338"/>
      <c r="P107" s="1345"/>
      <c r="Q107" s="1345"/>
      <c r="R107" s="1345"/>
      <c r="S107" s="1345"/>
      <c r="T107" s="1345"/>
      <c r="U107" s="1345"/>
      <c r="V107" s="1345"/>
      <c r="W107" s="1345"/>
      <c r="X107" s="1345"/>
      <c r="Y107" s="1345"/>
      <c r="Z107" s="1345"/>
      <c r="AA107" s="1345"/>
      <c r="AB107" s="1345"/>
      <c r="AC107" s="1345"/>
      <c r="AD107" s="1345"/>
      <c r="AE107" s="1345"/>
      <c r="AF107" s="1345"/>
      <c r="AG107" s="1345"/>
      <c r="AH107" s="1345"/>
      <c r="AI107" s="1345"/>
      <c r="AJ107" s="1345"/>
      <c r="AK107" s="1345"/>
      <c r="AL107" s="1345"/>
      <c r="AM107" s="1345"/>
      <c r="AN107" s="1345"/>
      <c r="AO107" s="1345"/>
      <c r="AP107" s="1345"/>
      <c r="AQ107" s="1345"/>
      <c r="AR107" s="1345"/>
      <c r="AS107" s="1345"/>
      <c r="AT107" s="1345"/>
      <c r="AU107" s="1345"/>
      <c r="AV107" s="1345"/>
      <c r="AW107" s="1345"/>
      <c r="AX107" s="1345"/>
      <c r="AY107" s="1345"/>
      <c r="AZ107" s="1345"/>
      <c r="BA107" s="1345"/>
      <c r="BB107" s="1345"/>
      <c r="BC107" s="1345"/>
      <c r="BD107" s="1345"/>
      <c r="BE107" s="1345"/>
      <c r="BF107" s="1345"/>
      <c r="BG107" s="1345"/>
      <c r="BH107" s="1345"/>
      <c r="BI107" s="1345"/>
      <c r="BJ107" s="1345"/>
      <c r="BK107" s="1346"/>
      <c r="BL107" s="629"/>
      <c r="BM107" s="584"/>
      <c r="BN107" s="584"/>
      <c r="BO107" s="584"/>
      <c r="BP107" s="584"/>
      <c r="BQ107" s="584"/>
      <c r="BR107" s="584"/>
      <c r="BS107" s="584"/>
      <c r="BT107" s="584"/>
      <c r="BU107" s="584"/>
      <c r="BV107" s="584"/>
      <c r="BW107" s="584"/>
      <c r="BX107" s="584"/>
    </row>
    <row r="108" spans="1:76" s="522" customFormat="1" ht="90">
      <c r="A108" s="1255"/>
      <c r="B108" s="1255"/>
      <c r="C108" s="1255"/>
      <c r="D108" s="1255"/>
      <c r="E108" s="1255"/>
      <c r="F108" s="1255">
        <v>1</v>
      </c>
      <c r="G108" s="1073"/>
      <c r="H108" s="1073"/>
      <c r="I108" s="1280"/>
      <c r="J108" s="1056"/>
      <c r="K108" s="1055"/>
      <c r="L108" s="592" t="str">
        <f>mergeValue(A108) &amp;"."&amp; mergeValue(B108)&amp;"."&amp; mergeValue(C108)&amp;"."&amp; mergeValue(D108)&amp;"."&amp; mergeValue(F108)</f>
        <v>1.1.1.1.1</v>
      </c>
      <c r="M108" s="554" t="s">
        <v>10</v>
      </c>
      <c r="N108" s="580"/>
      <c r="O108" s="1258"/>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60"/>
      <c r="BL108" s="629" t="s">
        <v>633</v>
      </c>
      <c r="BM108" s="584"/>
      <c r="BN108" s="588" t="str">
        <f>strCheckUnique(BO108:BO112)</f>
        <v/>
      </c>
      <c r="BO108" s="584"/>
      <c r="BP108" s="588"/>
      <c r="BQ108" s="584"/>
      <c r="BR108" s="584"/>
      <c r="BS108" s="584"/>
      <c r="BT108" s="584"/>
      <c r="BU108" s="584"/>
      <c r="BV108" s="584"/>
      <c r="BW108" s="584"/>
      <c r="BX108" s="584"/>
    </row>
    <row r="109" spans="1:76" s="522" customFormat="1" ht="135">
      <c r="A109" s="1255"/>
      <c r="B109" s="1255"/>
      <c r="C109" s="1255"/>
      <c r="D109" s="1255"/>
      <c r="E109" s="1255"/>
      <c r="F109" s="1255"/>
      <c r="G109" s="1255">
        <v>1</v>
      </c>
      <c r="H109" s="1073"/>
      <c r="I109" s="1280"/>
      <c r="J109" s="1281"/>
      <c r="K109" s="1062"/>
      <c r="L109" s="592" t="str">
        <f>mergeValue(A109) &amp;"."&amp; mergeValue(B109)&amp;"."&amp; mergeValue(C109)&amp;"."&amp; mergeValue(D109)&amp;"."&amp; mergeValue(F109)&amp;"."&amp; mergeValue(G109)</f>
        <v>1.1.1.1.1.1</v>
      </c>
      <c r="M109" s="1063" t="s">
        <v>648</v>
      </c>
      <c r="N109" s="645"/>
      <c r="O109" s="682"/>
      <c r="P109" s="561"/>
      <c r="Q109" s="561"/>
      <c r="R109" s="493"/>
      <c r="S109" s="1089"/>
      <c r="T109" s="1115"/>
      <c r="U109" s="1115"/>
      <c r="V109" s="583" t="str">
        <f>W109 &amp; "-" &amp; Y109</f>
        <v>-</v>
      </c>
      <c r="W109" s="1262"/>
      <c r="X109" s="1251" t="s">
        <v>83</v>
      </c>
      <c r="Y109" s="1262"/>
      <c r="Z109" s="1251" t="s">
        <v>83</v>
      </c>
      <c r="AA109" s="682"/>
      <c r="AB109" s="762"/>
      <c r="AC109" s="762"/>
      <c r="AD109" s="711"/>
      <c r="AE109" s="1089"/>
      <c r="AF109" s="1115"/>
      <c r="AG109" s="1115"/>
      <c r="AH109" s="768" t="str">
        <f>AI109 &amp; "-" &amp; AK109</f>
        <v>-</v>
      </c>
      <c r="AI109" s="1262"/>
      <c r="AJ109" s="1251" t="s">
        <v>83</v>
      </c>
      <c r="AK109" s="1262"/>
      <c r="AL109" s="1251" t="s">
        <v>83</v>
      </c>
      <c r="AM109" s="682"/>
      <c r="AN109" s="762"/>
      <c r="AO109" s="762"/>
      <c r="AP109" s="711"/>
      <c r="AQ109" s="1089"/>
      <c r="AR109" s="1115"/>
      <c r="AS109" s="1115"/>
      <c r="AT109" s="768" t="str">
        <f>AU109 &amp; "-" &amp; AW109</f>
        <v>-</v>
      </c>
      <c r="AU109" s="1262"/>
      <c r="AV109" s="1251" t="s">
        <v>83</v>
      </c>
      <c r="AW109" s="1262"/>
      <c r="AX109" s="1251" t="s">
        <v>83</v>
      </c>
      <c r="AY109" s="682"/>
      <c r="AZ109" s="762"/>
      <c r="BA109" s="762"/>
      <c r="BB109" s="711"/>
      <c r="BC109" s="1089"/>
      <c r="BD109" s="1115"/>
      <c r="BE109" s="1115"/>
      <c r="BF109" s="768" t="str">
        <f>BG109 &amp; "-" &amp; BI109</f>
        <v>-</v>
      </c>
      <c r="BG109" s="1262"/>
      <c r="BH109" s="1251" t="s">
        <v>83</v>
      </c>
      <c r="BI109" s="1262"/>
      <c r="BJ109" s="1251" t="s">
        <v>84</v>
      </c>
      <c r="BK109" s="536"/>
      <c r="BL109" s="629" t="s">
        <v>666</v>
      </c>
      <c r="BM109" s="584" t="str">
        <f>strCheckDate(O109:BK109)</f>
        <v/>
      </c>
      <c r="BN109" s="588"/>
      <c r="BO109" s="588" t="str">
        <f>IF(M109="","",M109 )</f>
        <v>горячая вода в системе централизованного теплоснабжения на горячее водоснабжение</v>
      </c>
      <c r="BP109" s="588"/>
      <c r="BQ109" s="588"/>
      <c r="BR109" s="588"/>
      <c r="BS109" s="584"/>
      <c r="BT109" s="584"/>
      <c r="BU109" s="584"/>
      <c r="BV109" s="584"/>
      <c r="BW109" s="584"/>
      <c r="BX109" s="584"/>
    </row>
    <row r="110" spans="1:76" s="522" customFormat="1" ht="0.2" customHeight="1">
      <c r="A110" s="1255"/>
      <c r="B110" s="1255"/>
      <c r="C110" s="1255"/>
      <c r="D110" s="1255"/>
      <c r="E110" s="1255"/>
      <c r="F110" s="1255"/>
      <c r="G110" s="1255"/>
      <c r="H110" s="1073"/>
      <c r="I110" s="1280"/>
      <c r="J110" s="1281"/>
      <c r="K110" s="1062"/>
      <c r="L110" s="599"/>
      <c r="M110" s="645"/>
      <c r="N110" s="645"/>
      <c r="O110" s="561"/>
      <c r="P110" s="493"/>
      <c r="Q110" s="493"/>
      <c r="R110" s="493"/>
      <c r="S110" s="493"/>
      <c r="T110" s="493"/>
      <c r="U110" s="558"/>
      <c r="V110" s="583"/>
      <c r="W110" s="1250"/>
      <c r="X110" s="1251"/>
      <c r="Y110" s="1250"/>
      <c r="Z110" s="1251"/>
      <c r="AA110" s="762"/>
      <c r="AB110" s="711"/>
      <c r="AC110" s="711"/>
      <c r="AD110" s="711"/>
      <c r="AE110" s="711"/>
      <c r="AF110" s="711"/>
      <c r="AG110" s="558"/>
      <c r="AH110" s="768"/>
      <c r="AI110" s="1250"/>
      <c r="AJ110" s="1251"/>
      <c r="AK110" s="1250"/>
      <c r="AL110" s="1251"/>
      <c r="AM110" s="762"/>
      <c r="AN110" s="711"/>
      <c r="AO110" s="711"/>
      <c r="AP110" s="711"/>
      <c r="AQ110" s="711"/>
      <c r="AR110" s="711"/>
      <c r="AS110" s="558"/>
      <c r="AT110" s="768"/>
      <c r="AU110" s="1250"/>
      <c r="AV110" s="1251"/>
      <c r="AW110" s="1250"/>
      <c r="AX110" s="1251"/>
      <c r="AY110" s="762"/>
      <c r="AZ110" s="711"/>
      <c r="BA110" s="711"/>
      <c r="BB110" s="711"/>
      <c r="BC110" s="711"/>
      <c r="BD110" s="711"/>
      <c r="BE110" s="558"/>
      <c r="BF110" s="768"/>
      <c r="BG110" s="1250"/>
      <c r="BH110" s="1251"/>
      <c r="BI110" s="1250"/>
      <c r="BJ110" s="1251"/>
      <c r="BK110" s="536"/>
      <c r="BL110" s="1225"/>
      <c r="BM110" s="584"/>
      <c r="BN110" s="584"/>
      <c r="BO110" s="584"/>
      <c r="BP110" s="588">
        <f ca="1">OFFSET(BP110,-1,0)</f>
        <v>0</v>
      </c>
      <c r="BQ110" s="584"/>
      <c r="BR110" s="584"/>
      <c r="BS110" s="584"/>
      <c r="BT110" s="584"/>
      <c r="BU110" s="584"/>
      <c r="BV110" s="584"/>
      <c r="BW110" s="584"/>
      <c r="BX110" s="584"/>
    </row>
    <row r="111" spans="1:76" s="521" customFormat="1" ht="15" hidden="1" customHeight="1">
      <c r="A111" s="1255"/>
      <c r="B111" s="1255"/>
      <c r="C111" s="1255"/>
      <c r="D111" s="1255"/>
      <c r="E111" s="1255"/>
      <c r="F111" s="1255"/>
      <c r="G111" s="1255"/>
      <c r="H111" s="1073"/>
      <c r="I111" s="1280"/>
      <c r="J111" s="1281"/>
      <c r="K111" s="1064"/>
      <c r="L111" s="537"/>
      <c r="M111" s="556"/>
      <c r="N111" s="550"/>
      <c r="O111" s="544"/>
      <c r="P111" s="544"/>
      <c r="Q111" s="544"/>
      <c r="R111" s="544"/>
      <c r="S111" s="544"/>
      <c r="T111" s="544"/>
      <c r="U111" s="544"/>
      <c r="V111" s="544"/>
      <c r="W111" s="562"/>
      <c r="X111" s="563"/>
      <c r="Y111" s="562"/>
      <c r="Z111" s="550"/>
      <c r="AA111" s="756"/>
      <c r="AB111" s="756"/>
      <c r="AC111" s="756"/>
      <c r="AD111" s="756"/>
      <c r="AE111" s="756"/>
      <c r="AF111" s="756"/>
      <c r="AG111" s="756"/>
      <c r="AH111" s="756"/>
      <c r="AI111" s="1004"/>
      <c r="AJ111" s="1005"/>
      <c r="AK111" s="1004"/>
      <c r="AL111" s="1000"/>
      <c r="AM111" s="756"/>
      <c r="AN111" s="756"/>
      <c r="AO111" s="756"/>
      <c r="AP111" s="756"/>
      <c r="AQ111" s="756"/>
      <c r="AR111" s="756"/>
      <c r="AS111" s="756"/>
      <c r="AT111" s="756"/>
      <c r="AU111" s="1004"/>
      <c r="AV111" s="1005"/>
      <c r="AW111" s="1004"/>
      <c r="AX111" s="1000"/>
      <c r="AY111" s="756"/>
      <c r="AZ111" s="756"/>
      <c r="BA111" s="756"/>
      <c r="BB111" s="756"/>
      <c r="BC111" s="756"/>
      <c r="BD111" s="756"/>
      <c r="BE111" s="756"/>
      <c r="BF111" s="756"/>
      <c r="BG111" s="1004"/>
      <c r="BH111" s="1005"/>
      <c r="BI111" s="1004"/>
      <c r="BJ111" s="1000"/>
      <c r="BK111" s="559"/>
      <c r="BL111" s="1225"/>
      <c r="BM111" s="586"/>
      <c r="BN111" s="586"/>
      <c r="BO111" s="586"/>
      <c r="BP111" s="586"/>
      <c r="BQ111" s="586"/>
      <c r="BR111" s="586"/>
      <c r="BS111" s="586"/>
      <c r="BT111" s="586"/>
      <c r="BU111" s="586"/>
      <c r="BV111" s="586"/>
      <c r="BW111" s="586"/>
      <c r="BX111" s="586"/>
    </row>
    <row r="112" spans="1:76" s="521" customFormat="1" ht="15" customHeight="1">
      <c r="A112" s="1255"/>
      <c r="B112" s="1255"/>
      <c r="C112" s="1255"/>
      <c r="D112" s="1255"/>
      <c r="E112" s="1255"/>
      <c r="F112" s="1255"/>
      <c r="G112" s="1073"/>
      <c r="H112" s="1073"/>
      <c r="I112" s="1280"/>
      <c r="J112" s="1070"/>
      <c r="K112" s="1064"/>
      <c r="L112" s="537"/>
      <c r="M112" s="555" t="s">
        <v>25</v>
      </c>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6"/>
      <c r="AO112" s="556"/>
      <c r="AP112" s="556"/>
      <c r="AQ112" s="556"/>
      <c r="AR112" s="556"/>
      <c r="AS112" s="556"/>
      <c r="AT112" s="556"/>
      <c r="AU112" s="556"/>
      <c r="AV112" s="556"/>
      <c r="AW112" s="556"/>
      <c r="AX112" s="556"/>
      <c r="AY112" s="556"/>
      <c r="AZ112" s="556"/>
      <c r="BA112" s="556"/>
      <c r="BB112" s="556"/>
      <c r="BC112" s="556"/>
      <c r="BD112" s="556"/>
      <c r="BE112" s="556"/>
      <c r="BF112" s="556"/>
      <c r="BG112" s="556"/>
      <c r="BH112" s="556"/>
      <c r="BI112" s="556"/>
      <c r="BJ112" s="556"/>
      <c r="BK112" s="556"/>
      <c r="BL112" s="559"/>
      <c r="BM112" s="586"/>
      <c r="BN112" s="586"/>
      <c r="BO112" s="586"/>
      <c r="BP112" s="586"/>
      <c r="BQ112" s="586"/>
      <c r="BR112" s="586"/>
      <c r="BS112" s="586"/>
      <c r="BT112" s="586"/>
      <c r="BU112" s="586"/>
      <c r="BV112" s="586"/>
      <c r="BW112" s="586"/>
      <c r="BX112" s="586"/>
    </row>
    <row r="113" spans="1:76" s="521" customFormat="1" ht="15" customHeight="1">
      <c r="A113" s="1255"/>
      <c r="B113" s="1255"/>
      <c r="C113" s="1255"/>
      <c r="D113" s="1255"/>
      <c r="E113" s="1255"/>
      <c r="F113" s="1076"/>
      <c r="G113" s="1073"/>
      <c r="H113" s="1073"/>
      <c r="I113" s="1060"/>
      <c r="J113" s="1058"/>
      <c r="K113" s="1064"/>
      <c r="L113" s="537"/>
      <c r="M113" s="550" t="s">
        <v>11</v>
      </c>
      <c r="N113" s="549"/>
      <c r="O113" s="544"/>
      <c r="P113" s="544"/>
      <c r="Q113" s="544"/>
      <c r="R113" s="544"/>
      <c r="S113" s="544"/>
      <c r="T113" s="544"/>
      <c r="U113" s="544"/>
      <c r="V113" s="544"/>
      <c r="W113" s="572"/>
      <c r="X113" s="563"/>
      <c r="Y113" s="562"/>
      <c r="Z113" s="549"/>
      <c r="AA113" s="756"/>
      <c r="AB113" s="756"/>
      <c r="AC113" s="756"/>
      <c r="AD113" s="756"/>
      <c r="AE113" s="756"/>
      <c r="AF113" s="756"/>
      <c r="AG113" s="756"/>
      <c r="AH113" s="756"/>
      <c r="AI113" s="765"/>
      <c r="AJ113" s="1005"/>
      <c r="AK113" s="1004"/>
      <c r="AL113" s="999"/>
      <c r="AM113" s="756"/>
      <c r="AN113" s="756"/>
      <c r="AO113" s="756"/>
      <c r="AP113" s="756"/>
      <c r="AQ113" s="756"/>
      <c r="AR113" s="756"/>
      <c r="AS113" s="756"/>
      <c r="AT113" s="756"/>
      <c r="AU113" s="765"/>
      <c r="AV113" s="1005"/>
      <c r="AW113" s="1004"/>
      <c r="AX113" s="999"/>
      <c r="AY113" s="756"/>
      <c r="AZ113" s="756"/>
      <c r="BA113" s="756"/>
      <c r="BB113" s="756"/>
      <c r="BC113" s="756"/>
      <c r="BD113" s="756"/>
      <c r="BE113" s="756"/>
      <c r="BF113" s="756"/>
      <c r="BG113" s="765"/>
      <c r="BH113" s="1005"/>
      <c r="BI113" s="1004"/>
      <c r="BJ113" s="999"/>
      <c r="BK113" s="563"/>
      <c r="BL113" s="559"/>
      <c r="BM113" s="586"/>
      <c r="BN113" s="586"/>
      <c r="BO113" s="586"/>
      <c r="BP113" s="586"/>
      <c r="BQ113" s="586"/>
      <c r="BR113" s="586"/>
      <c r="BS113" s="586"/>
      <c r="BT113" s="586"/>
      <c r="BU113" s="586"/>
      <c r="BV113" s="586"/>
      <c r="BW113" s="586"/>
      <c r="BX113" s="586"/>
    </row>
    <row r="114" spans="1:76" s="521" customFormat="1" ht="0.2" customHeight="1">
      <c r="A114" s="1255"/>
      <c r="B114" s="1255"/>
      <c r="C114" s="1255"/>
      <c r="D114" s="1075"/>
      <c r="E114" s="1076"/>
      <c r="F114" s="1076"/>
      <c r="G114" s="1073"/>
      <c r="H114" s="1073"/>
      <c r="I114" s="1071"/>
      <c r="J114" s="1058"/>
      <c r="K114" s="1054"/>
      <c r="L114" s="537"/>
      <c r="M114" s="550"/>
      <c r="N114" s="550"/>
      <c r="O114" s="550"/>
      <c r="P114" s="550"/>
      <c r="Q114" s="550"/>
      <c r="R114" s="550"/>
      <c r="S114" s="550"/>
      <c r="T114" s="550"/>
      <c r="U114" s="550"/>
      <c r="V114" s="550"/>
      <c r="W114" s="550"/>
      <c r="X114" s="550"/>
      <c r="Y114" s="550"/>
      <c r="Z114" s="55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550"/>
      <c r="BL114" s="559"/>
      <c r="BM114" s="586"/>
      <c r="BN114" s="586"/>
      <c r="BO114" s="586"/>
      <c r="BP114" s="586"/>
      <c r="BQ114" s="586"/>
      <c r="BR114" s="586"/>
      <c r="BS114" s="586"/>
      <c r="BT114" s="586"/>
      <c r="BU114" s="586"/>
      <c r="BV114" s="586"/>
      <c r="BW114" s="586"/>
      <c r="BX114" s="586"/>
    </row>
    <row r="115" spans="1:76" s="521" customFormat="1" ht="15" customHeight="1">
      <c r="A115" s="1255"/>
      <c r="B115" s="1255"/>
      <c r="C115" s="1255"/>
      <c r="D115" s="1077"/>
      <c r="E115" s="1077"/>
      <c r="F115" s="1077"/>
      <c r="G115" s="1078"/>
      <c r="H115" s="1077"/>
      <c r="I115" s="1064"/>
      <c r="J115" s="1058"/>
      <c r="K115" s="1064"/>
      <c r="L115" s="537"/>
      <c r="M115" s="549" t="s">
        <v>17</v>
      </c>
      <c r="N115" s="548"/>
      <c r="O115" s="544"/>
      <c r="P115" s="544"/>
      <c r="Q115" s="544"/>
      <c r="R115" s="544"/>
      <c r="S115" s="544"/>
      <c r="T115" s="544"/>
      <c r="U115" s="544"/>
      <c r="V115" s="544"/>
      <c r="W115" s="572"/>
      <c r="X115" s="563"/>
      <c r="Y115" s="562"/>
      <c r="Z115" s="548"/>
      <c r="AA115" s="756"/>
      <c r="AB115" s="756"/>
      <c r="AC115" s="756"/>
      <c r="AD115" s="756"/>
      <c r="AE115" s="756"/>
      <c r="AF115" s="756"/>
      <c r="AG115" s="756"/>
      <c r="AH115" s="756"/>
      <c r="AI115" s="765"/>
      <c r="AJ115" s="1005"/>
      <c r="AK115" s="1004"/>
      <c r="AL115" s="998"/>
      <c r="AM115" s="756"/>
      <c r="AN115" s="756"/>
      <c r="AO115" s="756"/>
      <c r="AP115" s="756"/>
      <c r="AQ115" s="756"/>
      <c r="AR115" s="756"/>
      <c r="AS115" s="756"/>
      <c r="AT115" s="756"/>
      <c r="AU115" s="765"/>
      <c r="AV115" s="1005"/>
      <c r="AW115" s="1004"/>
      <c r="AX115" s="998"/>
      <c r="AY115" s="756"/>
      <c r="AZ115" s="756"/>
      <c r="BA115" s="756"/>
      <c r="BB115" s="756"/>
      <c r="BC115" s="756"/>
      <c r="BD115" s="756"/>
      <c r="BE115" s="756"/>
      <c r="BF115" s="756"/>
      <c r="BG115" s="765"/>
      <c r="BH115" s="1005"/>
      <c r="BI115" s="1004"/>
      <c r="BJ115" s="998"/>
      <c r="BK115" s="563"/>
      <c r="BL115" s="559"/>
      <c r="BM115" s="586"/>
      <c r="BN115" s="586"/>
      <c r="BO115" s="586"/>
      <c r="BP115" s="586"/>
      <c r="BQ115" s="586"/>
      <c r="BR115" s="586"/>
      <c r="BS115" s="586"/>
      <c r="BT115" s="586"/>
      <c r="BU115" s="586"/>
      <c r="BV115" s="586"/>
      <c r="BW115" s="586"/>
      <c r="BX115" s="586"/>
    </row>
    <row r="116" spans="1:76" s="521" customFormat="1" ht="15" customHeight="1">
      <c r="A116" s="1255"/>
      <c r="B116" s="1255"/>
      <c r="C116" s="1077"/>
      <c r="D116" s="1077"/>
      <c r="E116" s="1077"/>
      <c r="F116" s="1077"/>
      <c r="G116" s="1078"/>
      <c r="H116" s="1077"/>
      <c r="I116" s="1064"/>
      <c r="J116" s="1058"/>
      <c r="K116" s="1064"/>
      <c r="L116" s="537"/>
      <c r="M116" s="548" t="s">
        <v>18</v>
      </c>
      <c r="N116" s="548"/>
      <c r="O116" s="544"/>
      <c r="P116" s="544"/>
      <c r="Q116" s="544"/>
      <c r="R116" s="544"/>
      <c r="S116" s="544"/>
      <c r="T116" s="544"/>
      <c r="U116" s="544"/>
      <c r="V116" s="544"/>
      <c r="W116" s="572"/>
      <c r="X116" s="563"/>
      <c r="Y116" s="562"/>
      <c r="Z116" s="548"/>
      <c r="AA116" s="756"/>
      <c r="AB116" s="756"/>
      <c r="AC116" s="756"/>
      <c r="AD116" s="756"/>
      <c r="AE116" s="756"/>
      <c r="AF116" s="756"/>
      <c r="AG116" s="756"/>
      <c r="AH116" s="756"/>
      <c r="AI116" s="765"/>
      <c r="AJ116" s="1005"/>
      <c r="AK116" s="1004"/>
      <c r="AL116" s="998"/>
      <c r="AM116" s="756"/>
      <c r="AN116" s="756"/>
      <c r="AO116" s="756"/>
      <c r="AP116" s="756"/>
      <c r="AQ116" s="756"/>
      <c r="AR116" s="756"/>
      <c r="AS116" s="756"/>
      <c r="AT116" s="756"/>
      <c r="AU116" s="765"/>
      <c r="AV116" s="1005"/>
      <c r="AW116" s="1004"/>
      <c r="AX116" s="998"/>
      <c r="AY116" s="756"/>
      <c r="AZ116" s="756"/>
      <c r="BA116" s="756"/>
      <c r="BB116" s="756"/>
      <c r="BC116" s="756"/>
      <c r="BD116" s="756"/>
      <c r="BE116" s="756"/>
      <c r="BF116" s="756"/>
      <c r="BG116" s="765"/>
      <c r="BH116" s="1005"/>
      <c r="BI116" s="1004"/>
      <c r="BJ116" s="998"/>
      <c r="BK116" s="563"/>
      <c r="BL116" s="559"/>
      <c r="BM116" s="586"/>
      <c r="BN116" s="586"/>
      <c r="BO116" s="586"/>
      <c r="BP116" s="586"/>
      <c r="BQ116" s="586"/>
      <c r="BR116" s="586"/>
      <c r="BS116" s="586"/>
      <c r="BT116" s="586"/>
      <c r="BU116" s="586"/>
      <c r="BV116" s="586"/>
      <c r="BW116" s="586"/>
      <c r="BX116" s="586"/>
    </row>
    <row r="117" spans="1:76" s="521" customFormat="1" ht="15" customHeight="1">
      <c r="A117" s="1255"/>
      <c r="B117" s="1077"/>
      <c r="C117" s="1077"/>
      <c r="D117" s="1077"/>
      <c r="E117" s="1077"/>
      <c r="F117" s="1077"/>
      <c r="G117" s="1078"/>
      <c r="H117" s="1077"/>
      <c r="I117" s="1064"/>
      <c r="J117" s="1058"/>
      <c r="K117" s="1064"/>
      <c r="L117" s="537"/>
      <c r="M117" s="557" t="s">
        <v>19</v>
      </c>
      <c r="N117" s="548"/>
      <c r="O117" s="544"/>
      <c r="P117" s="544"/>
      <c r="Q117" s="544"/>
      <c r="R117" s="544"/>
      <c r="S117" s="544"/>
      <c r="T117" s="544"/>
      <c r="U117" s="544"/>
      <c r="V117" s="544"/>
      <c r="W117" s="572"/>
      <c r="X117" s="563"/>
      <c r="Y117" s="562"/>
      <c r="Z117" s="548"/>
      <c r="AA117" s="756"/>
      <c r="AB117" s="756"/>
      <c r="AC117" s="756"/>
      <c r="AD117" s="756"/>
      <c r="AE117" s="756"/>
      <c r="AF117" s="756"/>
      <c r="AG117" s="756"/>
      <c r="AH117" s="756"/>
      <c r="AI117" s="765"/>
      <c r="AJ117" s="1005"/>
      <c r="AK117" s="1004"/>
      <c r="AL117" s="998"/>
      <c r="AM117" s="756"/>
      <c r="AN117" s="756"/>
      <c r="AO117" s="756"/>
      <c r="AP117" s="756"/>
      <c r="AQ117" s="756"/>
      <c r="AR117" s="756"/>
      <c r="AS117" s="756"/>
      <c r="AT117" s="756"/>
      <c r="AU117" s="765"/>
      <c r="AV117" s="1005"/>
      <c r="AW117" s="1004"/>
      <c r="AX117" s="998"/>
      <c r="AY117" s="756"/>
      <c r="AZ117" s="756"/>
      <c r="BA117" s="756"/>
      <c r="BB117" s="756"/>
      <c r="BC117" s="756"/>
      <c r="BD117" s="756"/>
      <c r="BE117" s="756"/>
      <c r="BF117" s="756"/>
      <c r="BG117" s="765"/>
      <c r="BH117" s="1005"/>
      <c r="BI117" s="1004"/>
      <c r="BJ117" s="998"/>
      <c r="BK117" s="563"/>
      <c r="BL117" s="559"/>
      <c r="BM117" s="586"/>
      <c r="BN117" s="586"/>
      <c r="BO117" s="586"/>
      <c r="BP117" s="586"/>
      <c r="BQ117" s="586"/>
      <c r="BR117" s="586"/>
      <c r="BS117" s="586"/>
      <c r="BT117" s="586"/>
      <c r="BU117" s="586"/>
      <c r="BV117" s="586"/>
      <c r="BW117" s="586"/>
      <c r="BX117" s="586"/>
    </row>
    <row r="118" spans="1:76" s="521" customFormat="1" ht="15" customHeight="1">
      <c r="A118" s="1071"/>
      <c r="B118" s="1071"/>
      <c r="C118" s="1071"/>
      <c r="D118" s="1071"/>
      <c r="E118" s="1071"/>
      <c r="F118" s="1071"/>
      <c r="G118" s="1079"/>
      <c r="H118" s="1071"/>
      <c r="I118" s="1057"/>
      <c r="J118" s="1058"/>
      <c r="K118" s="1054"/>
      <c r="L118" s="537"/>
      <c r="M118" s="564" t="s">
        <v>308</v>
      </c>
      <c r="N118" s="548"/>
      <c r="O118" s="544"/>
      <c r="P118" s="544"/>
      <c r="Q118" s="544"/>
      <c r="R118" s="544"/>
      <c r="S118" s="544"/>
      <c r="T118" s="544"/>
      <c r="U118" s="544"/>
      <c r="V118" s="544"/>
      <c r="W118" s="572"/>
      <c r="X118" s="563"/>
      <c r="Y118" s="562"/>
      <c r="Z118" s="548"/>
      <c r="AA118" s="756"/>
      <c r="AB118" s="756"/>
      <c r="AC118" s="756"/>
      <c r="AD118" s="756"/>
      <c r="AE118" s="756"/>
      <c r="AF118" s="756"/>
      <c r="AG118" s="756"/>
      <c r="AH118" s="756"/>
      <c r="AI118" s="765"/>
      <c r="AJ118" s="1005"/>
      <c r="AK118" s="1004"/>
      <c r="AL118" s="998"/>
      <c r="AM118" s="756"/>
      <c r="AN118" s="756"/>
      <c r="AO118" s="756"/>
      <c r="AP118" s="756"/>
      <c r="AQ118" s="756"/>
      <c r="AR118" s="756"/>
      <c r="AS118" s="756"/>
      <c r="AT118" s="756"/>
      <c r="AU118" s="765"/>
      <c r="AV118" s="1005"/>
      <c r="AW118" s="1004"/>
      <c r="AX118" s="998"/>
      <c r="AY118" s="756"/>
      <c r="AZ118" s="756"/>
      <c r="BA118" s="756"/>
      <c r="BB118" s="756"/>
      <c r="BC118" s="756"/>
      <c r="BD118" s="756"/>
      <c r="BE118" s="756"/>
      <c r="BF118" s="756"/>
      <c r="BG118" s="765"/>
      <c r="BH118" s="1005"/>
      <c r="BI118" s="1004"/>
      <c r="BJ118" s="998"/>
      <c r="BK118" s="563"/>
      <c r="BL118" s="559"/>
      <c r="BM118" s="586"/>
      <c r="BN118" s="586"/>
      <c r="BO118" s="586"/>
      <c r="BP118" s="586"/>
      <c r="BQ118" s="586"/>
      <c r="BR118" s="586"/>
      <c r="BS118" s="586"/>
      <c r="BT118" s="586"/>
      <c r="BU118" s="586"/>
      <c r="BV118" s="586"/>
      <c r="BW118" s="586"/>
      <c r="BX118" s="586"/>
    </row>
    <row r="119" spans="1:76" s="684" customFormat="1" ht="102.75" customHeight="1">
      <c r="A119" s="927"/>
      <c r="B119" s="927"/>
      <c r="C119" s="927"/>
      <c r="D119" s="927"/>
      <c r="E119" s="927"/>
      <c r="F119" s="927"/>
      <c r="G119" s="931"/>
      <c r="H119" s="932">
        <v>1</v>
      </c>
      <c r="I119" s="930"/>
      <c r="J119" s="928"/>
      <c r="K119" s="929"/>
      <c r="L119" s="723" t="str">
        <f>mergeValue(A119) &amp;"."&amp; mergeValue(B119)&amp;"."&amp; mergeValue(C119)&amp;"."&amp; mergeValue(D119)&amp;"."&amp; mergeValue(F119)&amp;"."&amp; mergeValue(G119)&amp;"."&amp; mergeValue(H119)</f>
        <v>......1</v>
      </c>
      <c r="M119" s="1065"/>
      <c r="N119" s="712"/>
      <c r="O119" s="682"/>
      <c r="P119" s="701"/>
      <c r="Q119" s="701"/>
      <c r="R119" s="711"/>
      <c r="S119" s="1089"/>
      <c r="T119" s="1115"/>
      <c r="U119" s="1115"/>
      <c r="V119" s="1116"/>
      <c r="W119" s="682"/>
      <c r="X119" s="649" t="s">
        <v>84</v>
      </c>
      <c r="Y119" s="1085"/>
      <c r="Z119" s="471" t="s">
        <v>84</v>
      </c>
      <c r="AA119" s="682"/>
      <c r="AB119" s="762"/>
      <c r="AC119" s="762"/>
      <c r="AD119" s="711"/>
      <c r="AE119" s="1089"/>
      <c r="AF119" s="1115"/>
      <c r="AG119" s="1115"/>
      <c r="AH119" s="1116"/>
      <c r="AI119" s="682"/>
      <c r="AJ119" s="1128" t="s">
        <v>84</v>
      </c>
      <c r="AK119" s="1130"/>
      <c r="AL119" s="1128" t="s">
        <v>84</v>
      </c>
      <c r="AM119" s="682"/>
      <c r="AN119" s="762"/>
      <c r="AO119" s="762"/>
      <c r="AP119" s="711"/>
      <c r="AQ119" s="1089"/>
      <c r="AR119" s="1115"/>
      <c r="AS119" s="1115"/>
      <c r="AT119" s="1116"/>
      <c r="AU119" s="682"/>
      <c r="AV119" s="1128" t="s">
        <v>84</v>
      </c>
      <c r="AW119" s="1130"/>
      <c r="AX119" s="1128" t="s">
        <v>84</v>
      </c>
      <c r="AY119" s="682"/>
      <c r="AZ119" s="762"/>
      <c r="BA119" s="762"/>
      <c r="BB119" s="711"/>
      <c r="BC119" s="1089"/>
      <c r="BD119" s="1115"/>
      <c r="BE119" s="1115"/>
      <c r="BF119" s="1116"/>
      <c r="BG119" s="682"/>
      <c r="BH119" s="1128" t="s">
        <v>84</v>
      </c>
      <c r="BI119" s="1130"/>
      <c r="BJ119" s="1128" t="s">
        <v>84</v>
      </c>
      <c r="BK119" s="669"/>
      <c r="BL119" s="689"/>
      <c r="BM119" s="718" t="str">
        <f>strCheckDate(O119:BK119)</f>
        <v/>
      </c>
      <c r="BN119" s="718"/>
      <c r="BO119" s="718"/>
      <c r="BP119" s="721"/>
      <c r="BQ119" s="718"/>
      <c r="BR119" s="718"/>
      <c r="BS119" s="718"/>
      <c r="BT119" s="718"/>
      <c r="BU119" s="718"/>
      <c r="BV119" s="718"/>
      <c r="BW119" s="718"/>
      <c r="BX119" s="718"/>
    </row>
    <row r="122" spans="1:76" s="35" customFormat="1" ht="17.100000000000001" customHeight="1">
      <c r="G122" s="35" t="s">
        <v>13</v>
      </c>
      <c r="I122" s="35" t="s">
        <v>68</v>
      </c>
      <c r="U122" s="158"/>
    </row>
    <row r="123" spans="1:76" ht="17.100000000000001" customHeight="1">
      <c r="T123" s="122"/>
      <c r="U123" s="43"/>
    </row>
    <row r="124" spans="1:76" s="522" customFormat="1" ht="22.5">
      <c r="A124" s="1255">
        <v>1</v>
      </c>
      <c r="B124" s="939"/>
      <c r="C124" s="939"/>
      <c r="D124" s="939"/>
      <c r="E124" s="940"/>
      <c r="F124" s="941"/>
      <c r="G124" s="941"/>
      <c r="H124" s="941"/>
      <c r="I124" s="942"/>
      <c r="J124" s="937"/>
      <c r="K124" s="944"/>
      <c r="L124" s="592">
        <f>mergeValue(A124)</f>
        <v>1</v>
      </c>
      <c r="M124" s="640" t="s">
        <v>20</v>
      </c>
      <c r="N124" s="579"/>
      <c r="O124" s="1271"/>
      <c r="P124" s="1271"/>
      <c r="Q124" s="1271"/>
      <c r="R124" s="1271"/>
      <c r="S124" s="1271"/>
      <c r="T124" s="1271"/>
      <c r="U124" s="1271"/>
      <c r="V124" s="1271"/>
      <c r="W124" s="629" t="s">
        <v>656</v>
      </c>
      <c r="X124" s="584"/>
      <c r="Y124" s="584"/>
      <c r="Z124" s="584"/>
      <c r="AA124" s="584"/>
      <c r="AB124" s="584"/>
      <c r="AC124" s="584"/>
      <c r="AD124" s="584"/>
      <c r="AE124" s="584"/>
      <c r="AF124" s="584"/>
      <c r="AG124" s="584"/>
      <c r="AH124" s="584"/>
    </row>
    <row r="125" spans="1:76" s="522" customFormat="1" ht="22.5">
      <c r="A125" s="1255"/>
      <c r="B125" s="1255">
        <v>1</v>
      </c>
      <c r="C125" s="939"/>
      <c r="D125" s="939"/>
      <c r="E125" s="941"/>
      <c r="F125" s="941"/>
      <c r="G125" s="941"/>
      <c r="H125" s="941"/>
      <c r="I125" s="936"/>
      <c r="J125" s="935"/>
      <c r="K125" s="938"/>
      <c r="L125" s="592" t="str">
        <f>mergeValue(A125) &amp;"."&amp; mergeValue(B125)</f>
        <v>1.1</v>
      </c>
      <c r="M125" s="545" t="s">
        <v>16</v>
      </c>
      <c r="N125" s="579"/>
      <c r="O125" s="1271"/>
      <c r="P125" s="1271"/>
      <c r="Q125" s="1271"/>
      <c r="R125" s="1271"/>
      <c r="S125" s="1271"/>
      <c r="T125" s="1271"/>
      <c r="U125" s="1271"/>
      <c r="V125" s="1271"/>
      <c r="W125" s="629" t="s">
        <v>476</v>
      </c>
      <c r="X125" s="584"/>
      <c r="Y125" s="584"/>
      <c r="Z125" s="584"/>
      <c r="AA125" s="584"/>
      <c r="AB125" s="584"/>
      <c r="AC125" s="584"/>
      <c r="AD125" s="584"/>
      <c r="AE125" s="584"/>
      <c r="AF125" s="584"/>
      <c r="AG125" s="584"/>
      <c r="AH125" s="584"/>
    </row>
    <row r="126" spans="1:76" s="522" customFormat="1" ht="22.5">
      <c r="A126" s="1255"/>
      <c r="B126" s="1255"/>
      <c r="C126" s="1255">
        <v>1</v>
      </c>
      <c r="D126" s="939"/>
      <c r="E126" s="941"/>
      <c r="F126" s="941"/>
      <c r="G126" s="941"/>
      <c r="H126" s="941"/>
      <c r="I126" s="943"/>
      <c r="J126" s="935"/>
      <c r="K126" s="938"/>
      <c r="L126" s="592" t="str">
        <f>mergeValue(A126) &amp;"."&amp; mergeValue(B126)&amp;"."&amp; mergeValue(C126)</f>
        <v>1.1.1</v>
      </c>
      <c r="M126" s="546" t="s">
        <v>7</v>
      </c>
      <c r="N126" s="579"/>
      <c r="O126" s="1271"/>
      <c r="P126" s="1271"/>
      <c r="Q126" s="1271"/>
      <c r="R126" s="1271"/>
      <c r="S126" s="1271"/>
      <c r="T126" s="1271"/>
      <c r="U126" s="1271"/>
      <c r="V126" s="1271"/>
      <c r="W126" s="629" t="s">
        <v>631</v>
      </c>
      <c r="X126" s="584"/>
      <c r="Y126" s="584"/>
      <c r="Z126" s="584"/>
      <c r="AA126" s="584"/>
      <c r="AB126" s="584"/>
      <c r="AC126" s="584"/>
      <c r="AD126" s="584"/>
      <c r="AE126" s="584"/>
      <c r="AF126" s="584"/>
      <c r="AG126" s="584"/>
      <c r="AH126" s="584"/>
    </row>
    <row r="127" spans="1:76" s="522" customFormat="1" ht="22.5">
      <c r="A127" s="1255"/>
      <c r="B127" s="1255"/>
      <c r="C127" s="1255"/>
      <c r="D127" s="1255">
        <v>1</v>
      </c>
      <c r="E127" s="941"/>
      <c r="F127" s="941"/>
      <c r="G127" s="941"/>
      <c r="H127" s="941"/>
      <c r="I127" s="943"/>
      <c r="J127" s="935"/>
      <c r="K127" s="938"/>
      <c r="L127" s="592" t="str">
        <f>mergeValue(A127) &amp;"."&amp; mergeValue(B127)&amp;"."&amp; mergeValue(C127)&amp;"."&amp; mergeValue(D127)</f>
        <v>1.1.1.1</v>
      </c>
      <c r="M127" s="547" t="s">
        <v>22</v>
      </c>
      <c r="N127" s="579"/>
      <c r="O127" s="1271"/>
      <c r="P127" s="1271"/>
      <c r="Q127" s="1271"/>
      <c r="R127" s="1271"/>
      <c r="S127" s="1271"/>
      <c r="T127" s="1271"/>
      <c r="U127" s="1271"/>
      <c r="V127" s="1271"/>
      <c r="W127" s="629" t="s">
        <v>632</v>
      </c>
      <c r="X127" s="584"/>
      <c r="Y127" s="584"/>
      <c r="Z127" s="584"/>
      <c r="AA127" s="584"/>
      <c r="AB127" s="584"/>
      <c r="AC127" s="584"/>
      <c r="AD127" s="584"/>
      <c r="AE127" s="584"/>
      <c r="AF127" s="584"/>
      <c r="AG127" s="584"/>
      <c r="AH127" s="584"/>
    </row>
    <row r="128" spans="1:76" s="522" customFormat="1" ht="11.25" hidden="1" customHeight="1">
      <c r="A128" s="1255"/>
      <c r="B128" s="1255"/>
      <c r="C128" s="1255"/>
      <c r="D128" s="1255"/>
      <c r="E128" s="1255">
        <v>1</v>
      </c>
      <c r="F128" s="941"/>
      <c r="G128" s="941"/>
      <c r="H128" s="939">
        <v>1</v>
      </c>
      <c r="I128" s="1255">
        <v>1</v>
      </c>
      <c r="J128" s="941"/>
      <c r="K128" s="946"/>
      <c r="L128" s="592"/>
      <c r="M128" s="553"/>
      <c r="N128" s="580"/>
      <c r="O128" s="630"/>
      <c r="P128" s="630"/>
      <c r="Q128" s="630"/>
      <c r="R128" s="630"/>
      <c r="S128" s="630"/>
      <c r="T128" s="630"/>
      <c r="U128" s="630"/>
      <c r="V128" s="507"/>
      <c r="W128" s="558"/>
      <c r="X128" s="584"/>
      <c r="Y128" s="584"/>
      <c r="Z128" s="584"/>
      <c r="AA128" s="584"/>
      <c r="AB128" s="584"/>
      <c r="AC128" s="584"/>
      <c r="AD128" s="584"/>
      <c r="AE128" s="584"/>
      <c r="AF128" s="584"/>
      <c r="AG128" s="584"/>
      <c r="AH128" s="584"/>
    </row>
    <row r="129" spans="1:34" s="522" customFormat="1" ht="90">
      <c r="A129" s="1255"/>
      <c r="B129" s="1255"/>
      <c r="C129" s="1255"/>
      <c r="D129" s="1255"/>
      <c r="E129" s="1255"/>
      <c r="F129" s="1255">
        <v>1</v>
      </c>
      <c r="G129" s="939"/>
      <c r="H129" s="939"/>
      <c r="I129" s="1255"/>
      <c r="J129" s="1255">
        <v>1</v>
      </c>
      <c r="K129" s="947"/>
      <c r="L129" s="592" t="str">
        <f>mergeValue(A129) &amp;"."&amp; mergeValue(B129)&amp;"."&amp; mergeValue(C129)&amp;"."&amp; mergeValue(D129)&amp;"."&amp;  mergeValue(F129)</f>
        <v>1.1.1.1.1</v>
      </c>
      <c r="M129" s="554" t="s">
        <v>10</v>
      </c>
      <c r="N129" s="580"/>
      <c r="O129" s="1257"/>
      <c r="P129" s="1257"/>
      <c r="Q129" s="1257"/>
      <c r="R129" s="1257"/>
      <c r="S129" s="1257"/>
      <c r="T129" s="1257"/>
      <c r="U129" s="1257"/>
      <c r="V129" s="1257"/>
      <c r="W129" s="629" t="s">
        <v>633</v>
      </c>
      <c r="X129" s="584"/>
      <c r="Y129" s="588" t="str">
        <f>strCheckUnique(Z129:Z132)</f>
        <v/>
      </c>
      <c r="Z129" s="584"/>
      <c r="AA129" s="588"/>
      <c r="AB129" s="584"/>
      <c r="AC129" s="584"/>
      <c r="AD129" s="584"/>
      <c r="AE129" s="584"/>
      <c r="AF129" s="584"/>
      <c r="AG129" s="584"/>
      <c r="AH129" s="584"/>
    </row>
    <row r="130" spans="1:34" s="522" customFormat="1" ht="191.25" customHeight="1">
      <c r="A130" s="1255"/>
      <c r="B130" s="1255"/>
      <c r="C130" s="1255"/>
      <c r="D130" s="1255"/>
      <c r="E130" s="1255"/>
      <c r="F130" s="1255"/>
      <c r="G130" s="939">
        <v>1</v>
      </c>
      <c r="H130" s="939"/>
      <c r="I130" s="1255"/>
      <c r="J130" s="1255"/>
      <c r="K130" s="947">
        <v>1</v>
      </c>
      <c r="L130" s="592" t="str">
        <f>mergeValue(A130) &amp;"."&amp; mergeValue(B130)&amp;"."&amp; mergeValue(C130)&amp;"."&amp; mergeValue(D130)&amp;"."&amp; mergeValue(F130)&amp;"."&amp; mergeValue(G130)</f>
        <v>1.1.1.1.1.1</v>
      </c>
      <c r="M130" s="1063"/>
      <c r="N130" s="585"/>
      <c r="O130" s="561"/>
      <c r="P130" s="561"/>
      <c r="Q130" s="1088"/>
      <c r="R130" s="1262"/>
      <c r="S130" s="1251" t="s">
        <v>83</v>
      </c>
      <c r="T130" s="1262"/>
      <c r="U130" s="1251" t="s">
        <v>84</v>
      </c>
      <c r="V130" s="577"/>
      <c r="W130" s="1225" t="s">
        <v>657</v>
      </c>
      <c r="X130" s="584" t="str">
        <f>strCheckDate(O131:V131)</f>
        <v/>
      </c>
      <c r="Y130" s="588"/>
      <c r="Z130" s="588" t="str">
        <f>IF(M130="","",M130 )</f>
        <v/>
      </c>
      <c r="AA130" s="588"/>
      <c r="AB130" s="588"/>
      <c r="AC130" s="588"/>
      <c r="AD130" s="584"/>
      <c r="AE130" s="584"/>
      <c r="AF130" s="584"/>
      <c r="AG130" s="584"/>
      <c r="AH130" s="584"/>
    </row>
    <row r="131" spans="1:34" s="522" customFormat="1" ht="0.2" customHeight="1">
      <c r="A131" s="1255"/>
      <c r="B131" s="1255"/>
      <c r="C131" s="1255"/>
      <c r="D131" s="1255"/>
      <c r="E131" s="1255"/>
      <c r="F131" s="1255"/>
      <c r="G131" s="939"/>
      <c r="H131" s="939"/>
      <c r="I131" s="1255"/>
      <c r="J131" s="1255"/>
      <c r="K131" s="947"/>
      <c r="L131" s="599"/>
      <c r="M131" s="645"/>
      <c r="N131" s="585"/>
      <c r="O131" s="561"/>
      <c r="P131" s="561"/>
      <c r="Q131" s="583" t="str">
        <f>R130 &amp; "-" &amp; T130</f>
        <v>-</v>
      </c>
      <c r="R131" s="1250"/>
      <c r="S131" s="1251"/>
      <c r="T131" s="1250"/>
      <c r="U131" s="1251"/>
      <c r="V131" s="577"/>
      <c r="W131" s="1225"/>
      <c r="X131" s="584"/>
      <c r="Y131" s="584"/>
      <c r="Z131" s="584"/>
      <c r="AA131" s="584"/>
      <c r="AB131" s="584"/>
      <c r="AC131" s="584"/>
      <c r="AD131" s="584"/>
      <c r="AE131" s="584"/>
      <c r="AF131" s="584"/>
      <c r="AG131" s="584"/>
      <c r="AH131" s="584"/>
    </row>
    <row r="132" spans="1:34" s="521" customFormat="1" ht="15" customHeight="1">
      <c r="A132" s="1255"/>
      <c r="B132" s="1255"/>
      <c r="C132" s="1255"/>
      <c r="D132" s="1255"/>
      <c r="E132" s="1255"/>
      <c r="F132" s="1255"/>
      <c r="G132" s="941"/>
      <c r="H132" s="939"/>
      <c r="I132" s="1255"/>
      <c r="J132" s="1255"/>
      <c r="K132" s="946"/>
      <c r="L132" s="537"/>
      <c r="M132" s="555" t="s">
        <v>25</v>
      </c>
      <c r="N132" s="550"/>
      <c r="O132" s="544"/>
      <c r="P132" s="544"/>
      <c r="Q132" s="544"/>
      <c r="R132" s="572"/>
      <c r="S132" s="563"/>
      <c r="T132" s="562"/>
      <c r="U132" s="550"/>
      <c r="V132" s="559"/>
      <c r="W132" s="1225"/>
      <c r="X132" s="586"/>
      <c r="Y132" s="586"/>
      <c r="Z132" s="586"/>
      <c r="AA132" s="586"/>
      <c r="AB132" s="586"/>
      <c r="AC132" s="586"/>
      <c r="AD132" s="586"/>
      <c r="AE132" s="586"/>
      <c r="AF132" s="586"/>
      <c r="AG132" s="586"/>
      <c r="AH132" s="586"/>
    </row>
    <row r="133" spans="1:34" s="521" customFormat="1" ht="15" customHeight="1">
      <c r="A133" s="1255"/>
      <c r="B133" s="1255"/>
      <c r="C133" s="1255"/>
      <c r="D133" s="1255"/>
      <c r="E133" s="1255"/>
      <c r="F133" s="941"/>
      <c r="G133" s="941"/>
      <c r="H133" s="939"/>
      <c r="I133" s="1255"/>
      <c r="J133" s="941"/>
      <c r="K133" s="946"/>
      <c r="L133" s="537"/>
      <c r="M133" s="550" t="s">
        <v>11</v>
      </c>
      <c r="N133" s="549"/>
      <c r="O133" s="544"/>
      <c r="P133" s="544"/>
      <c r="Q133" s="544"/>
      <c r="R133" s="572"/>
      <c r="S133" s="563"/>
      <c r="T133" s="562"/>
      <c r="U133" s="549"/>
      <c r="V133" s="563"/>
      <c r="W133" s="559"/>
      <c r="X133" s="586"/>
      <c r="Y133" s="586"/>
      <c r="Z133" s="586"/>
      <c r="AA133" s="586"/>
      <c r="AB133" s="586"/>
      <c r="AC133" s="586"/>
      <c r="AD133" s="586"/>
      <c r="AE133" s="586"/>
      <c r="AF133" s="586"/>
      <c r="AG133" s="586"/>
      <c r="AH133" s="586"/>
    </row>
    <row r="134" spans="1:34" s="521" customFormat="1" ht="0.2" customHeight="1">
      <c r="A134" s="1255"/>
      <c r="B134" s="1255"/>
      <c r="C134" s="1255"/>
      <c r="D134" s="1255"/>
      <c r="E134" s="945"/>
      <c r="F134" s="941"/>
      <c r="G134" s="941"/>
      <c r="H134" s="941"/>
      <c r="I134" s="937"/>
      <c r="J134" s="934"/>
      <c r="K134" s="944"/>
      <c r="L134" s="537"/>
      <c r="M134" s="550"/>
      <c r="N134" s="548"/>
      <c r="O134" s="544"/>
      <c r="P134" s="544"/>
      <c r="Q134" s="544"/>
      <c r="R134" s="572"/>
      <c r="S134" s="563"/>
      <c r="T134" s="562"/>
      <c r="U134" s="548"/>
      <c r="V134" s="563"/>
      <c r="W134" s="559"/>
      <c r="X134" s="586"/>
      <c r="Y134" s="586"/>
      <c r="Z134" s="586"/>
      <c r="AA134" s="586"/>
      <c r="AB134" s="586"/>
      <c r="AC134" s="586"/>
      <c r="AD134" s="586"/>
      <c r="AE134" s="586"/>
      <c r="AF134" s="586"/>
      <c r="AG134" s="586"/>
      <c r="AH134" s="586"/>
    </row>
    <row r="135" spans="1:34" s="521" customFormat="1" ht="15" customHeight="1">
      <c r="A135" s="1255"/>
      <c r="B135" s="1255"/>
      <c r="C135" s="1255"/>
      <c r="D135" s="945"/>
      <c r="E135" s="945"/>
      <c r="F135" s="941"/>
      <c r="G135" s="941"/>
      <c r="H135" s="941"/>
      <c r="I135" s="937"/>
      <c r="J135" s="934"/>
      <c r="K135" s="944"/>
      <c r="L135" s="537"/>
      <c r="M135" s="549" t="s">
        <v>17</v>
      </c>
      <c r="N135" s="548"/>
      <c r="O135" s="544"/>
      <c r="P135" s="544"/>
      <c r="Q135" s="544"/>
      <c r="R135" s="572"/>
      <c r="S135" s="563"/>
      <c r="T135" s="562"/>
      <c r="U135" s="548"/>
      <c r="V135" s="563"/>
      <c r="W135" s="559"/>
      <c r="X135" s="586"/>
      <c r="Y135" s="586"/>
      <c r="Z135" s="586"/>
      <c r="AA135" s="586"/>
      <c r="AB135" s="586"/>
      <c r="AC135" s="586"/>
      <c r="AD135" s="586"/>
      <c r="AE135" s="586"/>
      <c r="AF135" s="586"/>
      <c r="AG135" s="586"/>
      <c r="AH135" s="586"/>
    </row>
    <row r="136" spans="1:34" s="521" customFormat="1" ht="15" customHeight="1">
      <c r="A136" s="1255"/>
      <c r="B136" s="1255"/>
      <c r="C136" s="945"/>
      <c r="D136" s="945"/>
      <c r="E136" s="945"/>
      <c r="F136" s="945"/>
      <c r="G136" s="950"/>
      <c r="H136" s="937"/>
      <c r="I136" s="948"/>
      <c r="J136" s="934"/>
      <c r="K136" s="949"/>
      <c r="L136" s="537"/>
      <c r="M136" s="548" t="s">
        <v>18</v>
      </c>
      <c r="N136" s="548"/>
      <c r="O136" s="544"/>
      <c r="P136" s="544"/>
      <c r="Q136" s="544"/>
      <c r="R136" s="572"/>
      <c r="S136" s="563"/>
      <c r="T136" s="562"/>
      <c r="U136" s="548"/>
      <c r="V136" s="563"/>
      <c r="W136" s="559"/>
      <c r="X136" s="586"/>
      <c r="Y136" s="586"/>
      <c r="Z136" s="586"/>
      <c r="AA136" s="586"/>
      <c r="AB136" s="586"/>
      <c r="AC136" s="586"/>
      <c r="AD136" s="586"/>
      <c r="AE136" s="586"/>
      <c r="AF136" s="586"/>
      <c r="AG136" s="586"/>
      <c r="AH136" s="586"/>
    </row>
    <row r="137" spans="1:34" s="521" customFormat="1" ht="15" customHeight="1">
      <c r="A137" s="1255"/>
      <c r="B137" s="945"/>
      <c r="C137" s="945"/>
      <c r="D137" s="945"/>
      <c r="E137" s="945"/>
      <c r="F137" s="945"/>
      <c r="G137" s="950"/>
      <c r="H137" s="937"/>
      <c r="I137" s="937"/>
      <c r="J137" s="934"/>
      <c r="K137" s="944"/>
      <c r="L137" s="537"/>
      <c r="M137" s="557" t="s">
        <v>19</v>
      </c>
      <c r="N137" s="548"/>
      <c r="O137" s="544"/>
      <c r="P137" s="544"/>
      <c r="Q137" s="544"/>
      <c r="R137" s="572"/>
      <c r="S137" s="563"/>
      <c r="T137" s="562"/>
      <c r="U137" s="548"/>
      <c r="V137" s="563"/>
      <c r="W137" s="559"/>
      <c r="X137" s="586"/>
      <c r="Y137" s="586"/>
      <c r="Z137" s="586"/>
      <c r="AA137" s="586"/>
      <c r="AB137" s="586"/>
      <c r="AC137" s="586"/>
      <c r="AD137" s="586"/>
      <c r="AE137" s="586"/>
      <c r="AF137" s="586"/>
      <c r="AG137" s="586"/>
      <c r="AH137" s="586"/>
    </row>
    <row r="138" spans="1:34" s="521" customFormat="1" ht="15" customHeight="1">
      <c r="A138" s="933"/>
      <c r="B138" s="933"/>
      <c r="C138" s="933"/>
      <c r="D138" s="933"/>
      <c r="E138" s="933"/>
      <c r="F138" s="933"/>
      <c r="G138" s="933"/>
      <c r="H138" s="933"/>
      <c r="I138" s="933"/>
      <c r="J138" s="933"/>
      <c r="K138" s="933"/>
      <c r="L138" s="492"/>
      <c r="M138" s="564" t="s">
        <v>308</v>
      </c>
      <c r="N138" s="548"/>
      <c r="O138" s="544"/>
      <c r="P138" s="544"/>
      <c r="Q138" s="544"/>
      <c r="R138" s="572"/>
      <c r="S138" s="563"/>
      <c r="T138" s="562"/>
      <c r="U138" s="548"/>
      <c r="V138" s="563"/>
      <c r="W138" s="559"/>
      <c r="X138" s="586"/>
      <c r="Y138" s="586"/>
      <c r="Z138" s="586"/>
      <c r="AA138" s="586"/>
      <c r="AB138" s="586"/>
      <c r="AC138" s="586"/>
      <c r="AD138" s="586"/>
      <c r="AE138" s="586"/>
      <c r="AF138" s="586"/>
      <c r="AG138" s="586"/>
      <c r="AH138" s="586"/>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2" customFormat="1" ht="22.5">
      <c r="A142" s="1255">
        <v>1</v>
      </c>
      <c r="B142" s="957"/>
      <c r="C142" s="957"/>
      <c r="D142" s="957"/>
      <c r="E142" s="958"/>
      <c r="F142" s="959"/>
      <c r="G142" s="959"/>
      <c r="H142" s="959"/>
      <c r="I142" s="960"/>
      <c r="J142" s="955"/>
      <c r="K142" s="962"/>
      <c r="L142" s="592">
        <f>mergeValue(A142)</f>
        <v>1</v>
      </c>
      <c r="M142" s="640" t="s">
        <v>20</v>
      </c>
      <c r="N142" s="579"/>
      <c r="O142" s="1271"/>
      <c r="P142" s="1271"/>
      <c r="Q142" s="1271"/>
      <c r="R142" s="1271"/>
      <c r="S142" s="1271"/>
      <c r="T142" s="1271"/>
      <c r="U142" s="1271"/>
      <c r="V142" s="1271"/>
      <c r="W142" s="629" t="s">
        <v>656</v>
      </c>
      <c r="X142" s="584"/>
      <c r="Y142" s="584"/>
      <c r="Z142" s="584"/>
      <c r="AA142" s="584"/>
      <c r="AB142" s="584"/>
      <c r="AC142" s="584"/>
      <c r="AD142" s="584"/>
      <c r="AE142" s="584"/>
      <c r="AF142" s="584"/>
      <c r="AG142" s="584"/>
      <c r="AH142" s="584"/>
    </row>
    <row r="143" spans="1:34" s="522" customFormat="1" ht="22.5">
      <c r="A143" s="1255"/>
      <c r="B143" s="1255">
        <v>1</v>
      </c>
      <c r="C143" s="957"/>
      <c r="D143" s="957"/>
      <c r="E143" s="959"/>
      <c r="F143" s="959"/>
      <c r="G143" s="959"/>
      <c r="H143" s="959"/>
      <c r="I143" s="954"/>
      <c r="J143" s="953"/>
      <c r="K143" s="956"/>
      <c r="L143" s="592" t="str">
        <f>mergeValue(A143) &amp;"."&amp; mergeValue(B143)</f>
        <v>1.1</v>
      </c>
      <c r="M143" s="545" t="s">
        <v>16</v>
      </c>
      <c r="N143" s="579"/>
      <c r="O143" s="1271"/>
      <c r="P143" s="1271"/>
      <c r="Q143" s="1271"/>
      <c r="R143" s="1271"/>
      <c r="S143" s="1271"/>
      <c r="T143" s="1271"/>
      <c r="U143" s="1271"/>
      <c r="V143" s="1271"/>
      <c r="W143" s="629" t="s">
        <v>476</v>
      </c>
      <c r="X143" s="584"/>
      <c r="Y143" s="584"/>
      <c r="Z143" s="584"/>
      <c r="AA143" s="584"/>
      <c r="AB143" s="584"/>
      <c r="AC143" s="584"/>
      <c r="AD143" s="584"/>
      <c r="AE143" s="584"/>
      <c r="AF143" s="584"/>
      <c r="AG143" s="584"/>
      <c r="AH143" s="584"/>
    </row>
    <row r="144" spans="1:34" s="522" customFormat="1" ht="22.5">
      <c r="A144" s="1255"/>
      <c r="B144" s="1255"/>
      <c r="C144" s="1255">
        <v>1</v>
      </c>
      <c r="D144" s="957"/>
      <c r="E144" s="959"/>
      <c r="F144" s="959"/>
      <c r="G144" s="959"/>
      <c r="H144" s="959"/>
      <c r="I144" s="961"/>
      <c r="J144" s="953"/>
      <c r="K144" s="956"/>
      <c r="L144" s="592" t="str">
        <f>mergeValue(A144) &amp;"."&amp; mergeValue(B144)&amp;"."&amp; mergeValue(C144)</f>
        <v>1.1.1</v>
      </c>
      <c r="M144" s="546" t="s">
        <v>7</v>
      </c>
      <c r="N144" s="579"/>
      <c r="O144" s="1271"/>
      <c r="P144" s="1271"/>
      <c r="Q144" s="1271"/>
      <c r="R144" s="1271"/>
      <c r="S144" s="1271"/>
      <c r="T144" s="1271"/>
      <c r="U144" s="1271"/>
      <c r="V144" s="1271"/>
      <c r="W144" s="629" t="s">
        <v>631</v>
      </c>
      <c r="X144" s="584"/>
      <c r="Y144" s="584"/>
      <c r="Z144" s="584"/>
      <c r="AA144" s="584"/>
      <c r="AB144" s="584"/>
      <c r="AC144" s="584"/>
      <c r="AD144" s="584"/>
      <c r="AE144" s="584"/>
      <c r="AF144" s="584"/>
      <c r="AG144" s="584"/>
      <c r="AH144" s="584"/>
    </row>
    <row r="145" spans="1:35" s="522" customFormat="1" ht="22.5">
      <c r="A145" s="1255"/>
      <c r="B145" s="1255"/>
      <c r="C145" s="1255"/>
      <c r="D145" s="1255">
        <v>1</v>
      </c>
      <c r="E145" s="959"/>
      <c r="F145" s="959"/>
      <c r="G145" s="959"/>
      <c r="H145" s="959"/>
      <c r="I145" s="961"/>
      <c r="J145" s="953"/>
      <c r="K145" s="956"/>
      <c r="L145" s="592" t="str">
        <f>mergeValue(A145) &amp;"."&amp; mergeValue(B145)&amp;"."&amp; mergeValue(C145)&amp;"."&amp; mergeValue(D145)</f>
        <v>1.1.1.1</v>
      </c>
      <c r="M145" s="547" t="s">
        <v>22</v>
      </c>
      <c r="N145" s="579"/>
      <c r="O145" s="1271"/>
      <c r="P145" s="1271"/>
      <c r="Q145" s="1271"/>
      <c r="R145" s="1271"/>
      <c r="S145" s="1271"/>
      <c r="T145" s="1271"/>
      <c r="U145" s="1271"/>
      <c r="V145" s="1271"/>
      <c r="W145" s="629" t="s">
        <v>632</v>
      </c>
      <c r="X145" s="584"/>
      <c r="Y145" s="584"/>
      <c r="Z145" s="584"/>
      <c r="AA145" s="584"/>
      <c r="AB145" s="584"/>
      <c r="AC145" s="584"/>
      <c r="AD145" s="584"/>
      <c r="AE145" s="584"/>
      <c r="AF145" s="584"/>
      <c r="AG145" s="584"/>
      <c r="AH145" s="584"/>
    </row>
    <row r="146" spans="1:35" s="522" customFormat="1" ht="11.25" hidden="1" customHeight="1">
      <c r="A146" s="1255"/>
      <c r="B146" s="1255"/>
      <c r="C146" s="1255"/>
      <c r="D146" s="1255"/>
      <c r="E146" s="1255">
        <v>1</v>
      </c>
      <c r="F146" s="959"/>
      <c r="G146" s="959"/>
      <c r="H146" s="957">
        <v>1</v>
      </c>
      <c r="I146" s="1255">
        <v>1</v>
      </c>
      <c r="J146" s="959"/>
      <c r="K146" s="964"/>
      <c r="L146" s="592"/>
      <c r="M146" s="553"/>
      <c r="N146" s="580"/>
      <c r="O146" s="630"/>
      <c r="P146" s="630"/>
      <c r="Q146" s="630"/>
      <c r="R146" s="630"/>
      <c r="S146" s="630"/>
      <c r="T146" s="630"/>
      <c r="U146" s="630"/>
      <c r="V146" s="507"/>
      <c r="W146" s="558"/>
      <c r="X146" s="584"/>
      <c r="Y146" s="584"/>
      <c r="Z146" s="584"/>
      <c r="AA146" s="584"/>
      <c r="AB146" s="584"/>
      <c r="AC146" s="584"/>
      <c r="AD146" s="584"/>
      <c r="AE146" s="584"/>
      <c r="AF146" s="584"/>
      <c r="AG146" s="584"/>
      <c r="AH146" s="584"/>
    </row>
    <row r="147" spans="1:35" s="522" customFormat="1" ht="90">
      <c r="A147" s="1255"/>
      <c r="B147" s="1255"/>
      <c r="C147" s="1255"/>
      <c r="D147" s="1255"/>
      <c r="E147" s="1255"/>
      <c r="F147" s="1255">
        <v>1</v>
      </c>
      <c r="G147" s="957"/>
      <c r="H147" s="957"/>
      <c r="I147" s="1255"/>
      <c r="J147" s="1255">
        <v>1</v>
      </c>
      <c r="K147" s="965"/>
      <c r="L147" s="592" t="str">
        <f>mergeValue(A147) &amp;"."&amp; mergeValue(B147)&amp;"."&amp; mergeValue(C147)&amp;"."&amp; mergeValue(D147)&amp;"."&amp;  mergeValue(F147)</f>
        <v>1.1.1.1.1</v>
      </c>
      <c r="M147" s="554" t="s">
        <v>10</v>
      </c>
      <c r="N147" s="580"/>
      <c r="O147" s="1257"/>
      <c r="P147" s="1257"/>
      <c r="Q147" s="1257"/>
      <c r="R147" s="1257"/>
      <c r="S147" s="1257"/>
      <c r="T147" s="1257"/>
      <c r="U147" s="1257"/>
      <c r="V147" s="1257"/>
      <c r="W147" s="629" t="s">
        <v>633</v>
      </c>
      <c r="X147" s="584"/>
      <c r="Y147" s="588" t="str">
        <f>strCheckUnique(Z147:Z150)</f>
        <v/>
      </c>
      <c r="Z147" s="584"/>
      <c r="AA147" s="588"/>
      <c r="AB147" s="584"/>
      <c r="AC147" s="584"/>
      <c r="AD147" s="584"/>
      <c r="AE147" s="584"/>
      <c r="AF147" s="584"/>
      <c r="AG147" s="584"/>
      <c r="AH147" s="584"/>
    </row>
    <row r="148" spans="1:35" s="522" customFormat="1" ht="188.25" customHeight="1">
      <c r="A148" s="1255"/>
      <c r="B148" s="1255"/>
      <c r="C148" s="1255"/>
      <c r="D148" s="1255"/>
      <c r="E148" s="1255"/>
      <c r="F148" s="1255"/>
      <c r="G148" s="957">
        <v>1</v>
      </c>
      <c r="H148" s="957"/>
      <c r="I148" s="1255"/>
      <c r="J148" s="1255"/>
      <c r="K148" s="965">
        <v>1</v>
      </c>
      <c r="L148" s="592" t="str">
        <f>mergeValue(A148) &amp;"."&amp; mergeValue(B148)&amp;"."&amp; mergeValue(C148)&amp;"."&amp; mergeValue(D148)&amp;"."&amp; mergeValue(F148)&amp;"."&amp; mergeValue(G148)</f>
        <v>1.1.1.1.1.1</v>
      </c>
      <c r="M148" s="1063"/>
      <c r="N148" s="585"/>
      <c r="O148" s="561"/>
      <c r="P148" s="561"/>
      <c r="Q148" s="1088"/>
      <c r="R148" s="1262"/>
      <c r="S148" s="1251" t="s">
        <v>83</v>
      </c>
      <c r="T148" s="1262"/>
      <c r="U148" s="1251" t="s">
        <v>84</v>
      </c>
      <c r="V148" s="577"/>
      <c r="W148" s="1225" t="s">
        <v>657</v>
      </c>
      <c r="X148" s="584" t="str">
        <f>strCheckDate(O149:V149)</f>
        <v/>
      </c>
      <c r="Y148" s="588"/>
      <c r="Z148" s="588" t="str">
        <f>IF(M148="","",M148 )</f>
        <v/>
      </c>
      <c r="AA148" s="588"/>
      <c r="AB148" s="588"/>
      <c r="AC148" s="588"/>
      <c r="AD148" s="584"/>
      <c r="AE148" s="584"/>
      <c r="AF148" s="584"/>
      <c r="AG148" s="584"/>
      <c r="AH148" s="584"/>
    </row>
    <row r="149" spans="1:35" s="522" customFormat="1" ht="0.2" customHeight="1">
      <c r="A149" s="1255"/>
      <c r="B149" s="1255"/>
      <c r="C149" s="1255"/>
      <c r="D149" s="1255"/>
      <c r="E149" s="1255"/>
      <c r="F149" s="1255"/>
      <c r="G149" s="957"/>
      <c r="H149" s="957"/>
      <c r="I149" s="1255"/>
      <c r="J149" s="1255"/>
      <c r="K149" s="965"/>
      <c r="L149" s="599"/>
      <c r="M149" s="645"/>
      <c r="N149" s="585"/>
      <c r="O149" s="561"/>
      <c r="P149" s="561"/>
      <c r="Q149" s="583" t="str">
        <f>R148 &amp; "-" &amp; T148</f>
        <v>-</v>
      </c>
      <c r="R149" s="1250"/>
      <c r="S149" s="1251"/>
      <c r="T149" s="1250"/>
      <c r="U149" s="1251"/>
      <c r="V149" s="577"/>
      <c r="W149" s="1225"/>
      <c r="X149" s="584"/>
      <c r="Y149" s="584"/>
      <c r="Z149" s="584"/>
      <c r="AA149" s="584"/>
      <c r="AB149" s="584"/>
      <c r="AC149" s="584"/>
      <c r="AD149" s="584"/>
      <c r="AE149" s="584"/>
      <c r="AF149" s="584"/>
      <c r="AG149" s="584"/>
      <c r="AH149" s="584"/>
    </row>
    <row r="150" spans="1:35" s="521" customFormat="1" ht="15" customHeight="1">
      <c r="A150" s="1255"/>
      <c r="B150" s="1255"/>
      <c r="C150" s="1255"/>
      <c r="D150" s="1255"/>
      <c r="E150" s="1255"/>
      <c r="F150" s="1255"/>
      <c r="G150" s="959"/>
      <c r="H150" s="957"/>
      <c r="I150" s="1255"/>
      <c r="J150" s="1255"/>
      <c r="K150" s="964"/>
      <c r="L150" s="537"/>
      <c r="M150" s="555" t="s">
        <v>25</v>
      </c>
      <c r="N150" s="550"/>
      <c r="O150" s="544"/>
      <c r="P150" s="544"/>
      <c r="Q150" s="544"/>
      <c r="R150" s="572"/>
      <c r="S150" s="563"/>
      <c r="T150" s="562"/>
      <c r="U150" s="550"/>
      <c r="V150" s="559"/>
      <c r="W150" s="1225"/>
      <c r="X150" s="586"/>
      <c r="Y150" s="586"/>
      <c r="Z150" s="586"/>
      <c r="AA150" s="586"/>
      <c r="AB150" s="586"/>
      <c r="AC150" s="586"/>
      <c r="AD150" s="586"/>
      <c r="AE150" s="586"/>
      <c r="AF150" s="586"/>
      <c r="AG150" s="586"/>
      <c r="AH150" s="586"/>
    </row>
    <row r="151" spans="1:35" s="521" customFormat="1" ht="15" customHeight="1">
      <c r="A151" s="1255"/>
      <c r="B151" s="1255"/>
      <c r="C151" s="1255"/>
      <c r="D151" s="1255"/>
      <c r="E151" s="1255"/>
      <c r="F151" s="959"/>
      <c r="G151" s="959"/>
      <c r="H151" s="957"/>
      <c r="I151" s="1255"/>
      <c r="J151" s="959"/>
      <c r="K151" s="964"/>
      <c r="L151" s="537"/>
      <c r="M151" s="550" t="s">
        <v>11</v>
      </c>
      <c r="N151" s="549"/>
      <c r="O151" s="544"/>
      <c r="P151" s="544"/>
      <c r="Q151" s="544"/>
      <c r="R151" s="572"/>
      <c r="S151" s="563"/>
      <c r="T151" s="562"/>
      <c r="U151" s="549"/>
      <c r="V151" s="563"/>
      <c r="W151" s="559"/>
      <c r="X151" s="586"/>
      <c r="Y151" s="586"/>
      <c r="Z151" s="586"/>
      <c r="AA151" s="586"/>
      <c r="AB151" s="586"/>
      <c r="AC151" s="586"/>
      <c r="AD151" s="586"/>
      <c r="AE151" s="586"/>
      <c r="AF151" s="586"/>
      <c r="AG151" s="586"/>
      <c r="AH151" s="586"/>
    </row>
    <row r="152" spans="1:35" s="521" customFormat="1" ht="15" hidden="1" customHeight="1">
      <c r="A152" s="1255"/>
      <c r="B152" s="1255"/>
      <c r="C152" s="1255"/>
      <c r="D152" s="1255"/>
      <c r="E152" s="963"/>
      <c r="F152" s="959"/>
      <c r="G152" s="959"/>
      <c r="H152" s="959"/>
      <c r="I152" s="955"/>
      <c r="J152" s="952"/>
      <c r="K152" s="962"/>
      <c r="L152" s="537"/>
      <c r="M152" s="550"/>
      <c r="N152" s="550"/>
      <c r="O152" s="550"/>
      <c r="P152" s="550"/>
      <c r="Q152" s="550"/>
      <c r="R152" s="550"/>
      <c r="S152" s="550"/>
      <c r="T152" s="550"/>
      <c r="U152" s="550"/>
      <c r="V152" s="563"/>
      <c r="W152" s="559"/>
      <c r="X152" s="586"/>
      <c r="Y152" s="586"/>
      <c r="Z152" s="586"/>
      <c r="AA152" s="586"/>
      <c r="AB152" s="586"/>
      <c r="AC152" s="586"/>
      <c r="AD152" s="586"/>
      <c r="AE152" s="586"/>
      <c r="AF152" s="586"/>
      <c r="AG152" s="586"/>
      <c r="AH152" s="586"/>
      <c r="AI152" s="586"/>
    </row>
    <row r="153" spans="1:35" s="521" customFormat="1" ht="15" customHeight="1">
      <c r="A153" s="1255"/>
      <c r="B153" s="1255"/>
      <c r="C153" s="1255"/>
      <c r="D153" s="963"/>
      <c r="E153" s="963"/>
      <c r="F153" s="959"/>
      <c r="G153" s="959"/>
      <c r="H153" s="959"/>
      <c r="I153" s="955"/>
      <c r="J153" s="952"/>
      <c r="K153" s="962"/>
      <c r="L153" s="537"/>
      <c r="M153" s="549" t="s">
        <v>17</v>
      </c>
      <c r="N153" s="548"/>
      <c r="O153" s="544"/>
      <c r="P153" s="544"/>
      <c r="Q153" s="544"/>
      <c r="R153" s="572"/>
      <c r="S153" s="563"/>
      <c r="T153" s="562"/>
      <c r="U153" s="548"/>
      <c r="V153" s="563"/>
      <c r="W153" s="559"/>
      <c r="X153" s="586"/>
      <c r="Y153" s="586"/>
      <c r="Z153" s="586"/>
      <c r="AA153" s="586"/>
      <c r="AB153" s="586"/>
      <c r="AC153" s="586"/>
      <c r="AD153" s="586"/>
      <c r="AE153" s="586"/>
      <c r="AF153" s="586"/>
      <c r="AG153" s="586"/>
      <c r="AH153" s="586"/>
    </row>
    <row r="154" spans="1:35" s="521" customFormat="1" ht="15" customHeight="1">
      <c r="A154" s="1255"/>
      <c r="B154" s="1255"/>
      <c r="C154" s="963"/>
      <c r="D154" s="963"/>
      <c r="E154" s="963"/>
      <c r="F154" s="963"/>
      <c r="G154" s="968"/>
      <c r="H154" s="955"/>
      <c r="I154" s="966"/>
      <c r="J154" s="952"/>
      <c r="K154" s="967"/>
      <c r="L154" s="537"/>
      <c r="M154" s="548" t="s">
        <v>18</v>
      </c>
      <c r="N154" s="548"/>
      <c r="O154" s="544"/>
      <c r="P154" s="544"/>
      <c r="Q154" s="544"/>
      <c r="R154" s="572"/>
      <c r="S154" s="563"/>
      <c r="T154" s="562"/>
      <c r="U154" s="548"/>
      <c r="V154" s="563"/>
      <c r="W154" s="559"/>
      <c r="X154" s="586"/>
      <c r="Y154" s="586"/>
      <c r="Z154" s="586"/>
      <c r="AA154" s="586"/>
      <c r="AB154" s="586"/>
      <c r="AC154" s="586"/>
      <c r="AD154" s="586"/>
      <c r="AE154" s="586"/>
      <c r="AF154" s="586"/>
      <c r="AG154" s="586"/>
      <c r="AH154" s="586"/>
    </row>
    <row r="155" spans="1:35" s="521" customFormat="1" ht="15" customHeight="1">
      <c r="A155" s="1255"/>
      <c r="B155" s="963"/>
      <c r="C155" s="963"/>
      <c r="D155" s="963"/>
      <c r="E155" s="963"/>
      <c r="F155" s="963"/>
      <c r="G155" s="968"/>
      <c r="H155" s="955"/>
      <c r="I155" s="955"/>
      <c r="J155" s="952"/>
      <c r="K155" s="962"/>
      <c r="L155" s="537"/>
      <c r="M155" s="557" t="s">
        <v>19</v>
      </c>
      <c r="N155" s="548"/>
      <c r="O155" s="544"/>
      <c r="P155" s="544"/>
      <c r="Q155" s="544"/>
      <c r="R155" s="572"/>
      <c r="S155" s="563"/>
      <c r="T155" s="562"/>
      <c r="U155" s="548"/>
      <c r="V155" s="563"/>
      <c r="W155" s="559"/>
      <c r="X155" s="586"/>
      <c r="Y155" s="586"/>
      <c r="Z155" s="586"/>
      <c r="AA155" s="586"/>
      <c r="AB155" s="586"/>
      <c r="AC155" s="586"/>
      <c r="AD155" s="586"/>
      <c r="AE155" s="586"/>
      <c r="AF155" s="586"/>
      <c r="AG155" s="586"/>
      <c r="AH155" s="586"/>
    </row>
    <row r="156" spans="1:35" s="521" customFormat="1" ht="15" customHeight="1">
      <c r="A156" s="951"/>
      <c r="B156" s="951"/>
      <c r="C156" s="951"/>
      <c r="D156" s="951"/>
      <c r="E156" s="951"/>
      <c r="F156" s="951"/>
      <c r="G156" s="951"/>
      <c r="H156" s="951"/>
      <c r="I156" s="951"/>
      <c r="J156" s="951"/>
      <c r="K156" s="951"/>
      <c r="L156" s="537"/>
      <c r="M156" s="564" t="s">
        <v>308</v>
      </c>
      <c r="N156" s="548"/>
      <c r="O156" s="544"/>
      <c r="P156" s="544"/>
      <c r="Q156" s="544"/>
      <c r="R156" s="572"/>
      <c r="S156" s="563"/>
      <c r="T156" s="562"/>
      <c r="U156" s="548"/>
      <c r="V156" s="563"/>
      <c r="W156" s="559"/>
      <c r="X156" s="586"/>
      <c r="Y156" s="586"/>
      <c r="Z156" s="586"/>
      <c r="AA156" s="586"/>
      <c r="AB156" s="586"/>
      <c r="AC156" s="586"/>
      <c r="AD156" s="586"/>
      <c r="AE156" s="586"/>
      <c r="AF156" s="586"/>
      <c r="AG156" s="586"/>
      <c r="AH156" s="586"/>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2" customFormat="1" ht="22.5">
      <c r="A160" s="1255">
        <v>1</v>
      </c>
      <c r="B160" s="900"/>
      <c r="C160" s="900"/>
      <c r="D160" s="900"/>
      <c r="E160" s="901"/>
      <c r="F160" s="902"/>
      <c r="G160" s="902"/>
      <c r="H160" s="902"/>
      <c r="I160" s="903"/>
      <c r="J160" s="898"/>
      <c r="K160" s="905"/>
      <c r="L160" s="592">
        <f>mergeValue(A160)</f>
        <v>1</v>
      </c>
      <c r="M160" s="640" t="s">
        <v>20</v>
      </c>
      <c r="N160" s="579"/>
      <c r="O160" s="1309"/>
      <c r="P160" s="1310"/>
      <c r="Q160" s="1310"/>
      <c r="R160" s="1310"/>
      <c r="S160" s="1310"/>
      <c r="T160" s="1310"/>
      <c r="U160" s="1310"/>
      <c r="V160" s="1311"/>
      <c r="W160" s="629" t="s">
        <v>475</v>
      </c>
      <c r="X160" s="584"/>
      <c r="Y160" s="584"/>
      <c r="Z160" s="584"/>
      <c r="AA160" s="584"/>
      <c r="AB160" s="584"/>
      <c r="AC160" s="584"/>
      <c r="AD160" s="584"/>
      <c r="AE160" s="584"/>
      <c r="AF160" s="584"/>
      <c r="AG160" s="584"/>
    </row>
    <row r="161" spans="1:33" s="522" customFormat="1" ht="22.5">
      <c r="A161" s="1255"/>
      <c r="B161" s="1255">
        <v>1</v>
      </c>
      <c r="C161" s="900"/>
      <c r="D161" s="900"/>
      <c r="E161" s="902"/>
      <c r="F161" s="902"/>
      <c r="G161" s="902"/>
      <c r="H161" s="902"/>
      <c r="I161" s="897"/>
      <c r="J161" s="896"/>
      <c r="K161" s="899"/>
      <c r="L161" s="592" t="str">
        <f>mergeValue(A161) &amp;"."&amp; mergeValue(B161)</f>
        <v>1.1</v>
      </c>
      <c r="M161" s="545" t="s">
        <v>16</v>
      </c>
      <c r="N161" s="579"/>
      <c r="O161" s="1309"/>
      <c r="P161" s="1310"/>
      <c r="Q161" s="1310"/>
      <c r="R161" s="1310"/>
      <c r="S161" s="1310"/>
      <c r="T161" s="1310"/>
      <c r="U161" s="1310"/>
      <c r="V161" s="1311"/>
      <c r="W161" s="629" t="s">
        <v>476</v>
      </c>
      <c r="X161" s="584"/>
      <c r="Y161" s="584"/>
      <c r="Z161" s="584"/>
      <c r="AA161" s="584"/>
      <c r="AB161" s="584"/>
      <c r="AC161" s="584"/>
      <c r="AD161" s="584"/>
      <c r="AE161" s="584"/>
      <c r="AF161" s="584"/>
      <c r="AG161" s="584"/>
    </row>
    <row r="162" spans="1:33" s="522" customFormat="1" ht="22.5">
      <c r="A162" s="1255"/>
      <c r="B162" s="1255"/>
      <c r="C162" s="1255">
        <v>1</v>
      </c>
      <c r="D162" s="900"/>
      <c r="E162" s="902"/>
      <c r="F162" s="902"/>
      <c r="G162" s="902"/>
      <c r="H162" s="902"/>
      <c r="I162" s="904"/>
      <c r="J162" s="896"/>
      <c r="K162" s="899"/>
      <c r="L162" s="592" t="str">
        <f>mergeValue(A162) &amp;"."&amp; mergeValue(B162)&amp;"."&amp; mergeValue(C162)</f>
        <v>1.1.1</v>
      </c>
      <c r="M162" s="546" t="s">
        <v>7</v>
      </c>
      <c r="N162" s="579"/>
      <c r="O162" s="1309"/>
      <c r="P162" s="1310"/>
      <c r="Q162" s="1310"/>
      <c r="R162" s="1310"/>
      <c r="S162" s="1310"/>
      <c r="T162" s="1310"/>
      <c r="U162" s="1310"/>
      <c r="V162" s="1311"/>
      <c r="W162" s="629" t="s">
        <v>631</v>
      </c>
      <c r="X162" s="584"/>
      <c r="Y162" s="584"/>
      <c r="Z162" s="584"/>
      <c r="AA162" s="584"/>
      <c r="AB162" s="584"/>
      <c r="AC162" s="584"/>
      <c r="AD162" s="584"/>
      <c r="AE162" s="584"/>
      <c r="AF162" s="584"/>
      <c r="AG162" s="584"/>
    </row>
    <row r="163" spans="1:33" s="522" customFormat="1" ht="22.5">
      <c r="A163" s="1255"/>
      <c r="B163" s="1255"/>
      <c r="C163" s="1255"/>
      <c r="D163" s="1255">
        <v>1</v>
      </c>
      <c r="E163" s="902"/>
      <c r="F163" s="902"/>
      <c r="G163" s="902"/>
      <c r="H163" s="902"/>
      <c r="I163" s="904"/>
      <c r="J163" s="896"/>
      <c r="K163" s="899"/>
      <c r="L163" s="592" t="str">
        <f>mergeValue(A163) &amp;"."&amp; mergeValue(B163)&amp;"."&amp; mergeValue(C163)&amp;"."&amp; mergeValue(D163)</f>
        <v>1.1.1.1</v>
      </c>
      <c r="M163" s="547" t="s">
        <v>22</v>
      </c>
      <c r="N163" s="579"/>
      <c r="O163" s="1309"/>
      <c r="P163" s="1310"/>
      <c r="Q163" s="1310"/>
      <c r="R163" s="1310"/>
      <c r="S163" s="1310"/>
      <c r="T163" s="1310"/>
      <c r="U163" s="1310"/>
      <c r="V163" s="1311"/>
      <c r="W163" s="629" t="s">
        <v>632</v>
      </c>
      <c r="X163" s="584"/>
      <c r="Y163" s="584"/>
      <c r="Z163" s="584"/>
      <c r="AA163" s="584"/>
      <c r="AB163" s="584"/>
      <c r="AC163" s="584"/>
      <c r="AD163" s="584"/>
      <c r="AE163" s="584"/>
      <c r="AF163" s="584"/>
      <c r="AG163" s="584"/>
    </row>
    <row r="164" spans="1:33" s="522" customFormat="1" ht="101.25">
      <c r="A164" s="1255"/>
      <c r="B164" s="1255"/>
      <c r="C164" s="1255"/>
      <c r="D164" s="1255"/>
      <c r="E164" s="1255">
        <v>1</v>
      </c>
      <c r="F164" s="902"/>
      <c r="G164" s="902"/>
      <c r="H164" s="900">
        <v>1</v>
      </c>
      <c r="I164" s="1255">
        <v>1</v>
      </c>
      <c r="J164" s="902"/>
      <c r="K164" s="907"/>
      <c r="L164" s="592" t="str">
        <f>mergeValue(A164) &amp;"."&amp; mergeValue(B164)&amp;"."&amp; mergeValue(C164)&amp;"."&amp; mergeValue(D164)&amp;"."&amp; mergeValue(E164)</f>
        <v>1.1.1.1.1</v>
      </c>
      <c r="M164" s="553" t="s">
        <v>9</v>
      </c>
      <c r="N164" s="580"/>
      <c r="O164" s="1258"/>
      <c r="P164" s="1259"/>
      <c r="Q164" s="1259"/>
      <c r="R164" s="1259"/>
      <c r="S164" s="1259"/>
      <c r="T164" s="1259"/>
      <c r="U164" s="1259"/>
      <c r="V164" s="1260"/>
      <c r="W164" s="629" t="s">
        <v>636</v>
      </c>
      <c r="X164" s="584"/>
      <c r="Y164" s="584"/>
      <c r="Z164" s="584"/>
      <c r="AA164" s="584"/>
      <c r="AB164" s="584"/>
      <c r="AC164" s="584"/>
      <c r="AD164" s="584"/>
      <c r="AE164" s="584"/>
      <c r="AF164" s="584"/>
      <c r="AG164" s="584"/>
    </row>
    <row r="165" spans="1:33" s="522" customFormat="1" ht="90">
      <c r="A165" s="1255"/>
      <c r="B165" s="1255"/>
      <c r="C165" s="1255"/>
      <c r="D165" s="1255"/>
      <c r="E165" s="1255"/>
      <c r="F165" s="1255">
        <v>1</v>
      </c>
      <c r="G165" s="900"/>
      <c r="H165" s="900"/>
      <c r="I165" s="1255"/>
      <c r="J165" s="1255">
        <v>1</v>
      </c>
      <c r="K165" s="908"/>
      <c r="L165" s="592" t="str">
        <f>mergeValue(A165) &amp;"."&amp; mergeValue(B165)&amp;"."&amp; mergeValue(C165)&amp;"."&amp; mergeValue(D165)&amp;"."&amp; mergeValue(E165)&amp;"."&amp; mergeValue(F165)</f>
        <v>1.1.1.1.1.1</v>
      </c>
      <c r="M165" s="554" t="s">
        <v>10</v>
      </c>
      <c r="N165" s="580"/>
      <c r="O165" s="1258"/>
      <c r="P165" s="1259"/>
      <c r="Q165" s="1259"/>
      <c r="R165" s="1259"/>
      <c r="S165" s="1259"/>
      <c r="T165" s="1259"/>
      <c r="U165" s="1259"/>
      <c r="V165" s="1260"/>
      <c r="W165" s="629" t="s">
        <v>634</v>
      </c>
      <c r="X165" s="584"/>
      <c r="Y165" s="588" t="str">
        <f>strCheckUnique(Z165:Z168)</f>
        <v/>
      </c>
      <c r="Z165" s="584"/>
      <c r="AA165" s="588" t="str">
        <f>IF(O165="","",O165 &amp; ":_")</f>
        <v/>
      </c>
      <c r="AB165" s="584"/>
      <c r="AC165" s="584"/>
      <c r="AD165" s="584"/>
      <c r="AE165" s="584"/>
      <c r="AF165" s="584"/>
      <c r="AG165" s="584"/>
    </row>
    <row r="166" spans="1:33" s="522" customFormat="1" ht="188.25" customHeight="1">
      <c r="A166" s="1255"/>
      <c r="B166" s="1255"/>
      <c r="C166" s="1255"/>
      <c r="D166" s="1255"/>
      <c r="E166" s="1255"/>
      <c r="F166" s="1255"/>
      <c r="G166" s="900">
        <v>1</v>
      </c>
      <c r="H166" s="900"/>
      <c r="I166" s="1255"/>
      <c r="J166" s="1255"/>
      <c r="K166" s="908">
        <v>1</v>
      </c>
      <c r="L166" s="592" t="str">
        <f>mergeValue(A166) &amp;"."&amp; mergeValue(B166)&amp;"."&amp; mergeValue(C166)&amp;"."&amp; mergeValue(D166)&amp;"."&amp; mergeValue(E166)&amp;"."&amp; mergeValue(F166)&amp;"."&amp; mergeValue(G166)</f>
        <v>1.1.1.1.1.1.1</v>
      </c>
      <c r="M166" s="1063"/>
      <c r="N166" s="585"/>
      <c r="O166" s="1072"/>
      <c r="P166" s="561"/>
      <c r="Q166" s="561"/>
      <c r="R166" s="1262"/>
      <c r="S166" s="1251" t="s">
        <v>83</v>
      </c>
      <c r="T166" s="1262"/>
      <c r="U166" s="1251" t="s">
        <v>83</v>
      </c>
      <c r="V166" s="577"/>
      <c r="W166" s="1225" t="s">
        <v>654</v>
      </c>
      <c r="X166" s="584" t="str">
        <f>strCheckDate(O167:V167)</f>
        <v/>
      </c>
      <c r="Y166" s="588"/>
      <c r="Z166" s="588" t="str">
        <f>IF(M166="","",M166 )</f>
        <v/>
      </c>
      <c r="AA166" s="588"/>
      <c r="AB166" s="588"/>
      <c r="AC166" s="588"/>
      <c r="AD166" s="584"/>
      <c r="AE166" s="584"/>
      <c r="AF166" s="584"/>
      <c r="AG166" s="584"/>
    </row>
    <row r="167" spans="1:33" s="522" customFormat="1" ht="11.25" hidden="1" customHeight="1">
      <c r="A167" s="1255"/>
      <c r="B167" s="1255"/>
      <c r="C167" s="1255"/>
      <c r="D167" s="1255"/>
      <c r="E167" s="1255"/>
      <c r="F167" s="1255"/>
      <c r="G167" s="900"/>
      <c r="H167" s="900"/>
      <c r="I167" s="1255"/>
      <c r="J167" s="1255"/>
      <c r="K167" s="908"/>
      <c r="L167" s="599"/>
      <c r="M167" s="645"/>
      <c r="N167" s="585"/>
      <c r="O167" s="583"/>
      <c r="P167" s="561"/>
      <c r="Q167" s="583" t="str">
        <f>R166 &amp; "-" &amp; T166</f>
        <v>-</v>
      </c>
      <c r="R167" s="1250"/>
      <c r="S167" s="1251"/>
      <c r="T167" s="1250"/>
      <c r="U167" s="1251"/>
      <c r="V167" s="577"/>
      <c r="W167" s="1225"/>
      <c r="X167" s="584"/>
      <c r="Y167" s="584"/>
      <c r="Z167" s="584"/>
      <c r="AA167" s="584"/>
      <c r="AB167" s="584"/>
      <c r="AC167" s="584"/>
      <c r="AD167" s="584"/>
      <c r="AE167" s="584"/>
      <c r="AF167" s="584"/>
      <c r="AG167" s="584"/>
    </row>
    <row r="168" spans="1:33" s="521" customFormat="1" ht="15" customHeight="1">
      <c r="A168" s="1255"/>
      <c r="B168" s="1255"/>
      <c r="C168" s="1255"/>
      <c r="D168" s="1255"/>
      <c r="E168" s="1255"/>
      <c r="F168" s="1255"/>
      <c r="G168" s="902"/>
      <c r="H168" s="900"/>
      <c r="I168" s="1255"/>
      <c r="J168" s="1255"/>
      <c r="K168" s="907"/>
      <c r="L168" s="537"/>
      <c r="M168" s="556" t="s">
        <v>25</v>
      </c>
      <c r="N168" s="550"/>
      <c r="O168" s="544"/>
      <c r="P168" s="544"/>
      <c r="Q168" s="544"/>
      <c r="R168" s="572"/>
      <c r="S168" s="563"/>
      <c r="T168" s="562"/>
      <c r="U168" s="550"/>
      <c r="V168" s="559"/>
      <c r="W168" s="1225"/>
      <c r="X168" s="586"/>
      <c r="Y168" s="586"/>
      <c r="Z168" s="586"/>
      <c r="AA168" s="586"/>
      <c r="AB168" s="586"/>
      <c r="AC168" s="586"/>
      <c r="AD168" s="586"/>
      <c r="AE168" s="586"/>
      <c r="AF168" s="586"/>
      <c r="AG168" s="586"/>
    </row>
    <row r="169" spans="1:33" s="521" customFormat="1" ht="15" customHeight="1">
      <c r="A169" s="1255"/>
      <c r="B169" s="1255"/>
      <c r="C169" s="1255"/>
      <c r="D169" s="1255"/>
      <c r="E169" s="1255"/>
      <c r="F169" s="902"/>
      <c r="G169" s="902"/>
      <c r="H169" s="900"/>
      <c r="I169" s="1255"/>
      <c r="J169" s="902"/>
      <c r="K169" s="907"/>
      <c r="L169" s="537"/>
      <c r="M169" s="555" t="s">
        <v>11</v>
      </c>
      <c r="N169" s="549"/>
      <c r="O169" s="544"/>
      <c r="P169" s="544"/>
      <c r="Q169" s="544"/>
      <c r="R169" s="572"/>
      <c r="S169" s="563"/>
      <c r="T169" s="562"/>
      <c r="U169" s="549"/>
      <c r="V169" s="563"/>
      <c r="W169" s="559"/>
      <c r="X169" s="586"/>
      <c r="Y169" s="586"/>
      <c r="Z169" s="586"/>
      <c r="AA169" s="586"/>
      <c r="AB169" s="586"/>
      <c r="AC169" s="586"/>
      <c r="AD169" s="586"/>
      <c r="AE169" s="586"/>
      <c r="AF169" s="586"/>
      <c r="AG169" s="586"/>
    </row>
    <row r="170" spans="1:33" s="521" customFormat="1" ht="15" customHeight="1">
      <c r="A170" s="1255"/>
      <c r="B170" s="1255"/>
      <c r="C170" s="1255"/>
      <c r="D170" s="1255"/>
      <c r="E170" s="906"/>
      <c r="F170" s="902"/>
      <c r="G170" s="902"/>
      <c r="H170" s="902"/>
      <c r="I170" s="898"/>
      <c r="J170" s="895"/>
      <c r="K170" s="905"/>
      <c r="L170" s="537"/>
      <c r="M170" s="550" t="s">
        <v>12</v>
      </c>
      <c r="N170" s="548"/>
      <c r="O170" s="544"/>
      <c r="P170" s="544"/>
      <c r="Q170" s="544"/>
      <c r="R170" s="572"/>
      <c r="S170" s="563"/>
      <c r="T170" s="562"/>
      <c r="U170" s="548"/>
      <c r="V170" s="563"/>
      <c r="W170" s="559"/>
      <c r="X170" s="586"/>
      <c r="Y170" s="586"/>
      <c r="Z170" s="586"/>
      <c r="AA170" s="586"/>
      <c r="AB170" s="586"/>
      <c r="AC170" s="586"/>
      <c r="AD170" s="586"/>
      <c r="AE170" s="586"/>
      <c r="AF170" s="586"/>
      <c r="AG170" s="586"/>
    </row>
    <row r="171" spans="1:33" s="521" customFormat="1" ht="15" customHeight="1">
      <c r="A171" s="1255"/>
      <c r="B171" s="1255"/>
      <c r="C171" s="1255"/>
      <c r="D171" s="906"/>
      <c r="E171" s="906"/>
      <c r="F171" s="902"/>
      <c r="G171" s="902"/>
      <c r="H171" s="902"/>
      <c r="I171" s="898"/>
      <c r="J171" s="895"/>
      <c r="K171" s="905"/>
      <c r="L171" s="537"/>
      <c r="M171" s="549" t="s">
        <v>17</v>
      </c>
      <c r="N171" s="548"/>
      <c r="O171" s="544"/>
      <c r="P171" s="544"/>
      <c r="Q171" s="544"/>
      <c r="R171" s="572"/>
      <c r="S171" s="563"/>
      <c r="T171" s="562"/>
      <c r="U171" s="548"/>
      <c r="V171" s="563"/>
      <c r="W171" s="559"/>
      <c r="X171" s="586"/>
      <c r="Y171" s="586"/>
      <c r="Z171" s="586"/>
      <c r="AA171" s="586"/>
      <c r="AB171" s="586"/>
      <c r="AC171" s="586"/>
      <c r="AD171" s="586"/>
      <c r="AE171" s="586"/>
      <c r="AF171" s="586"/>
      <c r="AG171" s="586"/>
    </row>
    <row r="172" spans="1:33" s="521" customFormat="1" ht="15" customHeight="1">
      <c r="A172" s="1255"/>
      <c r="B172" s="1255"/>
      <c r="C172" s="906"/>
      <c r="D172" s="906"/>
      <c r="E172" s="906"/>
      <c r="F172" s="906"/>
      <c r="G172" s="911"/>
      <c r="H172" s="898"/>
      <c r="I172" s="909"/>
      <c r="J172" s="895"/>
      <c r="K172" s="910"/>
      <c r="L172" s="537"/>
      <c r="M172" s="548" t="s">
        <v>18</v>
      </c>
      <c r="N172" s="548"/>
      <c r="O172" s="544"/>
      <c r="P172" s="544"/>
      <c r="Q172" s="544"/>
      <c r="R172" s="572"/>
      <c r="S172" s="563"/>
      <c r="T172" s="562"/>
      <c r="U172" s="548"/>
      <c r="V172" s="563"/>
      <c r="W172" s="559"/>
      <c r="X172" s="586"/>
      <c r="Y172" s="586"/>
      <c r="Z172" s="586"/>
      <c r="AA172" s="586"/>
      <c r="AB172" s="586"/>
      <c r="AC172" s="586"/>
      <c r="AD172" s="586"/>
      <c r="AE172" s="586"/>
      <c r="AF172" s="586"/>
      <c r="AG172" s="586"/>
    </row>
    <row r="173" spans="1:33" s="521" customFormat="1" ht="15" customHeight="1">
      <c r="A173" s="1255"/>
      <c r="B173" s="906"/>
      <c r="C173" s="906"/>
      <c r="D173" s="906"/>
      <c r="E173" s="906"/>
      <c r="F173" s="906"/>
      <c r="G173" s="911"/>
      <c r="H173" s="898"/>
      <c r="I173" s="898"/>
      <c r="J173" s="895"/>
      <c r="K173" s="905"/>
      <c r="L173" s="537"/>
      <c r="M173" s="557" t="s">
        <v>19</v>
      </c>
      <c r="N173" s="548"/>
      <c r="O173" s="544"/>
      <c r="P173" s="544"/>
      <c r="Q173" s="544"/>
      <c r="R173" s="572"/>
      <c r="S173" s="563"/>
      <c r="T173" s="562"/>
      <c r="U173" s="548"/>
      <c r="V173" s="563"/>
      <c r="W173" s="559"/>
      <c r="X173" s="586"/>
      <c r="Y173" s="586"/>
      <c r="Z173" s="586"/>
      <c r="AA173" s="586"/>
      <c r="AB173" s="586"/>
      <c r="AC173" s="586"/>
      <c r="AD173" s="586"/>
      <c r="AE173" s="586"/>
      <c r="AF173" s="586"/>
      <c r="AG173" s="586"/>
    </row>
    <row r="174" spans="1:33" s="521" customFormat="1" ht="15" customHeight="1">
      <c r="A174" s="894"/>
      <c r="B174" s="894"/>
      <c r="C174" s="894"/>
      <c r="D174" s="894"/>
      <c r="E174" s="894"/>
      <c r="F174" s="894"/>
      <c r="G174" s="894"/>
      <c r="H174" s="894"/>
      <c r="I174" s="894"/>
      <c r="J174" s="894"/>
      <c r="K174" s="894"/>
      <c r="L174" s="537"/>
      <c r="M174" s="564" t="s">
        <v>308</v>
      </c>
      <c r="N174" s="548"/>
      <c r="O174" s="544"/>
      <c r="P174" s="544"/>
      <c r="Q174" s="544"/>
      <c r="R174" s="572"/>
      <c r="S174" s="563"/>
      <c r="T174" s="562"/>
      <c r="U174" s="548"/>
      <c r="V174" s="756"/>
      <c r="W174" s="756"/>
      <c r="X174" s="756"/>
      <c r="Y174" s="765"/>
      <c r="Z174" s="764"/>
      <c r="AA174" s="763"/>
      <c r="AB174" s="757"/>
      <c r="AC174" s="764"/>
      <c r="AD174" s="761"/>
      <c r="AE174" s="586"/>
      <c r="AF174" s="586"/>
      <c r="AG174" s="586"/>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4" customFormat="1" ht="22.5">
      <c r="A178" s="1255">
        <v>1</v>
      </c>
      <c r="B178" s="979"/>
      <c r="C178" s="979"/>
      <c r="D178" s="979"/>
      <c r="E178" s="979"/>
      <c r="F178" s="979"/>
      <c r="G178" s="980"/>
      <c r="H178" s="980"/>
      <c r="I178" s="982"/>
      <c r="J178" s="974"/>
      <c r="K178" s="974"/>
      <c r="L178" s="723">
        <f>mergeValue(A178)</f>
        <v>1</v>
      </c>
      <c r="M178" s="640" t="s">
        <v>20</v>
      </c>
      <c r="N178" s="715"/>
      <c r="O178" s="1309"/>
      <c r="P178" s="1310"/>
      <c r="Q178" s="1310"/>
      <c r="R178" s="1310"/>
      <c r="S178" s="1310"/>
      <c r="T178" s="1310"/>
      <c r="U178" s="1310"/>
      <c r="V178" s="1310"/>
      <c r="W178" s="1311"/>
      <c r="X178" s="716" t="s">
        <v>475</v>
      </c>
      <c r="Y178" s="718"/>
      <c r="Z178" s="718"/>
      <c r="AA178" s="718"/>
      <c r="AB178" s="718"/>
      <c r="AC178" s="718"/>
      <c r="AD178" s="718"/>
      <c r="AE178" s="718"/>
      <c r="AF178" s="718"/>
      <c r="AG178" s="718"/>
    </row>
    <row r="179" spans="1:47" s="684" customFormat="1" ht="22.5">
      <c r="A179" s="1255"/>
      <c r="B179" s="1255">
        <v>1</v>
      </c>
      <c r="C179" s="979"/>
      <c r="D179" s="979"/>
      <c r="E179" s="979"/>
      <c r="F179" s="979"/>
      <c r="G179" s="984"/>
      <c r="H179" s="981"/>
      <c r="I179" s="986"/>
      <c r="J179" s="971"/>
      <c r="K179" s="970"/>
      <c r="L179" s="723" t="str">
        <f>mergeValue(A179) &amp;"."&amp; mergeValue(B179)</f>
        <v>1.1</v>
      </c>
      <c r="M179" s="691" t="s">
        <v>16</v>
      </c>
      <c r="N179" s="715"/>
      <c r="O179" s="1309"/>
      <c r="P179" s="1310"/>
      <c r="Q179" s="1310"/>
      <c r="R179" s="1310"/>
      <c r="S179" s="1310"/>
      <c r="T179" s="1310"/>
      <c r="U179" s="1310"/>
      <c r="V179" s="1310"/>
      <c r="W179" s="1311"/>
      <c r="X179" s="716" t="s">
        <v>476</v>
      </c>
      <c r="Y179" s="718"/>
      <c r="Z179" s="718"/>
      <c r="AA179" s="718"/>
      <c r="AB179" s="718"/>
      <c r="AC179" s="718"/>
      <c r="AD179" s="718"/>
      <c r="AE179" s="718"/>
      <c r="AF179" s="718"/>
      <c r="AG179" s="718"/>
    </row>
    <row r="180" spans="1:47" s="684" customFormat="1" ht="22.5">
      <c r="A180" s="1255"/>
      <c r="B180" s="1255"/>
      <c r="C180" s="1255">
        <v>1</v>
      </c>
      <c r="D180" s="979"/>
      <c r="E180" s="979"/>
      <c r="F180" s="979"/>
      <c r="G180" s="984"/>
      <c r="H180" s="981"/>
      <c r="I180" s="987"/>
      <c r="J180" s="971"/>
      <c r="K180" s="970"/>
      <c r="L180" s="723" t="str">
        <f>mergeValue(A180) &amp;"."&amp; mergeValue(B180)&amp;"."&amp; mergeValue(C180)</f>
        <v>1.1.1</v>
      </c>
      <c r="M180" s="692" t="s">
        <v>7</v>
      </c>
      <c r="N180" s="715"/>
      <c r="O180" s="1309"/>
      <c r="P180" s="1310"/>
      <c r="Q180" s="1310"/>
      <c r="R180" s="1310"/>
      <c r="S180" s="1310"/>
      <c r="T180" s="1310"/>
      <c r="U180" s="1310"/>
      <c r="V180" s="1310"/>
      <c r="W180" s="1311"/>
      <c r="X180" s="716" t="s">
        <v>631</v>
      </c>
      <c r="Y180" s="718"/>
      <c r="Z180" s="718"/>
      <c r="AA180" s="718"/>
      <c r="AB180" s="718"/>
      <c r="AC180" s="718"/>
      <c r="AD180" s="718"/>
      <c r="AE180" s="718"/>
      <c r="AF180" s="718"/>
      <c r="AG180" s="718"/>
    </row>
    <row r="181" spans="1:47" s="684" customFormat="1" ht="22.5">
      <c r="A181" s="1255"/>
      <c r="B181" s="1255"/>
      <c r="C181" s="1255"/>
      <c r="D181" s="1255">
        <v>1</v>
      </c>
      <c r="E181" s="979"/>
      <c r="F181" s="979"/>
      <c r="G181" s="984"/>
      <c r="H181" s="981"/>
      <c r="I181" s="987"/>
      <c r="J181" s="985"/>
      <c r="K181" s="970"/>
      <c r="L181" s="723" t="str">
        <f>mergeValue(A181) &amp;"."&amp; mergeValue(B181)&amp;"."&amp; mergeValue(C181)&amp;"."&amp; mergeValue(D181)</f>
        <v>1.1.1.1</v>
      </c>
      <c r="M181" s="693" t="s">
        <v>22</v>
      </c>
      <c r="N181" s="715"/>
      <c r="O181" s="1309"/>
      <c r="P181" s="1310"/>
      <c r="Q181" s="1310"/>
      <c r="R181" s="1310"/>
      <c r="S181" s="1310"/>
      <c r="T181" s="1310"/>
      <c r="U181" s="1310"/>
      <c r="V181" s="1310"/>
      <c r="W181" s="1311"/>
      <c r="X181" s="716" t="s">
        <v>684</v>
      </c>
      <c r="Y181" s="718"/>
      <c r="Z181" s="718"/>
      <c r="AA181" s="718"/>
      <c r="AB181" s="718"/>
      <c r="AC181" s="718"/>
      <c r="AD181" s="718"/>
      <c r="AE181" s="718"/>
      <c r="AF181" s="718"/>
      <c r="AG181" s="718"/>
    </row>
    <row r="182" spans="1:47" s="684" customFormat="1" ht="56.25" customHeight="1">
      <c r="A182" s="1255"/>
      <c r="B182" s="1255"/>
      <c r="C182" s="1255"/>
      <c r="D182" s="1255"/>
      <c r="E182" s="979">
        <v>1</v>
      </c>
      <c r="F182" s="979"/>
      <c r="G182" s="984"/>
      <c r="H182" s="981"/>
      <c r="I182" s="987"/>
      <c r="J182" s="985"/>
      <c r="K182" s="975"/>
      <c r="L182" s="723" t="str">
        <f>mergeValue(A182) &amp;"."&amp; mergeValue(B182)&amp;"."&amp; mergeValue(C182)&amp;"."&amp; mergeValue(D182)&amp;"."&amp; mergeValue(E182)</f>
        <v>1.1.1.1.1</v>
      </c>
      <c r="M182" s="1066"/>
      <c r="N182" s="689"/>
      <c r="O182" s="1068"/>
      <c r="P182" s="1069"/>
      <c r="Q182" s="670"/>
      <c r="R182" s="670"/>
      <c r="S182" s="1085"/>
      <c r="T182" s="649" t="s">
        <v>83</v>
      </c>
      <c r="U182" s="1085"/>
      <c r="V182" s="649" t="s">
        <v>83</v>
      </c>
      <c r="W182" s="726"/>
      <c r="X182" s="716" t="s">
        <v>685</v>
      </c>
      <c r="Y182" s="718" t="str">
        <f>strCheckDateTwo(N182:W182)</f>
        <v/>
      </c>
      <c r="Z182" s="718"/>
      <c r="AA182" s="718"/>
      <c r="AB182" s="718"/>
      <c r="AC182" s="718"/>
      <c r="AD182" s="718"/>
      <c r="AE182" s="718"/>
      <c r="AF182" s="718"/>
      <c r="AG182" s="718"/>
    </row>
    <row r="183" spans="1:47" s="684" customFormat="1" ht="14.25" hidden="1" customHeight="1">
      <c r="A183" s="1255"/>
      <c r="B183" s="1255"/>
      <c r="C183" s="1255"/>
      <c r="D183" s="1255"/>
      <c r="E183" s="979"/>
      <c r="F183" s="979"/>
      <c r="G183" s="984"/>
      <c r="H183" s="981"/>
      <c r="I183" s="987"/>
      <c r="J183" s="985"/>
      <c r="K183" s="975"/>
      <c r="L183" s="713"/>
      <c r="M183" s="700"/>
      <c r="N183" s="645"/>
      <c r="O183" s="645"/>
      <c r="P183" s="645"/>
      <c r="Q183" s="645"/>
      <c r="R183" s="717" t="str">
        <f>S182 &amp; "-" &amp; U182</f>
        <v>-</v>
      </c>
      <c r="S183" s="727"/>
      <c r="T183" s="719"/>
      <c r="U183" s="727"/>
      <c r="V183" s="645"/>
      <c r="W183" s="645"/>
      <c r="X183" s="699"/>
      <c r="Y183" s="718"/>
      <c r="Z183" s="718"/>
      <c r="AA183" s="718"/>
      <c r="AB183" s="718"/>
      <c r="AC183" s="718"/>
      <c r="AD183" s="718"/>
      <c r="AE183" s="718"/>
      <c r="AF183" s="718"/>
      <c r="AG183" s="718"/>
    </row>
    <row r="184" spans="1:47" s="684" customFormat="1" ht="15" customHeight="1">
      <c r="A184" s="1255"/>
      <c r="B184" s="1255"/>
      <c r="C184" s="1255"/>
      <c r="D184" s="1255"/>
      <c r="E184" s="979"/>
      <c r="F184" s="979"/>
      <c r="G184" s="984"/>
      <c r="H184" s="981"/>
      <c r="I184" s="987"/>
      <c r="J184" s="985"/>
      <c r="K184" s="975"/>
      <c r="L184" s="687"/>
      <c r="M184" s="696" t="s">
        <v>5</v>
      </c>
      <c r="N184" s="694"/>
      <c r="O184" s="690"/>
      <c r="P184" s="690"/>
      <c r="Q184" s="690"/>
      <c r="R184" s="690"/>
      <c r="S184" s="707"/>
      <c r="T184" s="703"/>
      <c r="U184" s="702"/>
      <c r="V184" s="694"/>
      <c r="W184" s="694"/>
      <c r="X184" s="698"/>
      <c r="Y184" s="718"/>
      <c r="Z184" s="718"/>
      <c r="AA184" s="718"/>
      <c r="AB184" s="718"/>
      <c r="AC184" s="718"/>
      <c r="AD184" s="718"/>
      <c r="AE184" s="718"/>
      <c r="AF184" s="718"/>
      <c r="AG184" s="718"/>
    </row>
    <row r="185" spans="1:47" s="683" customFormat="1" ht="15" customHeight="1">
      <c r="A185" s="1255"/>
      <c r="B185" s="1255"/>
      <c r="C185" s="1255"/>
      <c r="D185" s="983"/>
      <c r="E185" s="983"/>
      <c r="F185" s="983"/>
      <c r="G185" s="984"/>
      <c r="H185" s="983"/>
      <c r="I185" s="987"/>
      <c r="J185" s="973"/>
      <c r="K185" s="977"/>
      <c r="L185" s="687"/>
      <c r="M185" s="695" t="s">
        <v>17</v>
      </c>
      <c r="N185" s="694"/>
      <c r="O185" s="690"/>
      <c r="P185" s="690"/>
      <c r="Q185" s="690"/>
      <c r="R185" s="690"/>
      <c r="S185" s="707"/>
      <c r="T185" s="703"/>
      <c r="U185" s="702"/>
      <c r="V185" s="694"/>
      <c r="W185" s="703"/>
      <c r="X185" s="698"/>
      <c r="Y185" s="720"/>
      <c r="Z185" s="720"/>
      <c r="AA185" s="720"/>
      <c r="AB185" s="720"/>
      <c r="AC185" s="720"/>
      <c r="AD185" s="720"/>
      <c r="AE185" s="720"/>
      <c r="AF185" s="720"/>
      <c r="AG185" s="720"/>
    </row>
    <row r="186" spans="1:47" s="683" customFormat="1" ht="15" customHeight="1">
      <c r="A186" s="1255"/>
      <c r="B186" s="1255"/>
      <c r="C186" s="983"/>
      <c r="D186" s="983"/>
      <c r="E186" s="983"/>
      <c r="F186" s="983"/>
      <c r="G186" s="984"/>
      <c r="H186" s="983"/>
      <c r="I186" s="978"/>
      <c r="J186" s="973"/>
      <c r="K186" s="977"/>
      <c r="L186" s="687"/>
      <c r="M186" s="694" t="s">
        <v>18</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55"/>
      <c r="B187" s="983"/>
      <c r="C187" s="983"/>
      <c r="D187" s="983"/>
      <c r="E187" s="983"/>
      <c r="F187" s="983"/>
      <c r="G187" s="984"/>
      <c r="H187" s="983"/>
      <c r="I187" s="978"/>
      <c r="J187" s="973"/>
      <c r="K187" s="977"/>
      <c r="L187" s="687"/>
      <c r="M187" s="697" t="s">
        <v>19</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969"/>
      <c r="B188" s="969"/>
      <c r="C188" s="969"/>
      <c r="D188" s="969"/>
      <c r="E188" s="969"/>
      <c r="F188" s="969"/>
      <c r="G188" s="976"/>
      <c r="H188" s="977"/>
      <c r="I188" s="972"/>
      <c r="J188" s="973"/>
      <c r="K188" s="969"/>
      <c r="L188" s="687"/>
      <c r="M188" s="704" t="s">
        <v>308</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4" customFormat="1" ht="22.5">
      <c r="A192" s="1255">
        <v>1</v>
      </c>
      <c r="B192" s="1014"/>
      <c r="C192" s="1014"/>
      <c r="D192" s="1014"/>
      <c r="E192" s="1014"/>
      <c r="F192" s="1007"/>
      <c r="G192" s="1013"/>
      <c r="H192" s="1013"/>
      <c r="I192" s="995"/>
      <c r="J192" s="994"/>
      <c r="K192" s="994"/>
      <c r="L192" s="723">
        <f>mergeValue(A192)</f>
        <v>1</v>
      </c>
      <c r="M192" s="640" t="s">
        <v>20</v>
      </c>
      <c r="N192" s="1334"/>
      <c r="O192" s="1335"/>
      <c r="P192" s="1335"/>
      <c r="Q192" s="1335"/>
      <c r="R192" s="1335"/>
      <c r="S192" s="1335"/>
      <c r="T192" s="1335"/>
      <c r="U192" s="1335"/>
      <c r="V192" s="1335"/>
      <c r="W192" s="1335"/>
      <c r="X192" s="1335"/>
      <c r="Y192" s="1335"/>
      <c r="Z192" s="1335"/>
      <c r="AA192" s="1335"/>
      <c r="AB192" s="1335"/>
      <c r="AC192" s="1335"/>
      <c r="AD192" s="1335"/>
      <c r="AE192" s="1335"/>
      <c r="AF192" s="1336"/>
      <c r="AG192" s="716" t="s">
        <v>475</v>
      </c>
      <c r="AH192" s="718"/>
      <c r="AI192" s="718"/>
      <c r="AJ192" s="718"/>
      <c r="AK192" s="718"/>
      <c r="AL192" s="718"/>
      <c r="AM192" s="718"/>
      <c r="AN192" s="718"/>
      <c r="AO192" s="718"/>
      <c r="AP192" s="718"/>
      <c r="AQ192" s="718"/>
      <c r="AR192" s="718"/>
    </row>
    <row r="193" spans="1:46" s="684" customFormat="1" ht="22.5">
      <c r="A193" s="1255"/>
      <c r="B193" s="1255">
        <v>1</v>
      </c>
      <c r="C193" s="1014"/>
      <c r="D193" s="1014"/>
      <c r="E193" s="1014"/>
      <c r="F193" s="1007"/>
      <c r="G193" s="1016"/>
      <c r="H193" s="1017"/>
      <c r="I193" s="996"/>
      <c r="J193" s="991"/>
      <c r="K193" s="989"/>
      <c r="L193" s="723" t="str">
        <f>mergeValue(A193) &amp;"."&amp; mergeValue(B193)</f>
        <v>1.1</v>
      </c>
      <c r="M193" s="691" t="s">
        <v>16</v>
      </c>
      <c r="N193" s="1331"/>
      <c r="O193" s="1332"/>
      <c r="P193" s="1332"/>
      <c r="Q193" s="1332"/>
      <c r="R193" s="1332"/>
      <c r="S193" s="1332"/>
      <c r="T193" s="1332"/>
      <c r="U193" s="1332"/>
      <c r="V193" s="1332"/>
      <c r="W193" s="1332"/>
      <c r="X193" s="1332"/>
      <c r="Y193" s="1332"/>
      <c r="Z193" s="1332"/>
      <c r="AA193" s="1332"/>
      <c r="AB193" s="1332"/>
      <c r="AC193" s="1332"/>
      <c r="AD193" s="1332"/>
      <c r="AE193" s="1332"/>
      <c r="AF193" s="1333"/>
      <c r="AG193" s="716" t="s">
        <v>476</v>
      </c>
      <c r="AH193" s="718"/>
      <c r="AI193" s="718"/>
      <c r="AJ193" s="718"/>
      <c r="AK193" s="718"/>
      <c r="AL193" s="718"/>
      <c r="AM193" s="718"/>
      <c r="AN193" s="718"/>
      <c r="AO193" s="718"/>
      <c r="AP193" s="718"/>
      <c r="AQ193" s="718"/>
      <c r="AR193" s="718"/>
    </row>
    <row r="194" spans="1:46" s="684" customFormat="1" ht="22.5">
      <c r="A194" s="1255"/>
      <c r="B194" s="1255"/>
      <c r="C194" s="1255">
        <v>1</v>
      </c>
      <c r="D194" s="1014"/>
      <c r="E194" s="1014"/>
      <c r="F194" s="1007"/>
      <c r="G194" s="1016"/>
      <c r="H194" s="1017"/>
      <c r="I194" s="996"/>
      <c r="J194" s="991"/>
      <c r="K194" s="989"/>
      <c r="L194" s="723" t="str">
        <f>mergeValue(A194) &amp;"."&amp; mergeValue(B194)&amp;"."&amp; mergeValue(C194)</f>
        <v>1.1.1</v>
      </c>
      <c r="M194" s="692" t="s">
        <v>7</v>
      </c>
      <c r="N194" s="1331"/>
      <c r="O194" s="1332"/>
      <c r="P194" s="1332"/>
      <c r="Q194" s="1332"/>
      <c r="R194" s="1332"/>
      <c r="S194" s="1332"/>
      <c r="T194" s="1332"/>
      <c r="U194" s="1332"/>
      <c r="V194" s="1332"/>
      <c r="W194" s="1332"/>
      <c r="X194" s="1332"/>
      <c r="Y194" s="1332"/>
      <c r="Z194" s="1332"/>
      <c r="AA194" s="1332"/>
      <c r="AB194" s="1332"/>
      <c r="AC194" s="1332"/>
      <c r="AD194" s="1332"/>
      <c r="AE194" s="1332"/>
      <c r="AF194" s="1333"/>
      <c r="AG194" s="716" t="s">
        <v>631</v>
      </c>
      <c r="AH194" s="718"/>
      <c r="AI194" s="718"/>
      <c r="AJ194" s="718"/>
      <c r="AK194" s="718"/>
      <c r="AL194" s="718"/>
      <c r="AM194" s="718"/>
      <c r="AN194" s="718"/>
      <c r="AO194" s="718"/>
      <c r="AP194" s="718"/>
      <c r="AQ194" s="718"/>
      <c r="AR194" s="718"/>
    </row>
    <row r="195" spans="1:46" s="684" customFormat="1" ht="15" customHeight="1">
      <c r="A195" s="1255"/>
      <c r="B195" s="1255"/>
      <c r="C195" s="1255"/>
      <c r="D195" s="1255">
        <v>1</v>
      </c>
      <c r="E195" s="1014"/>
      <c r="F195" s="1007"/>
      <c r="G195" s="1016"/>
      <c r="H195" s="1017"/>
      <c r="I195" s="996"/>
      <c r="J195" s="991"/>
      <c r="K195" s="989"/>
      <c r="L195" s="723" t="str">
        <f>mergeValue(A195) &amp;"."&amp; mergeValue(B195)&amp;"."&amp; mergeValue(C195)&amp;"."&amp; mergeValue(D195)</f>
        <v>1.1.1.1</v>
      </c>
      <c r="M195" s="693" t="s">
        <v>22</v>
      </c>
      <c r="N195" s="1331"/>
      <c r="O195" s="1332"/>
      <c r="P195" s="1332"/>
      <c r="Q195" s="1332"/>
      <c r="R195" s="1332"/>
      <c r="S195" s="1332"/>
      <c r="T195" s="1332"/>
      <c r="U195" s="1332"/>
      <c r="V195" s="1332"/>
      <c r="W195" s="1332"/>
      <c r="X195" s="1332"/>
      <c r="Y195" s="1332"/>
      <c r="Z195" s="1332"/>
      <c r="AA195" s="1332"/>
      <c r="AB195" s="1332"/>
      <c r="AC195" s="1332"/>
      <c r="AD195" s="1332"/>
      <c r="AE195" s="1332"/>
      <c r="AF195" s="1333"/>
      <c r="AG195" s="716" t="s">
        <v>677</v>
      </c>
      <c r="AH195" s="718"/>
      <c r="AI195" s="718"/>
      <c r="AJ195" s="718"/>
      <c r="AK195" s="718"/>
      <c r="AL195" s="718"/>
      <c r="AM195" s="718"/>
      <c r="AN195" s="718"/>
      <c r="AO195" s="718"/>
      <c r="AP195" s="718"/>
      <c r="AQ195" s="718"/>
      <c r="AR195" s="718"/>
    </row>
    <row r="196" spans="1:46" s="684" customFormat="1" ht="17.100000000000001" customHeight="1">
      <c r="A196" s="1255"/>
      <c r="B196" s="1255"/>
      <c r="C196" s="1255"/>
      <c r="D196" s="1255"/>
      <c r="E196" s="1255">
        <v>1</v>
      </c>
      <c r="F196" s="1007"/>
      <c r="G196" s="1016"/>
      <c r="H196" s="1017"/>
      <c r="I196" s="1018"/>
      <c r="J196" s="1008"/>
      <c r="K196" s="1168"/>
      <c r="L196" s="1298" t="str">
        <f>mergeValue(A196) &amp;"."&amp; mergeValue(B196)&amp;"."&amp; mergeValue(C196)&amp;"."&amp; mergeValue(D196)&amp;"."&amp; mergeValue(E196)</f>
        <v>1.1.1.1.1</v>
      </c>
      <c r="M196" s="1299"/>
      <c r="N196" s="1251" t="s">
        <v>84</v>
      </c>
      <c r="O196" s="1293"/>
      <c r="P196" s="1289">
        <v>1</v>
      </c>
      <c r="Q196" s="1312"/>
      <c r="R196" s="1251" t="s">
        <v>84</v>
      </c>
      <c r="S196" s="1293"/>
      <c r="T196" s="1289">
        <v>1</v>
      </c>
      <c r="U196" s="1312"/>
      <c r="V196" s="1251" t="s">
        <v>84</v>
      </c>
      <c r="W196" s="700"/>
      <c r="X196" s="688">
        <v>1</v>
      </c>
      <c r="Y196" s="1090"/>
      <c r="Z196" s="670"/>
      <c r="AA196" s="670"/>
      <c r="AB196" s="1262"/>
      <c r="AC196" s="1251" t="s">
        <v>83</v>
      </c>
      <c r="AD196" s="1262"/>
      <c r="AE196" s="1251" t="s">
        <v>83</v>
      </c>
      <c r="AF196" s="714"/>
      <c r="AG196" s="1286" t="s">
        <v>678</v>
      </c>
      <c r="AH196" s="718" t="str">
        <f>strCheckDate(Z197:AF197)</f>
        <v/>
      </c>
      <c r="AI196" s="721" t="str">
        <f>IF(AND(COUNTIF(AJ191:AJ191,AJ196)&gt;1,AJ196&lt;&gt;""),"ErrUnique:HasDoubleConn","")</f>
        <v/>
      </c>
      <c r="AJ196" s="721"/>
      <c r="AK196" s="721"/>
      <c r="AL196" s="721"/>
      <c r="AM196" s="721"/>
      <c r="AN196" s="721"/>
      <c r="AO196" s="718"/>
      <c r="AP196" s="718"/>
      <c r="AQ196" s="718"/>
      <c r="AR196" s="718"/>
    </row>
    <row r="197" spans="1:46" s="684" customFormat="1" ht="17.100000000000001" customHeight="1">
      <c r="A197" s="1255"/>
      <c r="B197" s="1255"/>
      <c r="C197" s="1255"/>
      <c r="D197" s="1255"/>
      <c r="E197" s="1255"/>
      <c r="F197" s="1007"/>
      <c r="G197" s="1016"/>
      <c r="H197" s="1017"/>
      <c r="I197" s="1018"/>
      <c r="J197" s="1008"/>
      <c r="K197" s="1168"/>
      <c r="L197" s="1298"/>
      <c r="M197" s="1299"/>
      <c r="N197" s="1251"/>
      <c r="O197" s="1293"/>
      <c r="P197" s="1289"/>
      <c r="Q197" s="1312"/>
      <c r="R197" s="1251"/>
      <c r="S197" s="1293"/>
      <c r="T197" s="1289"/>
      <c r="U197" s="1312"/>
      <c r="V197" s="1251"/>
      <c r="W197" s="725"/>
      <c r="X197" s="704"/>
      <c r="Y197" s="704"/>
      <c r="Z197" s="706"/>
      <c r="AA197" s="602" t="str">
        <f>AB196 &amp; "-" &amp; AD196</f>
        <v>-</v>
      </c>
      <c r="AB197" s="1250"/>
      <c r="AC197" s="1251"/>
      <c r="AD197" s="1250"/>
      <c r="AE197" s="1251"/>
      <c r="AF197" s="672"/>
      <c r="AG197" s="1287"/>
      <c r="AH197" s="718"/>
      <c r="AI197" s="721"/>
      <c r="AJ197" s="721"/>
      <c r="AK197" s="721"/>
      <c r="AL197" s="721"/>
      <c r="AM197" s="721"/>
      <c r="AN197" s="721"/>
      <c r="AO197" s="718"/>
      <c r="AP197" s="718"/>
      <c r="AQ197" s="718"/>
      <c r="AR197" s="718"/>
    </row>
    <row r="198" spans="1:46" s="684" customFormat="1" ht="17.100000000000001" customHeight="1">
      <c r="A198" s="1255"/>
      <c r="B198" s="1255"/>
      <c r="C198" s="1255"/>
      <c r="D198" s="1255"/>
      <c r="E198" s="1255"/>
      <c r="F198" s="1007"/>
      <c r="G198" s="1016"/>
      <c r="H198" s="1017"/>
      <c r="I198" s="1018"/>
      <c r="J198" s="1008"/>
      <c r="K198" s="1168"/>
      <c r="L198" s="1298"/>
      <c r="M198" s="1299"/>
      <c r="N198" s="1251"/>
      <c r="O198" s="1293"/>
      <c r="P198" s="1289"/>
      <c r="Q198" s="1312"/>
      <c r="R198" s="1251"/>
      <c r="S198" s="601"/>
      <c r="T198" s="697"/>
      <c r="U198" s="704"/>
      <c r="V198" s="705"/>
      <c r="W198" s="705"/>
      <c r="X198" s="705"/>
      <c r="Y198" s="705"/>
      <c r="Z198" s="706"/>
      <c r="AA198" s="706"/>
      <c r="AB198" s="707"/>
      <c r="AC198" s="703"/>
      <c r="AD198" s="703"/>
      <c r="AE198" s="707"/>
      <c r="AF198" s="703"/>
      <c r="AG198" s="1287"/>
      <c r="AH198" s="718"/>
      <c r="AI198" s="721"/>
      <c r="AJ198" s="721"/>
      <c r="AK198" s="721"/>
      <c r="AL198" s="721"/>
      <c r="AM198" s="721"/>
      <c r="AN198" s="721"/>
      <c r="AO198" s="718"/>
      <c r="AP198" s="718"/>
      <c r="AQ198" s="718"/>
      <c r="AR198" s="718"/>
    </row>
    <row r="199" spans="1:46" s="684" customFormat="1" ht="17.100000000000001" customHeight="1">
      <c r="A199" s="1255"/>
      <c r="B199" s="1255"/>
      <c r="C199" s="1255"/>
      <c r="D199" s="1255"/>
      <c r="E199" s="1255"/>
      <c r="F199" s="1007"/>
      <c r="G199" s="1016"/>
      <c r="H199" s="1017"/>
      <c r="I199" s="1018"/>
      <c r="J199" s="1008"/>
      <c r="K199" s="1168"/>
      <c r="L199" s="1298"/>
      <c r="M199" s="1299"/>
      <c r="N199" s="1251"/>
      <c r="O199" s="708"/>
      <c r="P199" s="710"/>
      <c r="Q199" s="709"/>
      <c r="R199" s="705"/>
      <c r="S199" s="705"/>
      <c r="T199" s="705"/>
      <c r="U199" s="705"/>
      <c r="V199" s="705"/>
      <c r="W199" s="705"/>
      <c r="X199" s="705"/>
      <c r="Y199" s="705"/>
      <c r="Z199" s="706"/>
      <c r="AA199" s="706"/>
      <c r="AB199" s="707"/>
      <c r="AC199" s="703"/>
      <c r="AD199" s="703"/>
      <c r="AE199" s="707"/>
      <c r="AF199" s="703"/>
      <c r="AG199" s="1287"/>
      <c r="AH199" s="718"/>
      <c r="AI199" s="721"/>
      <c r="AJ199" s="721"/>
      <c r="AK199" s="721"/>
      <c r="AL199" s="721"/>
      <c r="AM199" s="721"/>
      <c r="AN199" s="721"/>
      <c r="AO199" s="718"/>
      <c r="AP199" s="718"/>
      <c r="AQ199" s="718"/>
      <c r="AR199" s="718"/>
    </row>
    <row r="200" spans="1:46" s="683" customFormat="1" ht="15" customHeight="1">
      <c r="A200" s="1255"/>
      <c r="B200" s="1255"/>
      <c r="C200" s="1255"/>
      <c r="D200" s="1255"/>
      <c r="E200" s="1015"/>
      <c r="F200" s="1009"/>
      <c r="G200" s="1011"/>
      <c r="H200" s="1009"/>
      <c r="I200" s="1018"/>
      <c r="J200" s="1008"/>
      <c r="K200" s="1002"/>
      <c r="L200" s="687"/>
      <c r="M200" s="696" t="s">
        <v>5</v>
      </c>
      <c r="N200" s="696"/>
      <c r="O200" s="696"/>
      <c r="P200" s="696"/>
      <c r="Q200" s="696"/>
      <c r="R200" s="696"/>
      <c r="S200" s="696"/>
      <c r="T200" s="696"/>
      <c r="U200" s="696"/>
      <c r="V200" s="696"/>
      <c r="W200" s="696"/>
      <c r="X200" s="696"/>
      <c r="Y200" s="696"/>
      <c r="Z200" s="696"/>
      <c r="AA200" s="696"/>
      <c r="AB200" s="696"/>
      <c r="AC200" s="696"/>
      <c r="AD200" s="696"/>
      <c r="AE200" s="696"/>
      <c r="AF200" s="696"/>
      <c r="AG200" s="1288"/>
      <c r="AH200" s="720"/>
      <c r="AI200" s="720"/>
      <c r="AJ200" s="722"/>
      <c r="AK200" s="722"/>
      <c r="AL200" s="722"/>
      <c r="AM200" s="722"/>
      <c r="AN200" s="722"/>
      <c r="AO200" s="720"/>
      <c r="AP200" s="720"/>
      <c r="AQ200" s="720"/>
      <c r="AR200" s="720"/>
    </row>
    <row r="201" spans="1:46" s="683" customFormat="1" ht="15" customHeight="1">
      <c r="A201" s="1255"/>
      <c r="B201" s="1255"/>
      <c r="C201" s="1255"/>
      <c r="D201" s="1015"/>
      <c r="E201" s="1015"/>
      <c r="F201" s="1009"/>
      <c r="G201" s="1016"/>
      <c r="H201" s="1009"/>
      <c r="I201" s="1002"/>
      <c r="J201" s="993"/>
      <c r="K201" s="1002"/>
      <c r="L201" s="687"/>
      <c r="M201" s="695" t="s">
        <v>17</v>
      </c>
      <c r="N201" s="695"/>
      <c r="O201" s="695"/>
      <c r="P201" s="695"/>
      <c r="Q201" s="695"/>
      <c r="R201" s="695"/>
      <c r="S201" s="695"/>
      <c r="T201" s="695"/>
      <c r="U201" s="695"/>
      <c r="V201" s="695"/>
      <c r="W201" s="695"/>
      <c r="X201" s="695"/>
      <c r="Y201" s="695"/>
      <c r="Z201" s="695"/>
      <c r="AA201" s="695"/>
      <c r="AB201" s="695"/>
      <c r="AC201" s="695"/>
      <c r="AD201" s="695"/>
      <c r="AE201" s="695"/>
      <c r="AF201" s="703"/>
      <c r="AG201" s="698"/>
      <c r="AH201" s="720"/>
      <c r="AI201" s="720"/>
      <c r="AJ201" s="722"/>
      <c r="AK201" s="722"/>
      <c r="AL201" s="722"/>
      <c r="AM201" s="722"/>
      <c r="AN201" s="722"/>
      <c r="AO201" s="720"/>
      <c r="AP201" s="720"/>
      <c r="AQ201" s="720"/>
      <c r="AR201" s="720"/>
    </row>
    <row r="202" spans="1:46" s="683" customFormat="1" ht="15" customHeight="1">
      <c r="A202" s="1255"/>
      <c r="B202" s="1255"/>
      <c r="C202" s="1015"/>
      <c r="D202" s="1015"/>
      <c r="E202" s="1015"/>
      <c r="F202" s="1009"/>
      <c r="G202" s="1016"/>
      <c r="H202" s="1009"/>
      <c r="I202" s="1002"/>
      <c r="J202" s="993"/>
      <c r="K202" s="1002"/>
      <c r="L202" s="687"/>
      <c r="M202" s="694" t="s">
        <v>18</v>
      </c>
      <c r="N202" s="694"/>
      <c r="O202" s="694"/>
      <c r="P202" s="694"/>
      <c r="Q202" s="694"/>
      <c r="R202" s="694"/>
      <c r="S202" s="694"/>
      <c r="T202" s="694"/>
      <c r="U202" s="694"/>
      <c r="V202" s="694"/>
      <c r="W202" s="694"/>
      <c r="X202" s="694"/>
      <c r="Y202" s="694"/>
      <c r="Z202" s="690"/>
      <c r="AA202" s="690"/>
      <c r="AB202" s="707"/>
      <c r="AC202" s="703"/>
      <c r="AD202" s="702"/>
      <c r="AE202" s="694"/>
      <c r="AF202" s="703"/>
      <c r="AG202" s="698"/>
      <c r="AH202" s="720"/>
      <c r="AI202" s="720"/>
      <c r="AJ202" s="720"/>
      <c r="AK202" s="720"/>
      <c r="AL202" s="720"/>
      <c r="AM202" s="720"/>
      <c r="AN202" s="720"/>
      <c r="AO202" s="720"/>
      <c r="AP202" s="720"/>
      <c r="AQ202" s="720"/>
      <c r="AR202" s="720"/>
    </row>
    <row r="203" spans="1:46" s="683" customFormat="1" ht="15" customHeight="1">
      <c r="A203" s="1255"/>
      <c r="B203" s="1015"/>
      <c r="C203" s="1015"/>
      <c r="D203" s="1015"/>
      <c r="E203" s="1015"/>
      <c r="F203" s="1009"/>
      <c r="G203" s="1016"/>
      <c r="H203" s="1009"/>
      <c r="I203" s="1002"/>
      <c r="J203" s="993"/>
      <c r="K203" s="1002"/>
      <c r="L203" s="687"/>
      <c r="M203" s="697" t="s">
        <v>19</v>
      </c>
      <c r="N203" s="697"/>
      <c r="O203" s="697"/>
      <c r="P203" s="697"/>
      <c r="Q203" s="697"/>
      <c r="R203" s="697"/>
      <c r="S203" s="697"/>
      <c r="T203" s="697"/>
      <c r="U203" s="697"/>
      <c r="V203" s="697"/>
      <c r="W203" s="697"/>
      <c r="X203" s="697"/>
      <c r="Y203" s="697"/>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988"/>
      <c r="B204" s="988"/>
      <c r="C204" s="988"/>
      <c r="D204" s="988"/>
      <c r="E204" s="988"/>
      <c r="F204" s="988"/>
      <c r="G204" s="1001"/>
      <c r="H204" s="1002"/>
      <c r="I204" s="992"/>
      <c r="J204" s="993"/>
      <c r="K204" s="988"/>
      <c r="L204" s="687"/>
      <c r="M204" s="704" t="s">
        <v>308</v>
      </c>
      <c r="N204" s="704"/>
      <c r="O204" s="704"/>
      <c r="P204" s="704"/>
      <c r="Q204" s="704"/>
      <c r="R204" s="704"/>
      <c r="S204" s="704"/>
      <c r="T204" s="704"/>
      <c r="U204" s="704"/>
      <c r="V204" s="704"/>
      <c r="W204" s="704"/>
      <c r="X204" s="704"/>
      <c r="Y204" s="704"/>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57"/>
      <c r="R206" s="157"/>
      <c r="S206" s="157"/>
      <c r="T206" s="157"/>
      <c r="U206" s="1257"/>
      <c r="V206" s="157"/>
      <c r="W206" s="157"/>
      <c r="X206" s="157"/>
      <c r="Y206" s="108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57"/>
      <c r="R207" s="157"/>
      <c r="S207" s="157"/>
      <c r="T207" s="157"/>
      <c r="U207" s="1257"/>
      <c r="V207" s="157"/>
      <c r="W207" s="157"/>
      <c r="X207" s="157"/>
      <c r="Y207" s="157"/>
      <c r="Z207" s="157"/>
      <c r="AA207" s="157"/>
      <c r="AB207" s="157"/>
      <c r="AC207" s="157"/>
    </row>
    <row r="208" spans="1:46" ht="15" customHeight="1">
      <c r="G208" s="156"/>
      <c r="H208" s="157"/>
      <c r="I208" s="157"/>
      <c r="J208" s="85"/>
      <c r="K208" s="157"/>
      <c r="L208" s="157"/>
      <c r="M208" s="157"/>
      <c r="N208" s="157"/>
      <c r="O208" s="157"/>
      <c r="Q208" s="1257"/>
      <c r="V208" s="157"/>
      <c r="W208" s="157"/>
      <c r="X208" s="157"/>
      <c r="Z208" s="157"/>
      <c r="AA208" s="157"/>
      <c r="AB208" s="157"/>
      <c r="AC208" s="729"/>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0"/>
      <c r="B210" s="730"/>
      <c r="C210" s="730"/>
      <c r="D210" s="730"/>
      <c r="E210" s="730"/>
      <c r="F210" s="730"/>
      <c r="G210" s="733"/>
      <c r="H210" s="734"/>
      <c r="I210" s="734"/>
      <c r="J210" s="731"/>
      <c r="K210" s="734"/>
      <c r="L210" s="734"/>
      <c r="M210" s="734"/>
      <c r="N210" s="1337" t="s">
        <v>84</v>
      </c>
      <c r="O210" s="1293"/>
      <c r="P210" s="1289">
        <v>1</v>
      </c>
      <c r="Q210" s="1338"/>
      <c r="R210" s="1251" t="s">
        <v>83</v>
      </c>
      <c r="S210" s="1339"/>
      <c r="T210" s="1329">
        <v>1</v>
      </c>
      <c r="U210" s="1258"/>
      <c r="V210" s="1251" t="s">
        <v>83</v>
      </c>
      <c r="W210" s="836"/>
      <c r="X210" s="737">
        <v>1</v>
      </c>
      <c r="Y210" s="1087"/>
      <c r="Z210" s="734"/>
      <c r="AA210" s="734"/>
      <c r="AB210" s="734"/>
      <c r="AC210" s="734"/>
      <c r="AD210" s="734"/>
      <c r="AE210" s="730"/>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c r="CB210" s="728"/>
      <c r="CC210" s="728"/>
      <c r="CD210" s="728"/>
      <c r="CE210" s="728"/>
    </row>
    <row r="211" spans="1:83" ht="15" customHeight="1">
      <c r="A211" s="730"/>
      <c r="B211" s="730"/>
      <c r="C211" s="730"/>
      <c r="D211" s="730"/>
      <c r="E211" s="730"/>
      <c r="F211" s="730"/>
      <c r="G211" s="733"/>
      <c r="H211" s="734"/>
      <c r="I211" s="734"/>
      <c r="J211" s="731"/>
      <c r="K211" s="734"/>
      <c r="L211" s="734"/>
      <c r="M211" s="734"/>
      <c r="N211" s="1337"/>
      <c r="O211" s="1293"/>
      <c r="P211" s="1289"/>
      <c r="Q211" s="1338"/>
      <c r="R211" s="1251"/>
      <c r="S211" s="1340"/>
      <c r="T211" s="1330"/>
      <c r="U211" s="1258"/>
      <c r="V211" s="1251"/>
      <c r="W211" s="735"/>
      <c r="X211" s="735"/>
      <c r="Y211" s="735" t="s">
        <v>710</v>
      </c>
      <c r="Z211" s="734"/>
      <c r="AA211" s="734"/>
      <c r="AB211" s="734"/>
      <c r="AC211" s="734"/>
      <c r="AD211" s="734"/>
      <c r="AE211" s="734"/>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37"/>
      <c r="O212" s="1293"/>
      <c r="P212" s="1289"/>
      <c r="Q212" s="1338"/>
      <c r="R212" s="1251"/>
      <c r="S212" s="732"/>
      <c r="T212" s="732"/>
      <c r="U212" s="735" t="s">
        <v>711</v>
      </c>
      <c r="V212" s="835"/>
      <c r="W212" s="736"/>
      <c r="X212" s="736"/>
      <c r="Y212" s="736"/>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251"/>
      <c r="O213" s="833"/>
      <c r="P213" s="833"/>
      <c r="Q213" s="834"/>
      <c r="R213" s="835"/>
      <c r="S213" s="736"/>
      <c r="T213" s="736"/>
      <c r="U213" s="736"/>
      <c r="V213" s="736"/>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1" customFormat="1" ht="18.75" customHeight="1">
      <c r="X216" s="720"/>
      <c r="Y216" s="720"/>
      <c r="Z216" s="720"/>
      <c r="AA216" s="720"/>
      <c r="AB216" s="720"/>
      <c r="AC216" s="720"/>
      <c r="AD216" s="720"/>
      <c r="AE216" s="720"/>
      <c r="AF216" s="720"/>
      <c r="AG216" s="720"/>
      <c r="AH216" s="720"/>
      <c r="AI216" s="720"/>
      <c r="AJ216" s="720"/>
    </row>
    <row r="217" spans="1:83" s="35" customFormat="1" ht="17.100000000000001" customHeight="1">
      <c r="G217" s="35" t="s">
        <v>13</v>
      </c>
      <c r="I217" s="35" t="s">
        <v>743</v>
      </c>
      <c r="V217" s="158"/>
      <c r="X217" s="217"/>
      <c r="Y217" s="217"/>
      <c r="Z217" s="217"/>
      <c r="AA217" s="217"/>
      <c r="AB217" s="217"/>
      <c r="AC217" s="217"/>
      <c r="AD217" s="217"/>
      <c r="AE217" s="217"/>
      <c r="AF217" s="217"/>
      <c r="AG217" s="217"/>
      <c r="AH217" s="217"/>
      <c r="AI217" s="217"/>
      <c r="AJ217" s="217"/>
    </row>
    <row r="218" spans="1:83" s="741" customFormat="1" ht="17.100000000000001" customHeight="1">
      <c r="L218" s="122"/>
      <c r="M218" s="122"/>
      <c r="N218" s="122"/>
      <c r="O218" s="122"/>
      <c r="P218" s="122"/>
      <c r="Q218" s="122"/>
      <c r="R218" s="122"/>
      <c r="S218" s="122"/>
      <c r="T218" s="122"/>
      <c r="U218" s="122"/>
      <c r="V218" s="122"/>
      <c r="W218" s="122"/>
      <c r="X218" s="720"/>
      <c r="Y218" s="720"/>
      <c r="Z218" s="720"/>
      <c r="AA218" s="720"/>
      <c r="AB218" s="720"/>
      <c r="AC218" s="720"/>
      <c r="AD218" s="720"/>
      <c r="AE218" s="720"/>
      <c r="AF218" s="720"/>
      <c r="AG218" s="720"/>
      <c r="AH218" s="720"/>
      <c r="AI218" s="720"/>
      <c r="AJ218" s="720"/>
    </row>
    <row r="219" spans="1:83" s="798" customFormat="1" ht="22.5">
      <c r="A219" s="1255">
        <v>1</v>
      </c>
      <c r="B219" s="882"/>
      <c r="C219" s="882"/>
      <c r="D219" s="882"/>
      <c r="E219" s="883"/>
      <c r="F219" s="884"/>
      <c r="G219" s="884"/>
      <c r="H219" s="884"/>
      <c r="I219" s="885"/>
      <c r="J219" s="880"/>
      <c r="K219" s="887"/>
      <c r="L219" s="780">
        <f>mergeValue(A219)</f>
        <v>1</v>
      </c>
      <c r="M219" s="640" t="s">
        <v>20</v>
      </c>
      <c r="N219" s="645"/>
      <c r="O219" s="1263"/>
      <c r="P219" s="1264"/>
      <c r="Q219" s="1264"/>
      <c r="R219" s="1264"/>
      <c r="S219" s="1264"/>
      <c r="T219" s="1264"/>
      <c r="U219" s="1264"/>
      <c r="V219" s="1265"/>
      <c r="W219" s="629" t="s">
        <v>475</v>
      </c>
      <c r="X219" s="807"/>
      <c r="Y219" s="828"/>
      <c r="Z219" s="828" t="str">
        <f t="shared" ref="Z219:Z232" si="3">IF(M219="","",M219 )</f>
        <v>Наименование тарифа</v>
      </c>
      <c r="AA219" s="828"/>
      <c r="AB219" s="828"/>
      <c r="AC219" s="828"/>
      <c r="AD219" s="807"/>
      <c r="AE219" s="807"/>
      <c r="AF219" s="807"/>
      <c r="AG219" s="807"/>
      <c r="AH219" s="807"/>
      <c r="AI219" s="807"/>
      <c r="AJ219" s="807"/>
    </row>
    <row r="220" spans="1:83" s="798" customFormat="1" ht="22.5">
      <c r="A220" s="1255"/>
      <c r="B220" s="1255">
        <v>1</v>
      </c>
      <c r="C220" s="882"/>
      <c r="D220" s="882"/>
      <c r="E220" s="884"/>
      <c r="F220" s="884"/>
      <c r="G220" s="884"/>
      <c r="H220" s="884"/>
      <c r="I220" s="879"/>
      <c r="J220" s="878"/>
      <c r="K220" s="881"/>
      <c r="L220" s="780" t="str">
        <f>mergeValue(A220) &amp;"."&amp; mergeValue(B220)</f>
        <v>1.1</v>
      </c>
      <c r="M220" s="691" t="s">
        <v>16</v>
      </c>
      <c r="N220" s="645"/>
      <c r="O220" s="1263"/>
      <c r="P220" s="1264"/>
      <c r="Q220" s="1264"/>
      <c r="R220" s="1264"/>
      <c r="S220" s="1264"/>
      <c r="T220" s="1264"/>
      <c r="U220" s="1264"/>
      <c r="V220" s="1265"/>
      <c r="W220" s="629" t="s">
        <v>476</v>
      </c>
      <c r="X220" s="807"/>
      <c r="Y220" s="828"/>
      <c r="Z220" s="828" t="str">
        <f t="shared" si="3"/>
        <v>Территория действия тарифа</v>
      </c>
      <c r="AA220" s="828"/>
      <c r="AB220" s="828"/>
      <c r="AC220" s="828"/>
      <c r="AD220" s="807"/>
      <c r="AE220" s="807"/>
      <c r="AF220" s="807"/>
      <c r="AG220" s="807"/>
      <c r="AH220" s="807"/>
      <c r="AI220" s="807"/>
      <c r="AJ220" s="807"/>
    </row>
    <row r="221" spans="1:83" s="798" customFormat="1" ht="22.5">
      <c r="A221" s="1255"/>
      <c r="B221" s="1255"/>
      <c r="C221" s="1255">
        <v>1</v>
      </c>
      <c r="D221" s="882"/>
      <c r="E221" s="884"/>
      <c r="F221" s="884"/>
      <c r="G221" s="884"/>
      <c r="H221" s="884"/>
      <c r="I221" s="886"/>
      <c r="J221" s="878"/>
      <c r="K221" s="881"/>
      <c r="L221" s="780" t="str">
        <f>mergeValue(A221) &amp;"."&amp; mergeValue(B221)&amp;"."&amp; mergeValue(C221)</f>
        <v>1.1.1</v>
      </c>
      <c r="M221" s="692" t="s">
        <v>7</v>
      </c>
      <c r="N221" s="645"/>
      <c r="O221" s="1263"/>
      <c r="P221" s="1264"/>
      <c r="Q221" s="1264"/>
      <c r="R221" s="1264"/>
      <c r="S221" s="1264"/>
      <c r="T221" s="1264"/>
      <c r="U221" s="1264"/>
      <c r="V221" s="1265"/>
      <c r="W221" s="629" t="s">
        <v>631</v>
      </c>
      <c r="X221" s="807"/>
      <c r="Y221" s="828"/>
      <c r="Z221" s="828" t="str">
        <f t="shared" si="3"/>
        <v xml:space="preserve">Наименование системы теплоснабжения </v>
      </c>
      <c r="AA221" s="828"/>
      <c r="AB221" s="828"/>
      <c r="AC221" s="828"/>
      <c r="AD221" s="807"/>
      <c r="AE221" s="807"/>
      <c r="AF221" s="807"/>
      <c r="AG221" s="807"/>
      <c r="AH221" s="807"/>
      <c r="AI221" s="807"/>
      <c r="AJ221" s="807"/>
    </row>
    <row r="222" spans="1:83" s="798" customFormat="1" ht="22.5">
      <c r="A222" s="1255"/>
      <c r="B222" s="1255"/>
      <c r="C222" s="1255"/>
      <c r="D222" s="1255">
        <v>1</v>
      </c>
      <c r="E222" s="884"/>
      <c r="F222" s="884"/>
      <c r="G222" s="884"/>
      <c r="H222" s="884"/>
      <c r="I222" s="886"/>
      <c r="J222" s="878"/>
      <c r="K222" s="881"/>
      <c r="L222" s="780" t="str">
        <f>mergeValue(A222) &amp;"."&amp; mergeValue(B222)&amp;"."&amp; mergeValue(C222)&amp;"."&amp; mergeValue(D222)</f>
        <v>1.1.1.1</v>
      </c>
      <c r="M222" s="693" t="s">
        <v>22</v>
      </c>
      <c r="N222" s="645"/>
      <c r="O222" s="1263"/>
      <c r="P222" s="1264"/>
      <c r="Q222" s="1264"/>
      <c r="R222" s="1264"/>
      <c r="S222" s="1264"/>
      <c r="T222" s="1264"/>
      <c r="U222" s="1264"/>
      <c r="V222" s="1265"/>
      <c r="W222" s="629" t="s">
        <v>632</v>
      </c>
      <c r="X222" s="807"/>
      <c r="Y222" s="828"/>
      <c r="Z222" s="828" t="str">
        <f t="shared" si="3"/>
        <v xml:space="preserve">Источник тепловой энергии  </v>
      </c>
      <c r="AA222" s="828"/>
      <c r="AB222" s="828"/>
      <c r="AC222" s="828"/>
      <c r="AD222" s="807"/>
      <c r="AE222" s="807"/>
      <c r="AF222" s="807"/>
      <c r="AG222" s="807"/>
      <c r="AH222" s="807"/>
      <c r="AI222" s="807"/>
      <c r="AJ222" s="807"/>
    </row>
    <row r="223" spans="1:83" s="798" customFormat="1" ht="101.25">
      <c r="A223" s="1255"/>
      <c r="B223" s="1255"/>
      <c r="C223" s="1255"/>
      <c r="D223" s="1255"/>
      <c r="E223" s="1255">
        <v>1</v>
      </c>
      <c r="F223" s="884"/>
      <c r="G223" s="884"/>
      <c r="H223" s="882">
        <v>1</v>
      </c>
      <c r="I223" s="1255">
        <v>1</v>
      </c>
      <c r="J223" s="884"/>
      <c r="K223" s="889"/>
      <c r="L223" s="780" t="str">
        <f>mergeValue(A223) &amp;"."&amp; mergeValue(B223)&amp;"."&amp; mergeValue(C223)&amp;"."&amp; mergeValue(D223)&amp;"."&amp; mergeValue(E223)</f>
        <v>1.1.1.1.1</v>
      </c>
      <c r="M223" s="553" t="s">
        <v>9</v>
      </c>
      <c r="N223" s="645"/>
      <c r="O223" s="1258"/>
      <c r="P223" s="1259"/>
      <c r="Q223" s="1259"/>
      <c r="R223" s="1259"/>
      <c r="S223" s="1259"/>
      <c r="T223" s="1259"/>
      <c r="U223" s="1259"/>
      <c r="V223" s="1260"/>
      <c r="W223" s="629" t="s">
        <v>636</v>
      </c>
      <c r="X223" s="807"/>
      <c r="Y223" s="828"/>
      <c r="Z223" s="828" t="str">
        <f t="shared" si="3"/>
        <v>Схема подключения теплопотребляющей установки к коллектору источника тепловой энергии</v>
      </c>
      <c r="AA223" s="828"/>
      <c r="AB223" s="828"/>
      <c r="AC223" s="828"/>
      <c r="AD223" s="807"/>
      <c r="AE223" s="807"/>
      <c r="AF223" s="807"/>
      <c r="AG223" s="807"/>
      <c r="AH223" s="807"/>
      <c r="AI223" s="807"/>
      <c r="AJ223" s="807"/>
    </row>
    <row r="224" spans="1:83" s="798" customFormat="1" ht="90">
      <c r="A224" s="1255"/>
      <c r="B224" s="1255"/>
      <c r="C224" s="1255"/>
      <c r="D224" s="1255"/>
      <c r="E224" s="1255"/>
      <c r="F224" s="1255">
        <v>1</v>
      </c>
      <c r="G224" s="882"/>
      <c r="H224" s="882"/>
      <c r="I224" s="1255"/>
      <c r="J224" s="1255">
        <v>1</v>
      </c>
      <c r="K224" s="890"/>
      <c r="L224" s="780" t="str">
        <f>mergeValue(A224) &amp;"."&amp; mergeValue(B224)&amp;"."&amp; mergeValue(C224)&amp;"."&amp; mergeValue(D224)&amp;"."&amp; mergeValue(E224)&amp;"."&amp; mergeValue(F224)</f>
        <v>1.1.1.1.1.1</v>
      </c>
      <c r="M224" s="554" t="s">
        <v>10</v>
      </c>
      <c r="N224" s="645"/>
      <c r="O224" s="1258"/>
      <c r="P224" s="1259"/>
      <c r="Q224" s="1259"/>
      <c r="R224" s="1259"/>
      <c r="S224" s="1259"/>
      <c r="T224" s="1259"/>
      <c r="U224" s="1259"/>
      <c r="V224" s="1260"/>
      <c r="W224" s="629" t="s">
        <v>634</v>
      </c>
      <c r="X224" s="807"/>
      <c r="Y224" s="828"/>
      <c r="Z224" s="828" t="str">
        <f t="shared" si="3"/>
        <v>Группа потребителей</v>
      </c>
      <c r="AA224" s="828"/>
      <c r="AB224" s="828"/>
      <c r="AC224" s="828"/>
      <c r="AD224" s="807"/>
      <c r="AE224" s="807"/>
      <c r="AF224" s="807"/>
      <c r="AG224" s="807"/>
      <c r="AH224" s="807"/>
      <c r="AI224" s="807"/>
      <c r="AJ224" s="807"/>
    </row>
    <row r="225" spans="1:57" s="798" customFormat="1" ht="195.75" customHeight="1">
      <c r="A225" s="1255"/>
      <c r="B225" s="1255"/>
      <c r="C225" s="1255"/>
      <c r="D225" s="1255"/>
      <c r="E225" s="1255"/>
      <c r="F225" s="1255"/>
      <c r="G225" s="882">
        <v>1</v>
      </c>
      <c r="H225" s="882"/>
      <c r="I225" s="1255"/>
      <c r="J225" s="1255"/>
      <c r="K225" s="890">
        <v>1</v>
      </c>
      <c r="L225" s="780" t="str">
        <f>mergeValue(A225) &amp;"."&amp; mergeValue(B225)&amp;"."&amp; mergeValue(C225)&amp;"."&amp; mergeValue(D225)&amp;"."&amp; mergeValue(E225)&amp;"."&amp; mergeValue(F225)&amp;"."&amp; mergeValue(G225)</f>
        <v>1.1.1.1.1.1.1</v>
      </c>
      <c r="M225" s="1063"/>
      <c r="N225" s="645"/>
      <c r="O225" s="762"/>
      <c r="P225" s="762"/>
      <c r="Q225" s="762"/>
      <c r="R225" s="1250"/>
      <c r="S225" s="1251" t="s">
        <v>83</v>
      </c>
      <c r="T225" s="1250"/>
      <c r="U225" s="1251" t="s">
        <v>83</v>
      </c>
      <c r="V225" s="762"/>
      <c r="W225" s="1225" t="s">
        <v>653</v>
      </c>
      <c r="X225" s="807" t="str">
        <f>strCheckDate(O226:V226)</f>
        <v/>
      </c>
      <c r="Y225" s="828"/>
      <c r="Z225" s="828" t="str">
        <f t="shared" si="3"/>
        <v/>
      </c>
      <c r="AA225" s="828"/>
      <c r="AB225" s="828"/>
      <c r="AC225" s="828"/>
      <c r="AD225" s="807"/>
      <c r="AE225" s="807"/>
      <c r="AF225" s="807"/>
      <c r="AG225" s="807"/>
      <c r="AH225" s="807"/>
      <c r="AI225" s="807"/>
      <c r="AJ225" s="807"/>
    </row>
    <row r="226" spans="1:57" s="798" customFormat="1" ht="14.25" hidden="1" customHeight="1">
      <c r="A226" s="1255"/>
      <c r="B226" s="1255"/>
      <c r="C226" s="1255"/>
      <c r="D226" s="1255"/>
      <c r="E226" s="1255"/>
      <c r="F226" s="1255"/>
      <c r="G226" s="882"/>
      <c r="H226" s="882"/>
      <c r="I226" s="1255"/>
      <c r="J226" s="1255"/>
      <c r="K226" s="890"/>
      <c r="L226" s="799"/>
      <c r="M226" s="645"/>
      <c r="N226" s="645"/>
      <c r="O226" s="762"/>
      <c r="P226" s="762"/>
      <c r="Q226" s="768" t="str">
        <f>R225 &amp; "-" &amp; T225</f>
        <v>-</v>
      </c>
      <c r="R226" s="1250"/>
      <c r="S226" s="1251"/>
      <c r="T226" s="1250"/>
      <c r="U226" s="1251"/>
      <c r="V226" s="762"/>
      <c r="W226" s="1225"/>
      <c r="X226" s="807"/>
      <c r="Y226" s="828"/>
      <c r="Z226" s="828" t="str">
        <f t="shared" si="3"/>
        <v/>
      </c>
      <c r="AA226" s="828"/>
      <c r="AB226" s="828"/>
      <c r="AC226" s="828"/>
      <c r="AD226" s="807"/>
      <c r="AE226" s="807"/>
      <c r="AF226" s="807"/>
      <c r="AG226" s="807"/>
      <c r="AH226" s="807"/>
      <c r="AI226" s="807"/>
      <c r="AJ226" s="807"/>
    </row>
    <row r="227" spans="1:57" s="798" customFormat="1" ht="15" customHeight="1">
      <c r="A227" s="1255"/>
      <c r="B227" s="1255"/>
      <c r="C227" s="1255"/>
      <c r="D227" s="1255"/>
      <c r="E227" s="1255"/>
      <c r="F227" s="1255"/>
      <c r="G227" s="884"/>
      <c r="H227" s="882"/>
      <c r="I227" s="1255"/>
      <c r="J227" s="1255"/>
      <c r="K227" s="889"/>
      <c r="L227" s="687"/>
      <c r="M227" s="556" t="s">
        <v>25</v>
      </c>
      <c r="N227" s="764"/>
      <c r="O227" s="764"/>
      <c r="P227" s="764"/>
      <c r="Q227" s="764"/>
      <c r="R227" s="764"/>
      <c r="S227" s="764"/>
      <c r="T227" s="764"/>
      <c r="U227" s="764"/>
      <c r="V227" s="761"/>
      <c r="W227" s="1225"/>
      <c r="X227" s="807"/>
      <c r="Y227" s="828"/>
      <c r="Z227" s="828" t="str">
        <f t="shared" si="3"/>
        <v>Добавить вид теплоносителя (параметры теплоносителя)</v>
      </c>
      <c r="AA227" s="828"/>
      <c r="AB227" s="828"/>
      <c r="AC227" s="828"/>
      <c r="AD227" s="807"/>
      <c r="AE227" s="807"/>
      <c r="AF227" s="807"/>
      <c r="AG227" s="807"/>
      <c r="AH227" s="807"/>
      <c r="AI227" s="807"/>
      <c r="AJ227" s="807"/>
    </row>
    <row r="228" spans="1:57" s="798" customFormat="1" ht="15" customHeight="1">
      <c r="A228" s="1255"/>
      <c r="B228" s="1255"/>
      <c r="C228" s="1255"/>
      <c r="D228" s="1255"/>
      <c r="E228" s="1255"/>
      <c r="F228" s="884"/>
      <c r="G228" s="884"/>
      <c r="H228" s="882"/>
      <c r="I228" s="1255"/>
      <c r="J228" s="884"/>
      <c r="K228" s="889"/>
      <c r="L228" s="687"/>
      <c r="M228" s="555" t="s">
        <v>11</v>
      </c>
      <c r="N228" s="764"/>
      <c r="O228" s="764"/>
      <c r="P228" s="764"/>
      <c r="Q228" s="764"/>
      <c r="R228" s="764"/>
      <c r="S228" s="764"/>
      <c r="T228" s="764"/>
      <c r="U228" s="763"/>
      <c r="V228" s="764"/>
      <c r="W228" s="664"/>
      <c r="X228" s="807"/>
      <c r="Y228" s="828"/>
      <c r="Z228" s="828" t="str">
        <f t="shared" si="3"/>
        <v>Добавить группу потребителей</v>
      </c>
      <c r="AA228" s="828"/>
      <c r="AB228" s="828"/>
      <c r="AC228" s="828"/>
      <c r="AD228" s="807"/>
      <c r="AE228" s="807"/>
      <c r="AF228" s="807"/>
      <c r="AG228" s="807"/>
      <c r="AH228" s="807"/>
      <c r="AI228" s="807"/>
      <c r="AJ228" s="807"/>
    </row>
    <row r="229" spans="1:57" s="798" customFormat="1" ht="15" customHeight="1">
      <c r="A229" s="1255"/>
      <c r="B229" s="1255"/>
      <c r="C229" s="1255"/>
      <c r="D229" s="1255"/>
      <c r="E229" s="888"/>
      <c r="F229" s="884"/>
      <c r="G229" s="884"/>
      <c r="H229" s="884"/>
      <c r="I229" s="880"/>
      <c r="J229" s="877"/>
      <c r="K229" s="887"/>
      <c r="L229" s="687"/>
      <c r="M229" s="759" t="s">
        <v>12</v>
      </c>
      <c r="N229" s="764"/>
      <c r="O229" s="764"/>
      <c r="P229" s="764"/>
      <c r="Q229" s="764"/>
      <c r="R229" s="764"/>
      <c r="S229" s="764"/>
      <c r="T229" s="764"/>
      <c r="U229" s="763"/>
      <c r="V229" s="764"/>
      <c r="W229" s="664"/>
      <c r="X229" s="807"/>
      <c r="Y229" s="828"/>
      <c r="Z229" s="828" t="str">
        <f t="shared" si="3"/>
        <v>Добавить схему подключения</v>
      </c>
      <c r="AA229" s="828"/>
      <c r="AB229" s="828"/>
      <c r="AC229" s="828"/>
      <c r="AD229" s="807"/>
      <c r="AE229" s="807"/>
      <c r="AF229" s="807"/>
      <c r="AG229" s="807"/>
      <c r="AH229" s="807"/>
      <c r="AI229" s="807"/>
      <c r="AJ229" s="807"/>
    </row>
    <row r="230" spans="1:57" s="798" customFormat="1" ht="15" customHeight="1">
      <c r="A230" s="1255"/>
      <c r="B230" s="1255"/>
      <c r="C230" s="1255"/>
      <c r="D230" s="888"/>
      <c r="E230" s="888"/>
      <c r="F230" s="884"/>
      <c r="G230" s="884"/>
      <c r="H230" s="884"/>
      <c r="I230" s="880"/>
      <c r="J230" s="877"/>
      <c r="K230" s="887"/>
      <c r="L230" s="687"/>
      <c r="M230" s="758" t="s">
        <v>17</v>
      </c>
      <c r="N230" s="764"/>
      <c r="O230" s="764"/>
      <c r="P230" s="764"/>
      <c r="Q230" s="764"/>
      <c r="R230" s="764"/>
      <c r="S230" s="764"/>
      <c r="T230" s="764"/>
      <c r="U230" s="763"/>
      <c r="V230" s="764"/>
      <c r="W230" s="664"/>
      <c r="X230" s="807"/>
      <c r="Y230" s="828"/>
      <c r="Z230" s="828" t="str">
        <f t="shared" si="3"/>
        <v>Добавить источник тепловой энергии</v>
      </c>
      <c r="AA230" s="828"/>
      <c r="AB230" s="828"/>
      <c r="AC230" s="828"/>
      <c r="AD230" s="807"/>
      <c r="AE230" s="807"/>
      <c r="AF230" s="807"/>
      <c r="AG230" s="807"/>
      <c r="AH230" s="807"/>
      <c r="AI230" s="807"/>
      <c r="AJ230" s="807"/>
    </row>
    <row r="231" spans="1:57" s="798" customFormat="1" ht="15" customHeight="1">
      <c r="A231" s="1255"/>
      <c r="B231" s="1255"/>
      <c r="C231" s="888"/>
      <c r="D231" s="888"/>
      <c r="E231" s="888"/>
      <c r="F231" s="888"/>
      <c r="G231" s="893"/>
      <c r="H231" s="880"/>
      <c r="I231" s="891"/>
      <c r="J231" s="877"/>
      <c r="K231" s="892"/>
      <c r="L231" s="687"/>
      <c r="M231" s="757" t="s">
        <v>18</v>
      </c>
      <c r="N231" s="764"/>
      <c r="O231" s="764"/>
      <c r="P231" s="764"/>
      <c r="Q231" s="764"/>
      <c r="R231" s="764"/>
      <c r="S231" s="764"/>
      <c r="T231" s="764"/>
      <c r="U231" s="763"/>
      <c r="V231" s="764"/>
      <c r="W231" s="664"/>
      <c r="X231" s="807"/>
      <c r="Y231" s="828"/>
      <c r="Z231" s="828" t="str">
        <f t="shared" si="3"/>
        <v>Добавить наименование системы теплоснабжения</v>
      </c>
      <c r="AA231" s="828"/>
      <c r="AB231" s="828"/>
      <c r="AC231" s="828"/>
      <c r="AD231" s="807"/>
      <c r="AE231" s="807"/>
      <c r="AF231" s="807"/>
      <c r="AG231" s="807"/>
      <c r="AH231" s="807"/>
      <c r="AI231" s="807"/>
      <c r="AJ231" s="807"/>
    </row>
    <row r="232" spans="1:57" s="798" customFormat="1" ht="15" customHeight="1">
      <c r="A232" s="1255"/>
      <c r="B232" s="888"/>
      <c r="C232" s="888"/>
      <c r="D232" s="888"/>
      <c r="E232" s="888"/>
      <c r="F232" s="888"/>
      <c r="G232" s="893"/>
      <c r="H232" s="880"/>
      <c r="I232" s="880"/>
      <c r="J232" s="877"/>
      <c r="K232" s="887"/>
      <c r="L232" s="687"/>
      <c r="M232" s="732" t="s">
        <v>19</v>
      </c>
      <c r="N232" s="764"/>
      <c r="O232" s="764"/>
      <c r="P232" s="764"/>
      <c r="Q232" s="764"/>
      <c r="R232" s="764"/>
      <c r="S232" s="764"/>
      <c r="T232" s="764"/>
      <c r="U232" s="763"/>
      <c r="V232" s="764"/>
      <c r="W232" s="664"/>
      <c r="X232" s="807"/>
      <c r="Y232" s="828"/>
      <c r="Z232" s="828" t="str">
        <f t="shared" si="3"/>
        <v>Добавить территорию действия тарифа</v>
      </c>
      <c r="AA232" s="828"/>
      <c r="AB232" s="828"/>
      <c r="AC232" s="828"/>
      <c r="AD232" s="807"/>
      <c r="AE232" s="807"/>
      <c r="AF232" s="807"/>
      <c r="AG232" s="807"/>
      <c r="AH232" s="807"/>
      <c r="AI232" s="807"/>
      <c r="AJ232" s="807"/>
    </row>
    <row r="233" spans="1:57" s="741" customFormat="1" ht="15" customHeight="1">
      <c r="A233" s="876"/>
      <c r="B233" s="876"/>
      <c r="C233" s="876"/>
      <c r="D233" s="876"/>
      <c r="E233" s="876"/>
      <c r="F233" s="876"/>
      <c r="G233" s="876"/>
      <c r="H233" s="876"/>
      <c r="I233" s="876"/>
      <c r="J233" s="876"/>
      <c r="K233" s="876"/>
      <c r="L233" s="492"/>
      <c r="M233" s="735" t="s">
        <v>308</v>
      </c>
      <c r="N233" s="764"/>
      <c r="O233" s="764"/>
      <c r="P233" s="764"/>
      <c r="Q233" s="764"/>
      <c r="R233" s="764"/>
      <c r="S233" s="764"/>
      <c r="T233" s="764"/>
      <c r="U233" s="763"/>
      <c r="V233" s="764"/>
      <c r="W233" s="764"/>
      <c r="X233" s="764"/>
      <c r="Y233" s="764"/>
      <c r="Z233" s="764"/>
      <c r="AA233" s="764"/>
      <c r="AB233" s="763"/>
      <c r="AC233" s="764"/>
      <c r="AD233" s="664"/>
      <c r="AE233" s="720"/>
      <c r="AF233" s="720"/>
      <c r="AG233" s="720"/>
      <c r="AH233" s="720"/>
    </row>
    <row r="234" spans="1:57" s="988" customFormat="1" ht="18.75" customHeight="1">
      <c r="X234" s="1009"/>
      <c r="Y234" s="1009"/>
      <c r="Z234" s="1009"/>
      <c r="AA234" s="1009"/>
      <c r="AB234" s="1009"/>
      <c r="AC234" s="1009"/>
      <c r="AD234" s="1009"/>
      <c r="AE234" s="1009"/>
      <c r="AF234" s="1009"/>
      <c r="AG234" s="1009"/>
      <c r="AH234" s="1009"/>
      <c r="AI234" s="1009"/>
      <c r="AJ234" s="1009"/>
    </row>
    <row r="235" spans="1:57"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57" s="988" customFormat="1" ht="17.100000000000001" customHeight="1">
      <c r="L236" s="122"/>
      <c r="M236" s="122"/>
      <c r="N236" s="122"/>
      <c r="O236" s="122"/>
      <c r="P236" s="122"/>
      <c r="Q236" s="122"/>
      <c r="R236" s="122"/>
      <c r="S236" s="122"/>
      <c r="T236" s="122"/>
      <c r="U236" s="122"/>
      <c r="V236" s="122"/>
      <c r="W236" s="122"/>
      <c r="X236" s="1009"/>
      <c r="Y236" s="1009"/>
      <c r="Z236" s="1009"/>
      <c r="AA236" s="1009"/>
      <c r="AB236" s="1009"/>
      <c r="AC236" s="1009"/>
      <c r="AD236" s="1009"/>
      <c r="AE236" s="1009"/>
      <c r="AF236" s="1009"/>
      <c r="AG236" s="1009"/>
      <c r="AH236" s="1009"/>
      <c r="AI236" s="1009"/>
      <c r="AJ236" s="1009"/>
    </row>
    <row r="237" spans="1:57" s="989" customFormat="1" ht="22.5">
      <c r="A237" s="1255">
        <v>1</v>
      </c>
      <c r="B237" s="1014"/>
      <c r="C237" s="1014"/>
      <c r="D237" s="1014"/>
      <c r="E237" s="980"/>
      <c r="F237" s="1025"/>
      <c r="G237" s="1025"/>
      <c r="H237" s="1025"/>
      <c r="I237" s="982"/>
      <c r="J237" s="978"/>
      <c r="K237" s="962"/>
      <c r="L237" s="1029">
        <f>mergeValue(A237)</f>
        <v>1</v>
      </c>
      <c r="M237" s="640" t="s">
        <v>20</v>
      </c>
      <c r="N237" s="645"/>
      <c r="O237" s="1263"/>
      <c r="P237" s="1264"/>
      <c r="Q237" s="1264"/>
      <c r="R237" s="1264"/>
      <c r="S237" s="1264"/>
      <c r="T237" s="1264"/>
      <c r="U237" s="1264"/>
      <c r="V237" s="1264"/>
      <c r="W237" s="1264"/>
      <c r="X237" s="1264"/>
      <c r="Y237" s="1264"/>
      <c r="Z237" s="1264"/>
      <c r="AA237" s="1264"/>
      <c r="AB237" s="1264"/>
      <c r="AC237" s="1264"/>
      <c r="AD237" s="1264"/>
      <c r="AE237" s="1264"/>
      <c r="AF237" s="1264"/>
      <c r="AG237" s="1264"/>
      <c r="AH237" s="1264"/>
      <c r="AI237" s="1264"/>
      <c r="AJ237" s="1264"/>
      <c r="AK237" s="1264"/>
      <c r="AL237" s="1264"/>
      <c r="AM237" s="1264"/>
      <c r="AN237" s="1264"/>
      <c r="AO237" s="1264"/>
      <c r="AP237" s="1264"/>
      <c r="AQ237" s="1265"/>
      <c r="AR237" s="629" t="s">
        <v>475</v>
      </c>
      <c r="AS237" s="1007"/>
      <c r="AT237" s="828"/>
      <c r="AU237" s="828" t="str">
        <f t="shared" ref="AU237:AU250" si="4">IF(M237="","",M237 )</f>
        <v>Наименование тарифа</v>
      </c>
      <c r="AV237" s="828"/>
      <c r="AW237" s="828"/>
      <c r="AX237" s="828"/>
      <c r="AY237" s="1007"/>
      <c r="AZ237" s="1007"/>
      <c r="BA237" s="1007"/>
      <c r="BB237" s="1007"/>
      <c r="BC237" s="1007"/>
      <c r="BD237" s="1007"/>
      <c r="BE237" s="1007"/>
    </row>
    <row r="238" spans="1:57" s="989" customFormat="1" ht="22.5">
      <c r="A238" s="1255"/>
      <c r="B238" s="1255">
        <v>1</v>
      </c>
      <c r="C238" s="1014"/>
      <c r="D238" s="1014"/>
      <c r="E238" s="1025"/>
      <c r="F238" s="1025"/>
      <c r="G238" s="1025"/>
      <c r="H238" s="1025"/>
      <c r="I238" s="1020"/>
      <c r="J238" s="953"/>
      <c r="K238" s="956"/>
      <c r="L238" s="1029" t="str">
        <f>mergeValue(A238) &amp;"."&amp; mergeValue(B238)</f>
        <v>1.1</v>
      </c>
      <c r="M238" s="691" t="s">
        <v>16</v>
      </c>
      <c r="N238" s="645"/>
      <c r="O238" s="1263"/>
      <c r="P238" s="1264"/>
      <c r="Q238" s="1264"/>
      <c r="R238" s="1264"/>
      <c r="S238" s="1264"/>
      <c r="T238" s="1264"/>
      <c r="U238" s="1264"/>
      <c r="V238" s="1264"/>
      <c r="W238" s="1264"/>
      <c r="X238" s="1264"/>
      <c r="Y238" s="1264"/>
      <c r="Z238" s="1264"/>
      <c r="AA238" s="1264"/>
      <c r="AB238" s="1264"/>
      <c r="AC238" s="1264"/>
      <c r="AD238" s="1264"/>
      <c r="AE238" s="1264"/>
      <c r="AF238" s="1264"/>
      <c r="AG238" s="1264"/>
      <c r="AH238" s="1264"/>
      <c r="AI238" s="1264"/>
      <c r="AJ238" s="1264"/>
      <c r="AK238" s="1264"/>
      <c r="AL238" s="1264"/>
      <c r="AM238" s="1264"/>
      <c r="AN238" s="1264"/>
      <c r="AO238" s="1264"/>
      <c r="AP238" s="1264"/>
      <c r="AQ238" s="1265"/>
      <c r="AR238" s="629" t="s">
        <v>476</v>
      </c>
      <c r="AS238" s="1007"/>
      <c r="AT238" s="828"/>
      <c r="AU238" s="828" t="str">
        <f t="shared" si="4"/>
        <v>Территория действия тарифа</v>
      </c>
      <c r="AV238" s="828"/>
      <c r="AW238" s="828"/>
      <c r="AX238" s="828"/>
      <c r="AY238" s="1007"/>
      <c r="AZ238" s="1007"/>
      <c r="BA238" s="1007"/>
      <c r="BB238" s="1007"/>
      <c r="BC238" s="1007"/>
      <c r="BD238" s="1007"/>
      <c r="BE238" s="1007"/>
    </row>
    <row r="239" spans="1:57" s="989" customFormat="1" ht="22.5">
      <c r="A239" s="1255"/>
      <c r="B239" s="1255"/>
      <c r="C239" s="1255">
        <v>1</v>
      </c>
      <c r="D239" s="1014"/>
      <c r="E239" s="1025"/>
      <c r="F239" s="1025"/>
      <c r="G239" s="1025"/>
      <c r="H239" s="1025"/>
      <c r="I239" s="961"/>
      <c r="J239" s="953"/>
      <c r="K239" s="956"/>
      <c r="L239" s="1029" t="str">
        <f>mergeValue(A239) &amp;"."&amp; mergeValue(B239)&amp;"."&amp; mergeValue(C239)</f>
        <v>1.1.1</v>
      </c>
      <c r="M239" s="692" t="s">
        <v>7</v>
      </c>
      <c r="N239" s="645"/>
      <c r="O239" s="1263"/>
      <c r="P239" s="1264"/>
      <c r="Q239" s="1264"/>
      <c r="R239" s="1264"/>
      <c r="S239" s="1264"/>
      <c r="T239" s="1264"/>
      <c r="U239" s="1264"/>
      <c r="V239" s="1264"/>
      <c r="W239" s="1264"/>
      <c r="X239" s="1264"/>
      <c r="Y239" s="1264"/>
      <c r="Z239" s="1264"/>
      <c r="AA239" s="1264"/>
      <c r="AB239" s="1264"/>
      <c r="AC239" s="1264"/>
      <c r="AD239" s="1264"/>
      <c r="AE239" s="1264"/>
      <c r="AF239" s="1264"/>
      <c r="AG239" s="1264"/>
      <c r="AH239" s="1264"/>
      <c r="AI239" s="1264"/>
      <c r="AJ239" s="1264"/>
      <c r="AK239" s="1264"/>
      <c r="AL239" s="1264"/>
      <c r="AM239" s="1264"/>
      <c r="AN239" s="1264"/>
      <c r="AO239" s="1264"/>
      <c r="AP239" s="1264"/>
      <c r="AQ239" s="1265"/>
      <c r="AR239" s="629" t="s">
        <v>631</v>
      </c>
      <c r="AS239" s="1007"/>
      <c r="AT239" s="828"/>
      <c r="AU239" s="828" t="str">
        <f t="shared" si="4"/>
        <v xml:space="preserve">Наименование системы теплоснабжения </v>
      </c>
      <c r="AV239" s="828"/>
      <c r="AW239" s="828"/>
      <c r="AX239" s="828"/>
      <c r="AY239" s="1007"/>
      <c r="AZ239" s="1007"/>
      <c r="BA239" s="1007"/>
      <c r="BB239" s="1007"/>
      <c r="BC239" s="1007"/>
      <c r="BD239" s="1007"/>
      <c r="BE239" s="1007"/>
    </row>
    <row r="240" spans="1:57" s="989" customFormat="1" ht="22.5">
      <c r="A240" s="1255"/>
      <c r="B240" s="1255"/>
      <c r="C240" s="1255"/>
      <c r="D240" s="1255">
        <v>1</v>
      </c>
      <c r="E240" s="1025"/>
      <c r="F240" s="1025"/>
      <c r="G240" s="1025"/>
      <c r="H240" s="1025"/>
      <c r="I240" s="961"/>
      <c r="J240" s="953"/>
      <c r="K240" s="956"/>
      <c r="L240" s="1029" t="str">
        <f>mergeValue(A240) &amp;"."&amp; mergeValue(B240)&amp;"."&amp; mergeValue(C240)&amp;"."&amp; mergeValue(D240)</f>
        <v>1.1.1.1</v>
      </c>
      <c r="M240" s="693" t="s">
        <v>22</v>
      </c>
      <c r="N240" s="645"/>
      <c r="O240" s="1263"/>
      <c r="P240" s="1264"/>
      <c r="Q240" s="1264"/>
      <c r="R240" s="1264"/>
      <c r="S240" s="1264"/>
      <c r="T240" s="1264"/>
      <c r="U240" s="1264"/>
      <c r="V240" s="1264"/>
      <c r="W240" s="1264"/>
      <c r="X240" s="1264"/>
      <c r="Y240" s="1264"/>
      <c r="Z240" s="1264"/>
      <c r="AA240" s="1264"/>
      <c r="AB240" s="1264"/>
      <c r="AC240" s="1264"/>
      <c r="AD240" s="1264"/>
      <c r="AE240" s="1264"/>
      <c r="AF240" s="1264"/>
      <c r="AG240" s="1264"/>
      <c r="AH240" s="1264"/>
      <c r="AI240" s="1264"/>
      <c r="AJ240" s="1264"/>
      <c r="AK240" s="1264"/>
      <c r="AL240" s="1264"/>
      <c r="AM240" s="1264"/>
      <c r="AN240" s="1264"/>
      <c r="AO240" s="1264"/>
      <c r="AP240" s="1264"/>
      <c r="AQ240" s="1265"/>
      <c r="AR240" s="629" t="s">
        <v>632</v>
      </c>
      <c r="AS240" s="1007"/>
      <c r="AT240" s="828"/>
      <c r="AU240" s="828" t="str">
        <f t="shared" si="4"/>
        <v xml:space="preserve">Источник тепловой энергии  </v>
      </c>
      <c r="AV240" s="828"/>
      <c r="AW240" s="828"/>
      <c r="AX240" s="828"/>
      <c r="AY240" s="1007"/>
      <c r="AZ240" s="1007"/>
      <c r="BA240" s="1007"/>
      <c r="BB240" s="1007"/>
      <c r="BC240" s="1007"/>
      <c r="BD240" s="1007"/>
      <c r="BE240" s="1007"/>
    </row>
    <row r="241" spans="1:57" s="989" customFormat="1" ht="101.25">
      <c r="A241" s="1255"/>
      <c r="B241" s="1255"/>
      <c r="C241" s="1255"/>
      <c r="D241" s="1255"/>
      <c r="E241" s="1255">
        <v>1</v>
      </c>
      <c r="F241" s="1025"/>
      <c r="G241" s="1025"/>
      <c r="H241" s="1014">
        <v>1</v>
      </c>
      <c r="I241" s="1255">
        <v>1</v>
      </c>
      <c r="J241" s="1025"/>
      <c r="K241" s="964"/>
      <c r="L241" s="1029" t="str">
        <f>mergeValue(A241) &amp;"."&amp; mergeValue(B241)&amp;"."&amp; mergeValue(C241)&amp;"."&amp; mergeValue(D241)&amp;"."&amp; mergeValue(E241)</f>
        <v>1.1.1.1.1</v>
      </c>
      <c r="M241" s="553" t="s">
        <v>9</v>
      </c>
      <c r="N241" s="645"/>
      <c r="O241" s="1258"/>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60"/>
      <c r="AR241" s="629" t="s">
        <v>636</v>
      </c>
      <c r="AS241" s="1007"/>
      <c r="AT241" s="828"/>
      <c r="AU241" s="828" t="str">
        <f t="shared" si="4"/>
        <v>Схема подключения теплопотребляющей установки к коллектору источника тепловой энергии</v>
      </c>
      <c r="AV241" s="828"/>
      <c r="AW241" s="828"/>
      <c r="AX241" s="828"/>
      <c r="AY241" s="1007"/>
      <c r="AZ241" s="1007"/>
      <c r="BA241" s="1007"/>
      <c r="BB241" s="1007"/>
      <c r="BC241" s="1007"/>
      <c r="BD241" s="1007"/>
      <c r="BE241" s="1007"/>
    </row>
    <row r="242" spans="1:57" s="989" customFormat="1" ht="90">
      <c r="A242" s="1255"/>
      <c r="B242" s="1255"/>
      <c r="C242" s="1255"/>
      <c r="D242" s="1255"/>
      <c r="E242" s="1255"/>
      <c r="F242" s="1255">
        <v>1</v>
      </c>
      <c r="G242" s="1014"/>
      <c r="H242" s="1014"/>
      <c r="I242" s="1255"/>
      <c r="J242" s="1255">
        <v>1</v>
      </c>
      <c r="K242" s="965"/>
      <c r="L242" s="1029" t="str">
        <f>mergeValue(A242) &amp;"."&amp; mergeValue(B242)&amp;"."&amp; mergeValue(C242)&amp;"."&amp; mergeValue(D242)&amp;"."&amp; mergeValue(E242)&amp;"."&amp; mergeValue(F242)</f>
        <v>1.1.1.1.1.1</v>
      </c>
      <c r="M242" s="554" t="s">
        <v>10</v>
      </c>
      <c r="N242" s="645"/>
      <c r="O242" s="1258"/>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60"/>
      <c r="AR242" s="629" t="s">
        <v>634</v>
      </c>
      <c r="AS242" s="1007"/>
      <c r="AT242" s="828"/>
      <c r="AU242" s="828" t="str">
        <f t="shared" si="4"/>
        <v>Группа потребителей</v>
      </c>
      <c r="AV242" s="828"/>
      <c r="AW242" s="828"/>
      <c r="AX242" s="828"/>
      <c r="AY242" s="1007"/>
      <c r="AZ242" s="1007"/>
      <c r="BA242" s="1007"/>
      <c r="BB242" s="1007"/>
      <c r="BC242" s="1007"/>
      <c r="BD242" s="1007"/>
      <c r="BE242" s="1007"/>
    </row>
    <row r="243" spans="1:57" s="989" customFormat="1" ht="189" customHeight="1">
      <c r="A243" s="1255"/>
      <c r="B243" s="1255"/>
      <c r="C243" s="1255"/>
      <c r="D243" s="1255"/>
      <c r="E243" s="1255"/>
      <c r="F243" s="1255"/>
      <c r="G243" s="1014">
        <v>1</v>
      </c>
      <c r="H243" s="1014"/>
      <c r="I243" s="1255"/>
      <c r="J243" s="1255"/>
      <c r="K243" s="965">
        <v>1</v>
      </c>
      <c r="L243" s="1029" t="str">
        <f>mergeValue(A243) &amp;"."&amp; mergeValue(B243)&amp;"."&amp; mergeValue(C243)&amp;"."&amp; mergeValue(D243)&amp;"."&amp; mergeValue(E243)&amp;"."&amp; mergeValue(F243)&amp;"."&amp; mergeValue(G243)</f>
        <v>1.1.1.1.1.1.1</v>
      </c>
      <c r="M243" s="1063"/>
      <c r="N243" s="645"/>
      <c r="O243" s="682"/>
      <c r="P243" s="762"/>
      <c r="Q243" s="1088"/>
      <c r="R243" s="1250"/>
      <c r="S243" s="1251" t="s">
        <v>83</v>
      </c>
      <c r="T243" s="1250"/>
      <c r="U243" s="1251" t="s">
        <v>83</v>
      </c>
      <c r="V243" s="682"/>
      <c r="W243" s="762"/>
      <c r="X243" s="1088"/>
      <c r="Y243" s="1250"/>
      <c r="Z243" s="1251" t="s">
        <v>83</v>
      </c>
      <c r="AA243" s="1250"/>
      <c r="AB243" s="1251" t="s">
        <v>83</v>
      </c>
      <c r="AC243" s="682"/>
      <c r="AD243" s="762"/>
      <c r="AE243" s="1088"/>
      <c r="AF243" s="1250"/>
      <c r="AG243" s="1251" t="s">
        <v>83</v>
      </c>
      <c r="AH243" s="1250"/>
      <c r="AI243" s="1251" t="s">
        <v>83</v>
      </c>
      <c r="AJ243" s="682"/>
      <c r="AK243" s="762"/>
      <c r="AL243" s="1088"/>
      <c r="AM243" s="1250"/>
      <c r="AN243" s="1251" t="s">
        <v>83</v>
      </c>
      <c r="AO243" s="1250"/>
      <c r="AP243" s="1251" t="s">
        <v>84</v>
      </c>
      <c r="AQ243" s="762"/>
      <c r="AR243" s="1226" t="s">
        <v>653</v>
      </c>
      <c r="AS243" s="1007" t="str">
        <f>strCheckDate(O244:AQ244)</f>
        <v/>
      </c>
      <c r="AT243" s="828"/>
      <c r="AU243" s="828" t="str">
        <f t="shared" si="4"/>
        <v/>
      </c>
      <c r="AV243" s="828"/>
      <c r="AW243" s="828"/>
      <c r="AX243" s="828"/>
      <c r="AY243" s="1007"/>
      <c r="AZ243" s="1007"/>
      <c r="BA243" s="1007"/>
      <c r="BB243" s="1007"/>
      <c r="BC243" s="1007"/>
      <c r="BD243" s="1007"/>
      <c r="BE243" s="1007"/>
    </row>
    <row r="244" spans="1:57" s="989" customFormat="1" ht="11.25" hidden="1" customHeight="1">
      <c r="A244" s="1255"/>
      <c r="B244" s="1255"/>
      <c r="C244" s="1255"/>
      <c r="D244" s="1255"/>
      <c r="E244" s="1255"/>
      <c r="F244" s="1255"/>
      <c r="G244" s="1014"/>
      <c r="H244" s="1014"/>
      <c r="I244" s="1255"/>
      <c r="J244" s="1255"/>
      <c r="K244" s="965"/>
      <c r="L244" s="799"/>
      <c r="M244" s="645"/>
      <c r="N244" s="645"/>
      <c r="O244" s="762"/>
      <c r="P244" s="762"/>
      <c r="Q244" s="768" t="str">
        <f>R243 &amp; "-" &amp; T243</f>
        <v>-</v>
      </c>
      <c r="R244" s="1250"/>
      <c r="S244" s="1251"/>
      <c r="T244" s="1250"/>
      <c r="U244" s="1251"/>
      <c r="V244" s="762"/>
      <c r="W244" s="762"/>
      <c r="X244" s="768" t="str">
        <f>Y243 &amp; "-" &amp; AA243</f>
        <v>-</v>
      </c>
      <c r="Y244" s="1250"/>
      <c r="Z244" s="1251"/>
      <c r="AA244" s="1250"/>
      <c r="AB244" s="1251"/>
      <c r="AC244" s="762"/>
      <c r="AD244" s="762"/>
      <c r="AE244" s="768" t="str">
        <f>AF243 &amp; "-" &amp; AH243</f>
        <v>-</v>
      </c>
      <c r="AF244" s="1250"/>
      <c r="AG244" s="1251"/>
      <c r="AH244" s="1250"/>
      <c r="AI244" s="1251"/>
      <c r="AJ244" s="762"/>
      <c r="AK244" s="762"/>
      <c r="AL244" s="768" t="str">
        <f>AM243 &amp; "-" &amp; AO243</f>
        <v>-</v>
      </c>
      <c r="AM244" s="1250"/>
      <c r="AN244" s="1251"/>
      <c r="AO244" s="1250"/>
      <c r="AP244" s="1251"/>
      <c r="AQ244" s="762"/>
      <c r="AR244" s="1227"/>
      <c r="AS244" s="1007"/>
      <c r="AT244" s="828"/>
      <c r="AU244" s="828" t="str">
        <f t="shared" si="4"/>
        <v/>
      </c>
      <c r="AV244" s="828"/>
      <c r="AW244" s="828"/>
      <c r="AX244" s="828"/>
      <c r="AY244" s="1007"/>
      <c r="AZ244" s="1007"/>
      <c r="BA244" s="1007"/>
      <c r="BB244" s="1007"/>
      <c r="BC244" s="1007"/>
      <c r="BD244" s="1007"/>
      <c r="BE244" s="1007"/>
    </row>
    <row r="245" spans="1:57" s="989" customFormat="1" ht="15" customHeight="1">
      <c r="A245" s="1255"/>
      <c r="B245" s="1255"/>
      <c r="C245" s="1255"/>
      <c r="D245" s="1255"/>
      <c r="E245" s="1255"/>
      <c r="F245" s="1255"/>
      <c r="G245" s="1025"/>
      <c r="H245" s="1014"/>
      <c r="I245" s="1255"/>
      <c r="J245" s="1255"/>
      <c r="K245" s="964"/>
      <c r="L245" s="687"/>
      <c r="M245" s="556" t="s">
        <v>25</v>
      </c>
      <c r="N245" s="1005"/>
      <c r="O245" s="1005"/>
      <c r="P245" s="1005"/>
      <c r="Q245" s="1005"/>
      <c r="R245" s="1005"/>
      <c r="S245" s="1005"/>
      <c r="T245" s="1005"/>
      <c r="U245" s="1005"/>
      <c r="V245" s="1005"/>
      <c r="W245" s="1005"/>
      <c r="X245" s="1005"/>
      <c r="Y245" s="1005"/>
      <c r="Z245" s="1005"/>
      <c r="AA245" s="1005"/>
      <c r="AB245" s="1005"/>
      <c r="AC245" s="1005"/>
      <c r="AD245" s="1005"/>
      <c r="AE245" s="1005"/>
      <c r="AF245" s="1005"/>
      <c r="AG245" s="1005"/>
      <c r="AH245" s="1005"/>
      <c r="AI245" s="1005"/>
      <c r="AJ245" s="1005"/>
      <c r="AK245" s="1005"/>
      <c r="AL245" s="1005"/>
      <c r="AM245" s="1005"/>
      <c r="AN245" s="1005"/>
      <c r="AO245" s="1005"/>
      <c r="AP245" s="1005"/>
      <c r="AQ245" s="761"/>
      <c r="AR245" s="1228"/>
      <c r="AS245" s="1007"/>
      <c r="AT245" s="828"/>
      <c r="AU245" s="828" t="str">
        <f t="shared" si="4"/>
        <v>Добавить вид теплоносителя (параметры теплоносителя)</v>
      </c>
      <c r="AV245" s="828"/>
      <c r="AW245" s="828"/>
      <c r="AX245" s="828"/>
      <c r="AY245" s="1007"/>
      <c r="AZ245" s="1007"/>
      <c r="BA245" s="1007"/>
      <c r="BB245" s="1007"/>
      <c r="BC245" s="1007"/>
      <c r="BD245" s="1007"/>
      <c r="BE245" s="1007"/>
    </row>
    <row r="246" spans="1:57" s="989" customFormat="1" ht="15" customHeight="1">
      <c r="A246" s="1255"/>
      <c r="B246" s="1255"/>
      <c r="C246" s="1255"/>
      <c r="D246" s="1255"/>
      <c r="E246" s="1255"/>
      <c r="F246" s="1025"/>
      <c r="G246" s="1025"/>
      <c r="H246" s="1014"/>
      <c r="I246" s="1255"/>
      <c r="J246" s="1025"/>
      <c r="K246" s="964"/>
      <c r="L246" s="687"/>
      <c r="M246" s="555" t="s">
        <v>11</v>
      </c>
      <c r="N246" s="1005"/>
      <c r="O246" s="1005"/>
      <c r="P246" s="1005"/>
      <c r="Q246" s="1005"/>
      <c r="R246" s="1005"/>
      <c r="S246" s="1005"/>
      <c r="T246" s="1005"/>
      <c r="U246" s="1004"/>
      <c r="V246" s="1005"/>
      <c r="W246" s="1005"/>
      <c r="X246" s="1005"/>
      <c r="Y246" s="1005"/>
      <c r="Z246" s="1005"/>
      <c r="AA246" s="1005"/>
      <c r="AB246" s="1004"/>
      <c r="AC246" s="1005"/>
      <c r="AD246" s="1005"/>
      <c r="AE246" s="1005"/>
      <c r="AF246" s="1005"/>
      <c r="AG246" s="1005"/>
      <c r="AH246" s="1005"/>
      <c r="AI246" s="1004"/>
      <c r="AJ246" s="1005"/>
      <c r="AK246" s="1005"/>
      <c r="AL246" s="1005"/>
      <c r="AM246" s="1005"/>
      <c r="AN246" s="1005"/>
      <c r="AO246" s="1005"/>
      <c r="AP246" s="1004"/>
      <c r="AQ246" s="1005"/>
      <c r="AR246" s="664"/>
      <c r="AS246" s="1007"/>
      <c r="AT246" s="828"/>
      <c r="AU246" s="828" t="str">
        <f t="shared" si="4"/>
        <v>Добавить группу потребителей</v>
      </c>
      <c r="AV246" s="828"/>
      <c r="AW246" s="828"/>
      <c r="AX246" s="828"/>
      <c r="AY246" s="1007"/>
      <c r="AZ246" s="1007"/>
      <c r="BA246" s="1007"/>
      <c r="BB246" s="1007"/>
      <c r="BC246" s="1007"/>
      <c r="BD246" s="1007"/>
      <c r="BE246" s="1007"/>
    </row>
    <row r="247" spans="1:57" s="989" customFormat="1" ht="15" customHeight="1">
      <c r="A247" s="1255"/>
      <c r="B247" s="1255"/>
      <c r="C247" s="1255"/>
      <c r="D247" s="1255"/>
      <c r="E247" s="963"/>
      <c r="F247" s="1025"/>
      <c r="G247" s="1025"/>
      <c r="H247" s="1025"/>
      <c r="I247" s="978"/>
      <c r="J247" s="993"/>
      <c r="K247" s="962"/>
      <c r="L247" s="687"/>
      <c r="M247" s="1000" t="s">
        <v>12</v>
      </c>
      <c r="N247" s="1005"/>
      <c r="O247" s="1005"/>
      <c r="P247" s="1005"/>
      <c r="Q247" s="1005"/>
      <c r="R247" s="1005"/>
      <c r="S247" s="1005"/>
      <c r="T247" s="1005"/>
      <c r="U247" s="1004"/>
      <c r="V247" s="1005"/>
      <c r="W247" s="1005"/>
      <c r="X247" s="1005"/>
      <c r="Y247" s="1005"/>
      <c r="Z247" s="1005"/>
      <c r="AA247" s="1005"/>
      <c r="AB247" s="1004"/>
      <c r="AC247" s="1005"/>
      <c r="AD247" s="1005"/>
      <c r="AE247" s="1005"/>
      <c r="AF247" s="1005"/>
      <c r="AG247" s="1005"/>
      <c r="AH247" s="1005"/>
      <c r="AI247" s="1004"/>
      <c r="AJ247" s="1005"/>
      <c r="AK247" s="1005"/>
      <c r="AL247" s="1005"/>
      <c r="AM247" s="1005"/>
      <c r="AN247" s="1005"/>
      <c r="AO247" s="1005"/>
      <c r="AP247" s="1004"/>
      <c r="AQ247" s="1005"/>
      <c r="AR247" s="664"/>
      <c r="AS247" s="1007"/>
      <c r="AT247" s="828"/>
      <c r="AU247" s="828" t="str">
        <f t="shared" si="4"/>
        <v>Добавить схему подключения</v>
      </c>
      <c r="AV247" s="828"/>
      <c r="AW247" s="828"/>
      <c r="AX247" s="828"/>
      <c r="AY247" s="1007"/>
      <c r="AZ247" s="1007"/>
      <c r="BA247" s="1007"/>
      <c r="BB247" s="1007"/>
      <c r="BC247" s="1007"/>
      <c r="BD247" s="1007"/>
      <c r="BE247" s="1007"/>
    </row>
    <row r="248" spans="1:57" s="989" customFormat="1" ht="15" customHeight="1">
      <c r="A248" s="1255"/>
      <c r="B248" s="1255"/>
      <c r="C248" s="1255"/>
      <c r="D248" s="963"/>
      <c r="E248" s="963"/>
      <c r="F248" s="1025"/>
      <c r="G248" s="1025"/>
      <c r="H248" s="1025"/>
      <c r="I248" s="978"/>
      <c r="J248" s="993"/>
      <c r="K248" s="962"/>
      <c r="L248" s="687"/>
      <c r="M248" s="999" t="s">
        <v>17</v>
      </c>
      <c r="N248" s="1005"/>
      <c r="O248" s="1005"/>
      <c r="P248" s="1005"/>
      <c r="Q248" s="1005"/>
      <c r="R248" s="1005"/>
      <c r="S248" s="1005"/>
      <c r="T248" s="1005"/>
      <c r="U248" s="1004"/>
      <c r="V248" s="1005"/>
      <c r="W248" s="1005"/>
      <c r="X248" s="1005"/>
      <c r="Y248" s="1005"/>
      <c r="Z248" s="1005"/>
      <c r="AA248" s="1005"/>
      <c r="AB248" s="1004"/>
      <c r="AC248" s="1005"/>
      <c r="AD248" s="1005"/>
      <c r="AE248" s="1005"/>
      <c r="AF248" s="1005"/>
      <c r="AG248" s="1005"/>
      <c r="AH248" s="1005"/>
      <c r="AI248" s="1004"/>
      <c r="AJ248" s="1005"/>
      <c r="AK248" s="1005"/>
      <c r="AL248" s="1005"/>
      <c r="AM248" s="1005"/>
      <c r="AN248" s="1005"/>
      <c r="AO248" s="1005"/>
      <c r="AP248" s="1004"/>
      <c r="AQ248" s="1005"/>
      <c r="AR248" s="664"/>
      <c r="AS248" s="1007"/>
      <c r="AT248" s="828"/>
      <c r="AU248" s="828" t="str">
        <f t="shared" si="4"/>
        <v>Добавить источник тепловой энергии</v>
      </c>
      <c r="AV248" s="828"/>
      <c r="AW248" s="828"/>
      <c r="AX248" s="828"/>
      <c r="AY248" s="1007"/>
      <c r="AZ248" s="1007"/>
      <c r="BA248" s="1007"/>
      <c r="BB248" s="1007"/>
      <c r="BC248" s="1007"/>
      <c r="BD248" s="1007"/>
      <c r="BE248" s="1007"/>
    </row>
    <row r="249" spans="1:57" s="989" customFormat="1" ht="15" customHeight="1">
      <c r="A249" s="1255"/>
      <c r="B249" s="1255"/>
      <c r="C249" s="963"/>
      <c r="D249" s="963"/>
      <c r="E249" s="963"/>
      <c r="F249" s="963"/>
      <c r="G249" s="968"/>
      <c r="H249" s="978"/>
      <c r="I249" s="966"/>
      <c r="J249" s="993"/>
      <c r="K249" s="967"/>
      <c r="L249" s="687"/>
      <c r="M249" s="998" t="s">
        <v>18</v>
      </c>
      <c r="N249" s="1005"/>
      <c r="O249" s="1005"/>
      <c r="P249" s="1005"/>
      <c r="Q249" s="1005"/>
      <c r="R249" s="1005"/>
      <c r="S249" s="1005"/>
      <c r="T249" s="1005"/>
      <c r="U249" s="1004"/>
      <c r="V249" s="1005"/>
      <c r="W249" s="1005"/>
      <c r="X249" s="1005"/>
      <c r="Y249" s="1005"/>
      <c r="Z249" s="1005"/>
      <c r="AA249" s="1005"/>
      <c r="AB249" s="1004"/>
      <c r="AC249" s="1005"/>
      <c r="AD249" s="1005"/>
      <c r="AE249" s="1005"/>
      <c r="AF249" s="1005"/>
      <c r="AG249" s="1005"/>
      <c r="AH249" s="1005"/>
      <c r="AI249" s="1004"/>
      <c r="AJ249" s="1005"/>
      <c r="AK249" s="1005"/>
      <c r="AL249" s="1005"/>
      <c r="AM249" s="1005"/>
      <c r="AN249" s="1005"/>
      <c r="AO249" s="1005"/>
      <c r="AP249" s="1004"/>
      <c r="AQ249" s="1005"/>
      <c r="AR249" s="664"/>
      <c r="AS249" s="1007"/>
      <c r="AT249" s="828"/>
      <c r="AU249" s="828" t="str">
        <f t="shared" si="4"/>
        <v>Добавить наименование системы теплоснабжения</v>
      </c>
      <c r="AV249" s="828"/>
      <c r="AW249" s="828"/>
      <c r="AX249" s="828"/>
      <c r="AY249" s="1007"/>
      <c r="AZ249" s="1007"/>
      <c r="BA249" s="1007"/>
      <c r="BB249" s="1007"/>
      <c r="BC249" s="1007"/>
      <c r="BD249" s="1007"/>
      <c r="BE249" s="1007"/>
    </row>
    <row r="250" spans="1:57" s="989" customFormat="1" ht="15" customHeight="1">
      <c r="A250" s="1255"/>
      <c r="B250" s="963"/>
      <c r="C250" s="963"/>
      <c r="D250" s="963"/>
      <c r="E250" s="963"/>
      <c r="F250" s="963"/>
      <c r="G250" s="968"/>
      <c r="H250" s="978"/>
      <c r="I250" s="978"/>
      <c r="J250" s="993"/>
      <c r="K250" s="962"/>
      <c r="L250" s="687"/>
      <c r="M250" s="732" t="s">
        <v>19</v>
      </c>
      <c r="N250" s="1005"/>
      <c r="O250" s="1005"/>
      <c r="P250" s="1005"/>
      <c r="Q250" s="1005"/>
      <c r="R250" s="1005"/>
      <c r="S250" s="1005"/>
      <c r="T250" s="1005"/>
      <c r="U250" s="1004"/>
      <c r="V250" s="1005"/>
      <c r="W250" s="1005"/>
      <c r="X250" s="1005"/>
      <c r="Y250" s="1005"/>
      <c r="Z250" s="1005"/>
      <c r="AA250" s="1005"/>
      <c r="AB250" s="1004"/>
      <c r="AC250" s="1005"/>
      <c r="AD250" s="1005"/>
      <c r="AE250" s="1005"/>
      <c r="AF250" s="1005"/>
      <c r="AG250" s="1005"/>
      <c r="AH250" s="1005"/>
      <c r="AI250" s="1004"/>
      <c r="AJ250" s="1005"/>
      <c r="AK250" s="1005"/>
      <c r="AL250" s="1005"/>
      <c r="AM250" s="1005"/>
      <c r="AN250" s="1005"/>
      <c r="AO250" s="1005"/>
      <c r="AP250" s="1004"/>
      <c r="AQ250" s="1005"/>
      <c r="AR250" s="664"/>
      <c r="AS250" s="1007"/>
      <c r="AT250" s="828"/>
      <c r="AU250" s="828" t="str">
        <f t="shared" si="4"/>
        <v>Добавить территорию действия тарифа</v>
      </c>
      <c r="AV250" s="828"/>
      <c r="AW250" s="828"/>
      <c r="AX250" s="828"/>
      <c r="AY250" s="1007"/>
      <c r="AZ250" s="1007"/>
      <c r="BA250" s="1007"/>
      <c r="BB250" s="1007"/>
      <c r="BC250" s="1007"/>
      <c r="BD250" s="1007"/>
      <c r="BE250" s="1007"/>
    </row>
    <row r="251" spans="1:57" s="988" customFormat="1" ht="15" customHeight="1">
      <c r="L251" s="492"/>
      <c r="M251" s="735" t="s">
        <v>308</v>
      </c>
      <c r="N251" s="1005"/>
      <c r="O251" s="1005"/>
      <c r="P251" s="1005"/>
      <c r="Q251" s="1005"/>
      <c r="R251" s="1005"/>
      <c r="S251" s="1005"/>
      <c r="T251" s="1005"/>
      <c r="U251" s="1004"/>
      <c r="V251" s="1005"/>
      <c r="W251" s="664"/>
      <c r="X251" s="1009"/>
      <c r="Y251" s="1009"/>
      <c r="Z251" s="1009"/>
      <c r="AA251" s="1009"/>
      <c r="AB251" s="1009"/>
      <c r="AC251" s="1009"/>
      <c r="AD251" s="1009"/>
      <c r="AE251" s="1009"/>
      <c r="AF251" s="1009"/>
      <c r="AG251" s="1009"/>
      <c r="AH251" s="1009"/>
    </row>
    <row r="252" spans="1:57" s="596" customFormat="1" ht="15" customHeight="1">
      <c r="A252" s="595"/>
      <c r="B252" s="595"/>
      <c r="C252" s="595"/>
      <c r="D252" s="595"/>
      <c r="E252" s="595"/>
      <c r="F252" s="595"/>
      <c r="G252" s="594"/>
      <c r="H252" s="595"/>
      <c r="I252" s="406"/>
      <c r="J252" s="681"/>
      <c r="K252" s="406"/>
      <c r="L252" s="597"/>
      <c r="M252" s="675"/>
      <c r="N252" s="774"/>
      <c r="O252" s="774"/>
      <c r="P252" s="774"/>
      <c r="Q252" s="774"/>
      <c r="R252" s="774"/>
      <c r="S252" s="774"/>
      <c r="T252" s="774"/>
      <c r="U252" s="679"/>
      <c r="V252" s="774"/>
      <c r="W252" s="774"/>
      <c r="X252" s="774"/>
      <c r="Y252" s="774"/>
      <c r="Z252" s="774"/>
      <c r="AA252" s="774"/>
      <c r="AB252" s="679"/>
      <c r="AC252" s="774"/>
      <c r="AD252" s="679"/>
      <c r="AE252" s="595"/>
      <c r="AF252" s="595"/>
      <c r="AG252" s="595"/>
      <c r="AH252" s="595"/>
    </row>
    <row r="253" spans="1:57" s="35" customFormat="1" ht="11.25">
      <c r="A253" s="35" t="s">
        <v>276</v>
      </c>
    </row>
    <row r="254" spans="1:57" ht="11.25"/>
    <row r="255" spans="1:57" s="13" customFormat="1" ht="15" customHeight="1">
      <c r="C255" s="167"/>
      <c r="D255" s="123"/>
      <c r="E255" s="1067"/>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6"/>
      <c r="F291" s="1080"/>
      <c r="G291" s="1080"/>
      <c r="H291" s="1080"/>
      <c r="I291" s="1085"/>
      <c r="J291" s="313"/>
      <c r="K291" s="314"/>
      <c r="M291" s="452"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7"/>
      <c r="E295" s="357"/>
      <c r="F295" s="357"/>
      <c r="G295" s="357"/>
      <c r="H295" s="357"/>
      <c r="I295" s="357"/>
      <c r="J295" s="357"/>
      <c r="K295" s="357"/>
      <c r="L295" s="357"/>
      <c r="U295" s="262"/>
    </row>
    <row r="296" spans="1:83" s="265" customFormat="1" ht="15" customHeight="1">
      <c r="A296" s="89"/>
      <c r="B296" s="186" t="s">
        <v>404</v>
      </c>
      <c r="C296" s="1342"/>
      <c r="D296" s="1165">
        <v>1</v>
      </c>
      <c r="E296" s="1257"/>
      <c r="F296" s="351"/>
      <c r="G296" s="188">
        <v>0</v>
      </c>
      <c r="H296" s="356"/>
      <c r="I296" s="250"/>
      <c r="J296" s="393" t="s">
        <v>516</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42"/>
      <c r="D297" s="1165"/>
      <c r="E297" s="1257"/>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7"/>
      <c r="G300" s="357"/>
      <c r="H300" s="357"/>
      <c r="I300" s="357"/>
      <c r="J300" s="357"/>
      <c r="K300" s="357"/>
      <c r="L300" s="357"/>
      <c r="Q300" s="268"/>
      <c r="U300" s="262"/>
    </row>
    <row r="301" spans="1:83" s="265" customFormat="1" ht="15" customHeight="1">
      <c r="A301" s="89"/>
      <c r="B301" s="186" t="s">
        <v>404</v>
      </c>
      <c r="C301" s="1343"/>
      <c r="D301" s="249"/>
      <c r="E301" s="454"/>
      <c r="F301" s="1344"/>
      <c r="G301" s="1165">
        <v>0</v>
      </c>
      <c r="H301" s="1341"/>
      <c r="I301" s="250"/>
      <c r="J301" s="393" t="s">
        <v>516</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43"/>
      <c r="D302" s="249"/>
      <c r="E302" s="454"/>
      <c r="F302" s="1344"/>
      <c r="G302" s="1165"/>
      <c r="H302" s="1341"/>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7"/>
      <c r="D306" s="261"/>
      <c r="E306" s="455"/>
      <c r="F306" s="261"/>
      <c r="G306" s="261"/>
      <c r="H306" s="261"/>
      <c r="I306" s="221"/>
      <c r="J306" s="188">
        <v>0</v>
      </c>
      <c r="K306" s="396"/>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1"/>
      <c r="F311" s="288"/>
      <c r="G311" s="292"/>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5"/>
      <c r="F316" s="294" t="s">
        <v>457</v>
      </c>
      <c r="G316" s="294" t="s">
        <v>457</v>
      </c>
      <c r="H316" s="313"/>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5"/>
      <c r="F321" s="294" t="s">
        <v>457</v>
      </c>
      <c r="G321" s="412"/>
      <c r="H321" s="294"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2">
        <f>E325</f>
        <v>0</v>
      </c>
      <c r="F326" s="294" t="s">
        <v>457</v>
      </c>
      <c r="G326" s="412"/>
      <c r="H326" s="294" t="s">
        <v>457</v>
      </c>
      <c r="I326" s="212"/>
      <c r="K326" s="212"/>
      <c r="L326" s="212"/>
    </row>
    <row r="327" spans="1:20" s="36" customFormat="1" ht="14.25">
      <c r="A327" s="285"/>
      <c r="B327" s="186"/>
      <c r="C327" s="86"/>
      <c r="D327" s="101"/>
      <c r="E327" s="303"/>
      <c r="F327" s="304"/>
      <c r="G327"/>
      <c r="H327" s="304"/>
      <c r="I327" s="212"/>
      <c r="K327" s="212"/>
      <c r="L327" s="212"/>
    </row>
    <row r="329" spans="1:20" s="35" customFormat="1" ht="11.25">
      <c r="A329" s="35" t="s">
        <v>470</v>
      </c>
    </row>
    <row r="330" spans="1:20" ht="11.25"/>
    <row r="331" spans="1:20" s="36" customFormat="1" ht="20.100000000000001" customHeight="1">
      <c r="A331" s="285"/>
      <c r="B331" s="186"/>
      <c r="C331" s="86"/>
      <c r="D331" s="187"/>
      <c r="E331" s="302">
        <f>E330</f>
        <v>0</v>
      </c>
      <c r="F331" s="294" t="s">
        <v>457</v>
      </c>
      <c r="G331" s="305"/>
      <c r="H331" s="294" t="s">
        <v>457</v>
      </c>
      <c r="I331" s="212"/>
      <c r="K331" s="212"/>
      <c r="L331" s="212"/>
    </row>
    <row r="334" spans="1:20" s="35" customFormat="1" ht="17.100000000000001" customHeight="1">
      <c r="A334" s="35" t="s">
        <v>506</v>
      </c>
    </row>
    <row r="336" spans="1:20" s="190" customFormat="1" ht="409.5">
      <c r="A336" s="1224">
        <v>1</v>
      </c>
      <c r="B336" s="214"/>
      <c r="C336" s="214"/>
      <c r="D336" s="214"/>
      <c r="F336" s="333" t="str">
        <f>"2." &amp;mergeValue(A336)</f>
        <v>2.1</v>
      </c>
      <c r="G336" s="415" t="s">
        <v>493</v>
      </c>
      <c r="H336" s="316"/>
      <c r="I336" s="196" t="s">
        <v>588</v>
      </c>
      <c r="J336" s="332"/>
      <c r="K336" s="214"/>
      <c r="L336" s="214"/>
      <c r="M336" s="214"/>
      <c r="N336" s="214"/>
      <c r="O336" s="214"/>
      <c r="P336" s="214"/>
      <c r="Q336" s="214"/>
      <c r="R336" s="214"/>
      <c r="S336" s="214"/>
      <c r="T336" s="214"/>
    </row>
    <row r="337" spans="1:20" s="190" customFormat="1" ht="90">
      <c r="A337" s="1224"/>
      <c r="B337" s="214"/>
      <c r="C337" s="214"/>
      <c r="D337" s="214"/>
      <c r="F337" s="333" t="str">
        <f>"3." &amp;mergeValue(A337)</f>
        <v>3.1</v>
      </c>
      <c r="G337" s="415" t="s">
        <v>494</v>
      </c>
      <c r="H337" s="316"/>
      <c r="I337" s="196" t="s">
        <v>586</v>
      </c>
      <c r="J337" s="332"/>
      <c r="K337" s="214"/>
      <c r="L337" s="214"/>
      <c r="M337" s="214"/>
      <c r="N337" s="214"/>
      <c r="O337" s="214"/>
      <c r="P337" s="214"/>
      <c r="Q337" s="214"/>
      <c r="R337" s="214"/>
      <c r="S337" s="214"/>
      <c r="T337" s="214"/>
    </row>
    <row r="338" spans="1:20" s="190" customFormat="1" ht="45">
      <c r="A338" s="1224"/>
      <c r="B338" s="214"/>
      <c r="C338" s="214"/>
      <c r="D338" s="214"/>
      <c r="F338" s="333" t="str">
        <f>"4."&amp;mergeValue(A338)</f>
        <v>4.1</v>
      </c>
      <c r="G338" s="415" t="s">
        <v>495</v>
      </c>
      <c r="H338" s="317" t="s">
        <v>457</v>
      </c>
      <c r="I338" s="196"/>
      <c r="J338" s="332"/>
      <c r="K338" s="214"/>
      <c r="L338" s="214"/>
      <c r="M338" s="214"/>
      <c r="N338" s="214"/>
      <c r="O338" s="214"/>
      <c r="P338" s="214"/>
      <c r="Q338" s="214"/>
      <c r="R338" s="214"/>
      <c r="S338" s="214"/>
      <c r="T338" s="214"/>
    </row>
    <row r="339" spans="1:20" s="190" customFormat="1" ht="101.25">
      <c r="A339" s="1224"/>
      <c r="B339" s="1224">
        <v>1</v>
      </c>
      <c r="C339" s="340"/>
      <c r="D339" s="340"/>
      <c r="F339" s="333" t="str">
        <f>"4."&amp;mergeValue(A339) &amp;"."&amp;mergeValue(B339)</f>
        <v>4.1.1</v>
      </c>
      <c r="G339" s="323" t="s">
        <v>590</v>
      </c>
      <c r="H339" s="316" t="str">
        <f>IF(region_name="","",region_name)</f>
        <v>Ярославская область</v>
      </c>
      <c r="I339" s="196" t="s">
        <v>498</v>
      </c>
      <c r="J339" s="332"/>
      <c r="K339" s="214"/>
      <c r="L339" s="214"/>
      <c r="M339" s="214"/>
      <c r="N339" s="214"/>
      <c r="O339" s="214"/>
      <c r="P339" s="214"/>
      <c r="Q339" s="214"/>
      <c r="R339" s="214"/>
      <c r="S339" s="214"/>
      <c r="T339" s="214"/>
    </row>
    <row r="340" spans="1:20" s="190" customFormat="1" ht="191.25">
      <c r="A340" s="1224"/>
      <c r="B340" s="1224"/>
      <c r="C340" s="1224">
        <v>1</v>
      </c>
      <c r="D340" s="340"/>
      <c r="F340" s="333" t="str">
        <f>"4."&amp;mergeValue(A340) &amp;"."&amp;mergeValue(B340)&amp;"."&amp;mergeValue(C340)</f>
        <v>4.1.1.1</v>
      </c>
      <c r="G340" s="339" t="s">
        <v>496</v>
      </c>
      <c r="H340" s="316"/>
      <c r="I340" s="196" t="s">
        <v>499</v>
      </c>
      <c r="J340" s="332"/>
      <c r="K340" s="214"/>
      <c r="L340" s="214"/>
      <c r="M340" s="214"/>
      <c r="N340" s="214"/>
      <c r="O340" s="214"/>
      <c r="P340" s="214"/>
      <c r="Q340" s="214"/>
      <c r="R340" s="214"/>
      <c r="S340" s="214"/>
      <c r="T340" s="214"/>
    </row>
    <row r="341" spans="1:20" s="190" customFormat="1" ht="33.75" customHeight="1">
      <c r="A341" s="1224"/>
      <c r="B341" s="1224"/>
      <c r="C341" s="1224"/>
      <c r="D341" s="340">
        <v>1</v>
      </c>
      <c r="F341" s="333" t="str">
        <f>"4."&amp;mergeValue(A341) &amp;"."&amp;mergeValue(B341)&amp;"."&amp;mergeValue(C341)&amp;"."&amp;mergeValue(D341)</f>
        <v>4.1.1.1.1</v>
      </c>
      <c r="G341" s="418" t="s">
        <v>497</v>
      </c>
      <c r="H341" s="316"/>
      <c r="I341" s="1225" t="s">
        <v>589</v>
      </c>
      <c r="J341" s="332"/>
      <c r="K341" s="214"/>
      <c r="L341" s="214"/>
      <c r="M341" s="214"/>
      <c r="N341" s="214"/>
      <c r="O341" s="214"/>
      <c r="P341" s="214"/>
      <c r="Q341" s="214"/>
      <c r="R341" s="214"/>
      <c r="S341" s="214"/>
      <c r="T341" s="214"/>
    </row>
    <row r="342" spans="1:20" s="190" customFormat="1" ht="18.75">
      <c r="A342" s="1224"/>
      <c r="B342" s="1224"/>
      <c r="C342" s="1224"/>
      <c r="D342" s="340"/>
      <c r="F342" s="422"/>
      <c r="G342" s="423" t="s">
        <v>4</v>
      </c>
      <c r="H342" s="424"/>
      <c r="I342" s="1225"/>
      <c r="J342" s="332"/>
      <c r="K342" s="214"/>
      <c r="L342" s="214"/>
      <c r="M342" s="214"/>
      <c r="N342" s="214"/>
      <c r="O342" s="214"/>
      <c r="P342" s="214"/>
      <c r="Q342" s="214"/>
      <c r="R342" s="214"/>
      <c r="S342" s="214"/>
      <c r="T342" s="214"/>
    </row>
    <row r="343" spans="1:20" s="190" customFormat="1" ht="18.75">
      <c r="A343" s="1224"/>
      <c r="B343" s="1224"/>
      <c r="C343" s="340"/>
      <c r="D343" s="340"/>
      <c r="F343" s="336"/>
      <c r="G343" s="149" t="s">
        <v>402</v>
      </c>
      <c r="H343" s="337"/>
      <c r="I343" s="338"/>
      <c r="J343" s="332"/>
      <c r="K343" s="214"/>
      <c r="L343" s="214"/>
      <c r="M343" s="214"/>
      <c r="N343" s="214"/>
      <c r="O343" s="214"/>
      <c r="P343" s="214"/>
      <c r="Q343" s="214"/>
      <c r="R343" s="214"/>
      <c r="S343" s="214"/>
      <c r="T343" s="214"/>
    </row>
    <row r="344" spans="1:20" s="190" customFormat="1" ht="18.75">
      <c r="A344" s="1224"/>
      <c r="B344" s="214"/>
      <c r="C344" s="214"/>
      <c r="D344" s="214"/>
      <c r="F344" s="336"/>
      <c r="G344" s="155" t="s">
        <v>505</v>
      </c>
      <c r="H344" s="337"/>
      <c r="I344" s="338"/>
      <c r="J344" s="332"/>
      <c r="K344" s="214"/>
      <c r="L344" s="214"/>
      <c r="M344" s="214"/>
      <c r="N344" s="214"/>
      <c r="O344" s="214"/>
      <c r="P344" s="214"/>
      <c r="Q344" s="214"/>
      <c r="R344" s="214"/>
      <c r="S344" s="214"/>
      <c r="T344" s="214"/>
    </row>
    <row r="345" spans="1:20" s="190" customFormat="1" ht="18.75">
      <c r="A345" s="214"/>
      <c r="B345" s="214"/>
      <c r="C345" s="214"/>
      <c r="D345" s="214"/>
      <c r="F345" s="336"/>
      <c r="G345" s="165" t="s">
        <v>504</v>
      </c>
      <c r="H345" s="337"/>
      <c r="I345" s="338"/>
      <c r="J345" s="332"/>
      <c r="K345" s="214"/>
      <c r="L345" s="214"/>
      <c r="M345" s="214"/>
      <c r="N345" s="214"/>
      <c r="O345" s="214"/>
      <c r="P345" s="214"/>
      <c r="Q345" s="214"/>
      <c r="R345" s="214"/>
      <c r="S345" s="214"/>
      <c r="T345" s="214"/>
    </row>
  </sheetData>
  <sheetProtection formatColumns="0" formatRows="0"/>
  <dataConsolidate leftLabels="1"/>
  <mergeCells count="321">
    <mergeCell ref="BG109:BG110"/>
    <mergeCell ref="BH109:BH110"/>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AI109:AI110"/>
    <mergeCell ref="AJ109:AJ110"/>
    <mergeCell ref="AK109:AK110"/>
    <mergeCell ref="AL109:AL110"/>
    <mergeCell ref="AM91:AM92"/>
    <mergeCell ref="AN91:AN92"/>
    <mergeCell ref="AO91:AO92"/>
    <mergeCell ref="AP91:AP92"/>
    <mergeCell ref="O85:AQ85"/>
    <mergeCell ref="O86:AQ86"/>
    <mergeCell ref="O87:AQ87"/>
    <mergeCell ref="O88:AQ88"/>
    <mergeCell ref="O89:AQ89"/>
    <mergeCell ref="O90:AQ90"/>
    <mergeCell ref="AG91:AG92"/>
    <mergeCell ref="AH91:AH92"/>
    <mergeCell ref="AI91:AI92"/>
    <mergeCell ref="AA91:AA92"/>
    <mergeCell ref="AB91:AB92"/>
    <mergeCell ref="AF91:AF92"/>
    <mergeCell ref="O71:V71"/>
    <mergeCell ref="O72:V72"/>
    <mergeCell ref="R130:R131"/>
    <mergeCell ref="R73:R74"/>
    <mergeCell ref="S73:S74"/>
    <mergeCell ref="T73:T74"/>
    <mergeCell ref="Y91:Y92"/>
    <mergeCell ref="Z91:Z92"/>
    <mergeCell ref="W130:W132"/>
    <mergeCell ref="Y109:Y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B86:B97"/>
    <mergeCell ref="C87:C96"/>
    <mergeCell ref="D88:D95"/>
    <mergeCell ref="E89:E94"/>
    <mergeCell ref="A49:A62"/>
    <mergeCell ref="B50:B61"/>
    <mergeCell ref="C51:C60"/>
    <mergeCell ref="D52:D59"/>
    <mergeCell ref="D195:D200"/>
    <mergeCell ref="E196:E199"/>
    <mergeCell ref="A336:A344"/>
    <mergeCell ref="C340:C342"/>
    <mergeCell ref="I341:I342"/>
    <mergeCell ref="H301:H302"/>
    <mergeCell ref="B339:B343"/>
    <mergeCell ref="C296:C297"/>
    <mergeCell ref="C301:C302"/>
    <mergeCell ref="F301:F302"/>
    <mergeCell ref="G301:G302"/>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I88:I95"/>
    <mergeCell ref="G109:G111"/>
    <mergeCell ref="F108:F112"/>
    <mergeCell ref="I108:I112"/>
    <mergeCell ref="R166:R167"/>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D70:D77"/>
    <mergeCell ref="E71:E76"/>
    <mergeCell ref="A85:A9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BL110:BL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R91:AR93"/>
    <mergeCell ref="Z109:Z110"/>
    <mergeCell ref="W55:W57"/>
    <mergeCell ref="W73:W75"/>
    <mergeCell ref="U73:U74"/>
    <mergeCell ref="O127:V127"/>
    <mergeCell ref="O129:V129"/>
    <mergeCell ref="O70:V70"/>
    <mergeCell ref="N196:N199"/>
    <mergeCell ref="O196:O198"/>
    <mergeCell ref="P196:P198"/>
    <mergeCell ref="Q196:Q198"/>
    <mergeCell ref="R196:R198"/>
    <mergeCell ref="S196:S197"/>
    <mergeCell ref="T196:T197"/>
    <mergeCell ref="V196:V197"/>
    <mergeCell ref="AB196:AB197"/>
    <mergeCell ref="U196:U197"/>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31:A44"/>
    <mergeCell ref="B32:B43"/>
    <mergeCell ref="C33:C42"/>
    <mergeCell ref="L196:L199"/>
    <mergeCell ref="M196:M199"/>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AR243:AR245"/>
    <mergeCell ref="R243:R244"/>
    <mergeCell ref="S243:S244"/>
    <mergeCell ref="T243:T244"/>
    <mergeCell ref="U243:U244"/>
    <mergeCell ref="T225:T226"/>
    <mergeCell ref="W225:W227"/>
    <mergeCell ref="U225:U226"/>
    <mergeCell ref="Y243:Y244"/>
    <mergeCell ref="Z243:Z244"/>
    <mergeCell ref="AA243:AA244"/>
    <mergeCell ref="AB243:AB244"/>
    <mergeCell ref="AM243:AM244"/>
    <mergeCell ref="AN243:AN244"/>
    <mergeCell ref="AO243:AO244"/>
    <mergeCell ref="AP243:AP244"/>
    <mergeCell ref="O237:AQ237"/>
    <mergeCell ref="O238:AQ238"/>
    <mergeCell ref="O239:AQ239"/>
    <mergeCell ref="O240:AQ240"/>
    <mergeCell ref="O241:AQ241"/>
    <mergeCell ref="O242:AQ242"/>
    <mergeCell ref="AF243:AF244"/>
    <mergeCell ref="AG243:AG244"/>
    <mergeCell ref="AH243:AH244"/>
    <mergeCell ref="AI243:AI244"/>
    <mergeCell ref="O181:W181"/>
    <mergeCell ref="T130:T131"/>
    <mergeCell ref="O147:V147"/>
    <mergeCell ref="T148:T149"/>
    <mergeCell ref="R148:R149"/>
    <mergeCell ref="U148:U149"/>
    <mergeCell ref="O145:V145"/>
    <mergeCell ref="W148:W150"/>
    <mergeCell ref="O220:V220"/>
    <mergeCell ref="O221:V221"/>
    <mergeCell ref="O222:V222"/>
    <mergeCell ref="O223:V223"/>
    <mergeCell ref="O224:V224"/>
    <mergeCell ref="AG196:AG200"/>
    <mergeCell ref="AC196:AC197"/>
    <mergeCell ref="AD196:AD197"/>
    <mergeCell ref="AE196:AE197"/>
    <mergeCell ref="T210:T211"/>
    <mergeCell ref="T166:T167"/>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T109:U109 T119:V119 O119 O109 O91 O243 V243 AC243 AJ243 V91 AC91 AJ91 AF109:AG109 AF119:AH119 AA119 AA109 AR109:AS109 AR119:AT119 AM119 AM109 BD109:BE109 BD119:BF119 AY119 AY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MG130 WWX91:WWX92 WWC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243 Z243 AB243 AG243 AI243 AN243 AP243 U91:U92 Z91:Z92 AB91:AB92 AG91:AG92 AI91:AI92 AN91:AN92 AP91:AP92 Z109 Z119 AJ119 AJ109:AJ110 AL119 AL109 AV119 AV109:AV110 AX119 AX109 BH119 BH109:BH110 BJ109 BJ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MF130:WMF131 WWB130:WWB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Y243 AA243 AF243 AH243 AM243 AO243 AA91:AA92 Y91:Y92 AH91:AH92 AF91:AF92 AO91:AO92 AM91:AM92 AI109 AK109 AI119 AK119 AU109 AW109 AU119 AW119 BG109 BI109 BG119 BI119"/>
    <dataValidation allowBlank="1" promptTitle="checkPeriodRange" sqref="WXN109 WVY38 WVY74 WVY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WWT244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X244 AE244 AL244 X92 AE92 AL92 AH109 AT109 BF10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VU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5:AQ245 L246:AR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6"/>
      <c r="W1" s="457" t="s">
        <v>324</v>
      </c>
      <c r="X1" s="405" t="s">
        <v>293</v>
      </c>
      <c r="Y1" s="405" t="s">
        <v>307</v>
      </c>
      <c r="Z1" s="148"/>
      <c r="AA1" s="207" t="s">
        <v>362</v>
      </c>
      <c r="AB1" s="207"/>
      <c r="AC1" s="207" t="s">
        <v>363</v>
      </c>
      <c r="AD1" s="207"/>
      <c r="AF1" s="161" t="s">
        <v>336</v>
      </c>
      <c r="AH1" s="148" t="s">
        <v>337</v>
      </c>
      <c r="AI1" s="148" t="s">
        <v>338</v>
      </c>
      <c r="AK1" s="148" t="s">
        <v>353</v>
      </c>
      <c r="AM1" s="148" t="s">
        <v>354</v>
      </c>
      <c r="AP1" s="148" t="s">
        <v>370</v>
      </c>
      <c r="AQ1" s="148" t="s">
        <v>369</v>
      </c>
      <c r="AS1" s="405" t="s">
        <v>375</v>
      </c>
      <c r="AU1" s="161" t="s">
        <v>383</v>
      </c>
      <c r="AW1" s="407" t="s">
        <v>545</v>
      </c>
      <c r="AX1" s="407" t="s">
        <v>546</v>
      </c>
      <c r="AZ1" s="1347" t="s">
        <v>579</v>
      </c>
      <c r="BA1" s="1347"/>
      <c r="BC1" s="824" t="s">
        <v>721</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5" t="s">
        <v>284</v>
      </c>
      <c r="O2" s="525" t="s">
        <v>640</v>
      </c>
      <c r="P2" s="659" t="s">
        <v>41</v>
      </c>
      <c r="Q2" s="180" t="s">
        <v>3</v>
      </c>
      <c r="R2" s="183" t="s">
        <v>24</v>
      </c>
      <c r="S2" s="181" t="s">
        <v>26</v>
      </c>
      <c r="T2" s="182" t="s">
        <v>30</v>
      </c>
      <c r="U2" s="178" t="s">
        <v>36</v>
      </c>
      <c r="V2" s="1036">
        <v>1</v>
      </c>
      <c r="W2" s="458"/>
      <c r="X2" s="459" t="s">
        <v>610</v>
      </c>
      <c r="Y2" s="44" t="s">
        <v>635</v>
      </c>
      <c r="Z2" s="160"/>
      <c r="AA2" s="750" t="s">
        <v>714</v>
      </c>
      <c r="AB2" s="752" t="s">
        <v>714</v>
      </c>
      <c r="AC2" s="44" t="s">
        <v>309</v>
      </c>
      <c r="AD2" s="209" t="s">
        <v>309</v>
      </c>
      <c r="AF2" s="45" t="s">
        <v>36</v>
      </c>
      <c r="AH2" s="143" t="s">
        <v>341</v>
      </c>
      <c r="AI2" s="143" t="s">
        <v>341</v>
      </c>
      <c r="AK2" s="143" t="s">
        <v>345</v>
      </c>
      <c r="AM2" s="143" t="s">
        <v>355</v>
      </c>
      <c r="AP2" s="1137" t="s">
        <v>610</v>
      </c>
      <c r="AQ2" s="1032" t="s">
        <v>758</v>
      </c>
      <c r="AS2" s="44" t="s">
        <v>373</v>
      </c>
      <c r="AU2" s="45" t="s">
        <v>376</v>
      </c>
      <c r="AW2" s="408" t="s">
        <v>547</v>
      </c>
      <c r="AX2" s="409" t="s">
        <v>547</v>
      </c>
      <c r="AZ2" s="444" t="s">
        <v>580</v>
      </c>
      <c r="BA2" s="445" t="s">
        <v>581</v>
      </c>
      <c r="BC2" s="801" t="s">
        <v>722</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5" t="s">
        <v>258</v>
      </c>
      <c r="O3" s="525" t="s">
        <v>641</v>
      </c>
      <c r="P3" s="659" t="s">
        <v>42</v>
      </c>
      <c r="Q3" s="180" t="s">
        <v>300</v>
      </c>
      <c r="R3" s="179" t="s">
        <v>302</v>
      </c>
      <c r="S3" s="181" t="s">
        <v>27</v>
      </c>
      <c r="T3" s="182" t="s">
        <v>31</v>
      </c>
      <c r="U3" s="178" t="s">
        <v>37</v>
      </c>
      <c r="V3" s="1036">
        <v>2</v>
      </c>
      <c r="W3" s="458"/>
      <c r="X3" s="459" t="s">
        <v>767</v>
      </c>
      <c r="Y3" s="44" t="s">
        <v>635</v>
      </c>
      <c r="Z3" s="160"/>
      <c r="AA3" s="750" t="s">
        <v>715</v>
      </c>
      <c r="AB3" s="752"/>
      <c r="AC3" s="44" t="s">
        <v>310</v>
      </c>
      <c r="AD3" s="209" t="s">
        <v>310</v>
      </c>
      <c r="AF3" s="45" t="s">
        <v>37</v>
      </c>
      <c r="AH3" s="143" t="s">
        <v>364</v>
      </c>
      <c r="AI3" s="143" t="s">
        <v>343</v>
      </c>
      <c r="AK3" s="143" t="s">
        <v>346</v>
      </c>
      <c r="AM3" s="143" t="s">
        <v>356</v>
      </c>
      <c r="AP3" s="1137" t="s">
        <v>768</v>
      </c>
      <c r="AQ3" s="1032" t="s">
        <v>613</v>
      </c>
      <c r="AS3" s="44" t="s">
        <v>374</v>
      </c>
      <c r="AU3" s="45" t="s">
        <v>377</v>
      </c>
      <c r="AW3" s="408" t="s">
        <v>548</v>
      </c>
      <c r="AX3" s="409" t="s">
        <v>548</v>
      </c>
      <c r="AZ3" s="146" t="s">
        <v>651</v>
      </c>
      <c r="BA3" s="179" t="s">
        <v>650</v>
      </c>
      <c r="BC3" s="801" t="s">
        <v>723</v>
      </c>
    </row>
    <row r="4" spans="1:55" ht="101.25">
      <c r="A4" s="6" t="s">
        <v>102</v>
      </c>
      <c r="B4" s="44">
        <v>2002</v>
      </c>
      <c r="C4" s="44">
        <v>2015</v>
      </c>
      <c r="E4" s="143" t="s">
        <v>187</v>
      </c>
      <c r="F4" s="143" t="s">
        <v>227</v>
      </c>
      <c r="H4" s="143" t="s">
        <v>2</v>
      </c>
      <c r="I4" s="143" t="s">
        <v>49</v>
      </c>
      <c r="J4" s="143" t="s">
        <v>282</v>
      </c>
      <c r="K4" s="144" t="s">
        <v>248</v>
      </c>
      <c r="L4" s="144" t="s">
        <v>248</v>
      </c>
      <c r="M4" s="144">
        <v>3</v>
      </c>
      <c r="N4" s="655" t="s">
        <v>285</v>
      </c>
      <c r="O4" s="542" t="s">
        <v>642</v>
      </c>
      <c r="Q4" s="180" t="s">
        <v>23</v>
      </c>
      <c r="R4" s="179" t="s">
        <v>770</v>
      </c>
      <c r="S4" s="181" t="s">
        <v>28</v>
      </c>
      <c r="T4" s="182" t="s">
        <v>32</v>
      </c>
      <c r="U4" s="178" t="s">
        <v>38</v>
      </c>
      <c r="V4" s="1036">
        <v>3</v>
      </c>
      <c r="W4" s="458"/>
      <c r="X4" s="459" t="s">
        <v>758</v>
      </c>
      <c r="Y4" s="750" t="s">
        <v>635</v>
      </c>
      <c r="Z4" s="208"/>
      <c r="AC4" s="44" t="s">
        <v>311</v>
      </c>
      <c r="AD4" s="209" t="s">
        <v>311</v>
      </c>
      <c r="AF4" s="45" t="s">
        <v>38</v>
      </c>
      <c r="AH4" s="45" t="s">
        <v>367</v>
      </c>
      <c r="AK4" s="143" t="s">
        <v>347</v>
      </c>
      <c r="AM4" s="143" t="s">
        <v>357</v>
      </c>
      <c r="AP4" s="1137" t="s">
        <v>767</v>
      </c>
      <c r="AQ4" s="1032" t="s">
        <v>614</v>
      </c>
      <c r="AS4" s="44" t="s">
        <v>344</v>
      </c>
      <c r="AU4" s="45" t="s">
        <v>378</v>
      </c>
      <c r="AW4" s="408" t="s">
        <v>549</v>
      </c>
      <c r="AX4" s="409" t="s">
        <v>549</v>
      </c>
      <c r="AZ4" s="146" t="s">
        <v>661</v>
      </c>
      <c r="BA4" s="179" t="s">
        <v>660</v>
      </c>
      <c r="BC4" s="801" t="s">
        <v>724</v>
      </c>
    </row>
    <row r="5" spans="1:55" ht="33.75">
      <c r="A5" s="6" t="s">
        <v>103</v>
      </c>
      <c r="B5" s="44">
        <v>2003</v>
      </c>
      <c r="C5" s="44">
        <v>2016</v>
      </c>
      <c r="E5" s="143" t="s">
        <v>188</v>
      </c>
      <c r="F5" s="143" t="s">
        <v>228</v>
      </c>
      <c r="I5" s="143" t="s">
        <v>50</v>
      </c>
      <c r="K5" s="144" t="s">
        <v>246</v>
      </c>
      <c r="L5" s="144" t="s">
        <v>246</v>
      </c>
      <c r="M5" s="144">
        <v>4</v>
      </c>
      <c r="N5" s="656" t="s">
        <v>286</v>
      </c>
      <c r="O5" s="542" t="s">
        <v>643</v>
      </c>
      <c r="Q5" s="180" t="s">
        <v>301</v>
      </c>
      <c r="R5" s="179" t="s">
        <v>303</v>
      </c>
      <c r="T5" s="45" t="s">
        <v>33</v>
      </c>
      <c r="U5" s="178" t="s">
        <v>39</v>
      </c>
      <c r="V5" s="1036">
        <v>4</v>
      </c>
      <c r="W5" s="458"/>
      <c r="X5" s="459" t="s">
        <v>611</v>
      </c>
      <c r="Y5" s="750" t="s">
        <v>659</v>
      </c>
      <c r="Z5" s="208">
        <v>1</v>
      </c>
      <c r="AF5" s="45" t="s">
        <v>326</v>
      </c>
      <c r="AH5" s="143" t="s">
        <v>365</v>
      </c>
      <c r="AK5" s="143" t="s">
        <v>348</v>
      </c>
      <c r="AM5" s="143" t="s">
        <v>358</v>
      </c>
      <c r="AP5" s="1137" t="s">
        <v>611</v>
      </c>
      <c r="AQ5" s="1032" t="s">
        <v>617</v>
      </c>
      <c r="AU5" s="45" t="s">
        <v>379</v>
      </c>
      <c r="AW5" s="408" t="s">
        <v>550</v>
      </c>
      <c r="AX5" s="409" t="s">
        <v>550</v>
      </c>
      <c r="AZ5" s="543" t="s">
        <v>662</v>
      </c>
      <c r="BA5" s="567" t="s">
        <v>667</v>
      </c>
      <c r="BC5" s="801" t="s">
        <v>725</v>
      </c>
    </row>
    <row r="6" spans="1:55" ht="45">
      <c r="A6" s="6" t="s">
        <v>104</v>
      </c>
      <c r="B6" s="44">
        <v>2004</v>
      </c>
      <c r="C6" s="44">
        <v>2017</v>
      </c>
      <c r="E6" s="143" t="s">
        <v>189</v>
      </c>
      <c r="F6" s="147"/>
      <c r="G6" s="148" t="s">
        <v>290</v>
      </c>
      <c r="H6" s="148" t="s">
        <v>257</v>
      </c>
      <c r="I6" s="143" t="s">
        <v>67</v>
      </c>
      <c r="J6" s="148" t="s">
        <v>263</v>
      </c>
      <c r="N6" s="656" t="s">
        <v>287</v>
      </c>
      <c r="O6" s="542" t="s">
        <v>644</v>
      </c>
      <c r="R6" s="179" t="s">
        <v>3</v>
      </c>
      <c r="T6" s="45" t="s">
        <v>34</v>
      </c>
      <c r="U6" s="178" t="s">
        <v>326</v>
      </c>
      <c r="V6" s="1036">
        <v>5</v>
      </c>
      <c r="W6" s="458"/>
      <c r="X6" s="750" t="s">
        <v>612</v>
      </c>
      <c r="Y6" s="750" t="s">
        <v>668</v>
      </c>
      <c r="Z6" s="208"/>
      <c r="AA6" s="219"/>
      <c r="AH6" s="143" t="s">
        <v>366</v>
      </c>
      <c r="AK6" s="143" t="s">
        <v>349</v>
      </c>
      <c r="AM6" s="143" t="s">
        <v>359</v>
      </c>
      <c r="AP6" s="1137" t="s">
        <v>612</v>
      </c>
      <c r="AQ6" s="1032" t="s">
        <v>616</v>
      </c>
      <c r="AU6" s="220" t="s">
        <v>380</v>
      </c>
      <c r="AW6" s="408" t="s">
        <v>551</v>
      </c>
      <c r="AX6" s="409" t="s">
        <v>551</v>
      </c>
      <c r="AZ6" s="543" t="s">
        <v>663</v>
      </c>
      <c r="BA6" s="567" t="s">
        <v>672</v>
      </c>
    </row>
    <row r="7" spans="1:55" ht="33.75">
      <c r="A7" s="6" t="s">
        <v>105</v>
      </c>
      <c r="B7" s="44">
        <v>2005</v>
      </c>
      <c r="E7" s="143" t="s">
        <v>190</v>
      </c>
      <c r="F7" s="147"/>
      <c r="G7" s="143" t="s">
        <v>254</v>
      </c>
      <c r="H7" s="143" t="s">
        <v>256</v>
      </c>
      <c r="I7" s="143" t="s">
        <v>68</v>
      </c>
      <c r="J7" s="143" t="s">
        <v>283</v>
      </c>
      <c r="N7" s="657" t="s">
        <v>288</v>
      </c>
      <c r="O7" s="542" t="s">
        <v>645</v>
      </c>
      <c r="U7" s="178" t="s">
        <v>84</v>
      </c>
      <c r="V7" s="1037" t="s">
        <v>68</v>
      </c>
      <c r="W7" s="458"/>
      <c r="X7" s="750" t="s">
        <v>613</v>
      </c>
      <c r="Y7" s="750" t="s">
        <v>659</v>
      </c>
      <c r="Z7" s="208"/>
      <c r="AA7" s="219"/>
      <c r="AH7" s="143" t="s">
        <v>342</v>
      </c>
      <c r="AK7" s="143" t="s">
        <v>350</v>
      </c>
      <c r="AM7" s="143" t="s">
        <v>360</v>
      </c>
      <c r="AP7" s="1137" t="s">
        <v>758</v>
      </c>
      <c r="AQ7" s="1032" t="s">
        <v>615</v>
      </c>
      <c r="AU7" s="220" t="s">
        <v>381</v>
      </c>
      <c r="AW7" s="408" t="s">
        <v>552</v>
      </c>
      <c r="AX7" s="409" t="s">
        <v>552</v>
      </c>
      <c r="AZ7" s="543" t="s">
        <v>680</v>
      </c>
      <c r="BA7" s="567" t="s">
        <v>681</v>
      </c>
    </row>
    <row r="8" spans="1:55" ht="33.75">
      <c r="A8" s="6" t="s">
        <v>106</v>
      </c>
      <c r="B8" s="44">
        <v>2006</v>
      </c>
      <c r="E8" s="143" t="s">
        <v>191</v>
      </c>
      <c r="F8" s="147"/>
      <c r="G8" s="143" t="s">
        <v>255</v>
      </c>
      <c r="H8" s="143" t="s">
        <v>262</v>
      </c>
      <c r="I8" s="143" t="s">
        <v>182</v>
      </c>
      <c r="J8" s="143" t="s">
        <v>279</v>
      </c>
      <c r="N8" s="658" t="s">
        <v>289</v>
      </c>
      <c r="O8" s="542" t="s">
        <v>646</v>
      </c>
      <c r="V8" s="1037" t="s">
        <v>182</v>
      </c>
      <c r="W8" s="458"/>
      <c r="X8" s="750" t="s">
        <v>614</v>
      </c>
      <c r="Y8" s="750" t="s">
        <v>659</v>
      </c>
      <c r="Z8" s="208"/>
      <c r="AA8" s="219"/>
      <c r="AK8" s="143" t="s">
        <v>351</v>
      </c>
      <c r="AP8" s="1137" t="s">
        <v>613</v>
      </c>
      <c r="AQ8" s="1032" t="s">
        <v>767</v>
      </c>
      <c r="AU8" s="220" t="s">
        <v>382</v>
      </c>
      <c r="AW8" s="408" t="s">
        <v>553</v>
      </c>
      <c r="AX8" s="409" t="s">
        <v>553</v>
      </c>
      <c r="AZ8" s="146" t="s">
        <v>688</v>
      </c>
      <c r="BA8" s="179" t="s">
        <v>687</v>
      </c>
    </row>
    <row r="9" spans="1:55" ht="112.5">
      <c r="A9" s="6" t="s">
        <v>107</v>
      </c>
      <c r="B9" s="44">
        <v>2007</v>
      </c>
      <c r="E9" s="143" t="s">
        <v>192</v>
      </c>
      <c r="F9" s="147"/>
      <c r="G9" s="143" t="s">
        <v>262</v>
      </c>
      <c r="I9" s="143" t="s">
        <v>183</v>
      </c>
      <c r="O9" s="542" t="s">
        <v>647</v>
      </c>
      <c r="V9" s="1037" t="s">
        <v>183</v>
      </c>
      <c r="W9" s="458"/>
      <c r="X9" s="750" t="s">
        <v>615</v>
      </c>
      <c r="Y9" s="750" t="s">
        <v>635</v>
      </c>
      <c r="Z9" s="208">
        <v>1</v>
      </c>
      <c r="AA9" s="219"/>
      <c r="AK9" s="143" t="s">
        <v>352</v>
      </c>
      <c r="AP9" s="1137" t="s">
        <v>614</v>
      </c>
      <c r="AQ9" s="1032" t="s">
        <v>610</v>
      </c>
      <c r="AW9" s="408" t="s">
        <v>554</v>
      </c>
      <c r="AX9" s="409" t="s">
        <v>554</v>
      </c>
      <c r="AZ9" s="146" t="s">
        <v>765</v>
      </c>
      <c r="BA9" s="179" t="s">
        <v>600</v>
      </c>
    </row>
    <row r="10" spans="1:55" ht="45">
      <c r="A10" s="6" t="s">
        <v>108</v>
      </c>
      <c r="B10" s="44">
        <v>2008</v>
      </c>
      <c r="E10" s="143" t="s">
        <v>193</v>
      </c>
      <c r="F10" s="147"/>
      <c r="I10" s="143" t="s">
        <v>207</v>
      </c>
      <c r="O10" s="542" t="s">
        <v>648</v>
      </c>
      <c r="V10" s="1038" t="s">
        <v>207</v>
      </c>
      <c r="W10" s="1035"/>
      <c r="X10" s="1033" t="s">
        <v>616</v>
      </c>
      <c r="Y10" s="1034" t="s">
        <v>682</v>
      </c>
      <c r="Z10" s="208"/>
      <c r="AP10" s="1137" t="s">
        <v>617</v>
      </c>
      <c r="AQ10" s="1032"/>
      <c r="AW10" s="408" t="s">
        <v>555</v>
      </c>
      <c r="AX10" s="409" t="s">
        <v>555</v>
      </c>
    </row>
    <row r="11" spans="1:55" ht="22.5">
      <c r="A11" s="6" t="s">
        <v>109</v>
      </c>
      <c r="B11" s="44">
        <v>2009</v>
      </c>
      <c r="E11" s="143" t="s">
        <v>194</v>
      </c>
      <c r="F11" s="147"/>
      <c r="I11" s="143" t="s">
        <v>208</v>
      </c>
      <c r="O11" s="525" t="s">
        <v>649</v>
      </c>
      <c r="V11" s="1037" t="s">
        <v>208</v>
      </c>
      <c r="W11" s="460"/>
      <c r="X11" s="459" t="s">
        <v>617</v>
      </c>
      <c r="Y11" s="750" t="s">
        <v>670</v>
      </c>
      <c r="Z11" s="208"/>
      <c r="AP11" s="1137" t="s">
        <v>616</v>
      </c>
      <c r="AQ11" s="739"/>
      <c r="AW11" s="408" t="s">
        <v>556</v>
      </c>
      <c r="AX11" s="409" t="s">
        <v>556</v>
      </c>
    </row>
    <row r="12" spans="1:55" ht="33.75">
      <c r="A12" s="6" t="s">
        <v>64</v>
      </c>
      <c r="B12" s="44">
        <v>2010</v>
      </c>
      <c r="E12" s="143" t="s">
        <v>195</v>
      </c>
      <c r="F12" s="147"/>
      <c r="G12" s="148" t="s">
        <v>291</v>
      </c>
      <c r="H12" s="148" t="s">
        <v>259</v>
      </c>
      <c r="I12" s="143" t="s">
        <v>209</v>
      </c>
      <c r="O12" s="525" t="s">
        <v>3</v>
      </c>
      <c r="V12" s="1037" t="s">
        <v>209</v>
      </c>
      <c r="W12" s="543"/>
      <c r="X12" s="459" t="s">
        <v>761</v>
      </c>
      <c r="Y12" s="750" t="s">
        <v>635</v>
      </c>
      <c r="AP12" s="1137" t="s">
        <v>615</v>
      </c>
      <c r="AW12" s="408" t="s">
        <v>208</v>
      </c>
      <c r="AX12" s="409" t="s">
        <v>208</v>
      </c>
    </row>
    <row r="13" spans="1:55" ht="22.5">
      <c r="A13" s="6" t="s">
        <v>110</v>
      </c>
      <c r="B13" s="44">
        <v>2011</v>
      </c>
      <c r="E13" s="143" t="s">
        <v>196</v>
      </c>
      <c r="F13" s="147"/>
      <c r="G13" s="143" t="s">
        <v>260</v>
      </c>
      <c r="H13" s="143" t="s">
        <v>261</v>
      </c>
      <c r="I13" s="143" t="s">
        <v>210</v>
      </c>
      <c r="V13" s="1037" t="s">
        <v>210</v>
      </c>
      <c r="W13" s="543"/>
      <c r="X13" s="543"/>
      <c r="Y13" s="543"/>
      <c r="AW13" s="408" t="s">
        <v>209</v>
      </c>
      <c r="AX13" s="409" t="s">
        <v>209</v>
      </c>
    </row>
    <row r="14" spans="1:55" ht="45">
      <c r="A14" s="6" t="s">
        <v>65</v>
      </c>
      <c r="B14" s="44">
        <v>2012</v>
      </c>
      <c r="G14" s="143" t="s">
        <v>262</v>
      </c>
      <c r="H14" s="143" t="s">
        <v>262</v>
      </c>
      <c r="I14" s="143" t="s">
        <v>211</v>
      </c>
      <c r="N14" s="99" t="s">
        <v>315</v>
      </c>
      <c r="V14" s="1036">
        <v>13</v>
      </c>
      <c r="W14" s="458"/>
      <c r="X14" s="459" t="s">
        <v>768</v>
      </c>
      <c r="Y14" s="750" t="s">
        <v>635</v>
      </c>
      <c r="AW14" s="408" t="s">
        <v>210</v>
      </c>
      <c r="AX14" s="409" t="s">
        <v>210</v>
      </c>
    </row>
    <row r="15" spans="1:55" ht="63.75">
      <c r="A15" s="6" t="s">
        <v>440</v>
      </c>
      <c r="B15" s="44">
        <v>2013</v>
      </c>
      <c r="I15" s="143" t="s">
        <v>212</v>
      </c>
      <c r="N15" s="177" t="s">
        <v>323</v>
      </c>
      <c r="V15" s="526"/>
      <c r="W15" s="526"/>
      <c r="X15" s="218"/>
      <c r="Y15" s="526"/>
      <c r="AW15" s="408" t="s">
        <v>211</v>
      </c>
      <c r="AX15" s="409" t="s">
        <v>211</v>
      </c>
    </row>
    <row r="16" spans="1:55" ht="21" customHeight="1">
      <c r="A16" s="6" t="s">
        <v>111</v>
      </c>
      <c r="B16" s="44">
        <v>2014</v>
      </c>
      <c r="I16" s="143" t="s">
        <v>213</v>
      </c>
      <c r="N16" s="177" t="s">
        <v>322</v>
      </c>
      <c r="AW16" s="408" t="s">
        <v>212</v>
      </c>
      <c r="AX16" s="409" t="s">
        <v>212</v>
      </c>
    </row>
    <row r="17" spans="1:50" ht="21" customHeight="1">
      <c r="A17" s="6" t="s">
        <v>112</v>
      </c>
      <c r="B17" s="44">
        <v>2015</v>
      </c>
      <c r="I17" s="143" t="s">
        <v>214</v>
      </c>
      <c r="N17" s="177" t="s">
        <v>321</v>
      </c>
      <c r="X17" s="218"/>
      <c r="AW17" s="408" t="s">
        <v>213</v>
      </c>
      <c r="AX17" s="409" t="s">
        <v>213</v>
      </c>
    </row>
    <row r="18" spans="1:50" ht="21" customHeight="1">
      <c r="A18" s="6" t="s">
        <v>113</v>
      </c>
      <c r="B18" s="44">
        <v>2016</v>
      </c>
      <c r="I18" s="143" t="s">
        <v>215</v>
      </c>
      <c r="N18" s="177" t="s">
        <v>320</v>
      </c>
      <c r="X18" s="218"/>
      <c r="AW18" s="408" t="s">
        <v>214</v>
      </c>
      <c r="AX18" s="409" t="s">
        <v>214</v>
      </c>
    </row>
    <row r="19" spans="1:50" ht="21" customHeight="1">
      <c r="A19" s="6" t="s">
        <v>114</v>
      </c>
      <c r="B19" s="44">
        <v>2017</v>
      </c>
      <c r="I19" s="143" t="s">
        <v>216</v>
      </c>
      <c r="N19" s="177" t="s">
        <v>319</v>
      </c>
      <c r="X19" s="218"/>
      <c r="AW19" s="408" t="s">
        <v>215</v>
      </c>
      <c r="AX19" s="409" t="s">
        <v>215</v>
      </c>
    </row>
    <row r="20" spans="1:50" ht="21" customHeight="1">
      <c r="A20" s="6" t="s">
        <v>115</v>
      </c>
      <c r="B20" s="44">
        <v>2018</v>
      </c>
      <c r="I20" s="143" t="s">
        <v>217</v>
      </c>
      <c r="N20" s="177" t="s">
        <v>318</v>
      </c>
      <c r="AW20" s="408" t="s">
        <v>216</v>
      </c>
      <c r="AX20" s="409" t="s">
        <v>216</v>
      </c>
    </row>
    <row r="21" spans="1:50" ht="21" customHeight="1">
      <c r="A21" s="6" t="s">
        <v>116</v>
      </c>
      <c r="B21" s="44">
        <v>2019</v>
      </c>
      <c r="I21" s="143" t="s">
        <v>218</v>
      </c>
      <c r="N21" s="177" t="s">
        <v>317</v>
      </c>
      <c r="AW21" s="408" t="s">
        <v>217</v>
      </c>
      <c r="AX21" s="409" t="s">
        <v>217</v>
      </c>
    </row>
    <row r="22" spans="1:50" ht="21" customHeight="1">
      <c r="A22" s="6" t="s">
        <v>117</v>
      </c>
      <c r="B22" s="44">
        <v>2020</v>
      </c>
      <c r="N22" s="177" t="s">
        <v>316</v>
      </c>
      <c r="AW22" s="408" t="s">
        <v>218</v>
      </c>
      <c r="AX22" s="409" t="s">
        <v>218</v>
      </c>
    </row>
    <row r="23" spans="1:50" ht="21" customHeight="1">
      <c r="A23" s="6" t="s">
        <v>118</v>
      </c>
      <c r="B23" s="44">
        <v>2021</v>
      </c>
      <c r="AW23" s="408" t="s">
        <v>557</v>
      </c>
      <c r="AX23" s="409" t="s">
        <v>557</v>
      </c>
    </row>
    <row r="24" spans="1:50" ht="21" customHeight="1">
      <c r="A24" s="6" t="s">
        <v>119</v>
      </c>
      <c r="B24" s="44">
        <v>2022</v>
      </c>
      <c r="AW24" s="408" t="s">
        <v>558</v>
      </c>
      <c r="AX24" s="409" t="s">
        <v>558</v>
      </c>
    </row>
    <row r="25" spans="1:50">
      <c r="A25" s="6" t="s">
        <v>120</v>
      </c>
      <c r="B25" s="44">
        <v>2023</v>
      </c>
      <c r="AW25" s="408" t="s">
        <v>559</v>
      </c>
      <c r="AX25" s="409" t="s">
        <v>559</v>
      </c>
    </row>
    <row r="26" spans="1:50">
      <c r="A26" s="6" t="s">
        <v>121</v>
      </c>
      <c r="B26" s="44">
        <v>2024</v>
      </c>
      <c r="AX26" s="409" t="s">
        <v>560</v>
      </c>
    </row>
    <row r="27" spans="1:50">
      <c r="A27" s="6" t="s">
        <v>122</v>
      </c>
      <c r="B27" s="44">
        <v>2025</v>
      </c>
      <c r="AX27" s="409" t="s">
        <v>561</v>
      </c>
    </row>
    <row r="28" spans="1:50">
      <c r="A28" s="6" t="s">
        <v>123</v>
      </c>
      <c r="D28" s="270"/>
      <c r="E28" s="271"/>
      <c r="F28" s="271"/>
      <c r="H28" s="272" t="s">
        <v>407</v>
      </c>
      <c r="AX28" s="409" t="s">
        <v>562</v>
      </c>
    </row>
    <row r="29" spans="1:50">
      <c r="A29" s="6" t="s">
        <v>124</v>
      </c>
      <c r="D29" s="273" t="s">
        <v>408</v>
      </c>
      <c r="E29" s="274" t="str">
        <f>IF(periodStart = "","", periodStart)</f>
        <v>01.01.2019</v>
      </c>
      <c r="F29" s="274" t="str">
        <f>IF(periodEnd = "","", periodEnd)</f>
        <v>31.12.2023</v>
      </c>
      <c r="H29" s="275" t="s">
        <v>1043</v>
      </c>
      <c r="AX29" s="409" t="s">
        <v>563</v>
      </c>
    </row>
    <row r="30" spans="1:50">
      <c r="A30" s="6" t="s">
        <v>125</v>
      </c>
      <c r="D30" s="276"/>
      <c r="E30" s="277"/>
      <c r="F30" s="277"/>
      <c r="AX30" s="409" t="s">
        <v>564</v>
      </c>
    </row>
    <row r="31" spans="1:50" ht="12.75">
      <c r="A31" s="6" t="s">
        <v>126</v>
      </c>
      <c r="D31" s="270"/>
      <c r="E31" s="271"/>
      <c r="F31" s="271"/>
      <c r="H31" s="278"/>
      <c r="AX31" s="409" t="s">
        <v>565</v>
      </c>
    </row>
    <row r="32" spans="1:50">
      <c r="A32" s="6" t="s">
        <v>127</v>
      </c>
      <c r="D32" s="273" t="s">
        <v>409</v>
      </c>
      <c r="E32" s="279"/>
      <c r="F32" s="279"/>
      <c r="H32" s="280" t="s">
        <v>410</v>
      </c>
      <c r="O32" s="526" t="s">
        <v>640</v>
      </c>
      <c r="AX32" s="409" t="s">
        <v>566</v>
      </c>
    </row>
    <row r="33" spans="1:50">
      <c r="A33" s="6" t="s">
        <v>128</v>
      </c>
      <c r="O33" s="526" t="s">
        <v>641</v>
      </c>
      <c r="AX33" s="409" t="s">
        <v>567</v>
      </c>
    </row>
    <row r="34" spans="1:50">
      <c r="A34" s="6" t="s">
        <v>129</v>
      </c>
      <c r="O34" s="526" t="s">
        <v>642</v>
      </c>
      <c r="AX34" s="409" t="s">
        <v>568</v>
      </c>
    </row>
    <row r="35" spans="1:50">
      <c r="A35" s="6" t="s">
        <v>130</v>
      </c>
      <c r="O35" s="526" t="s">
        <v>643</v>
      </c>
      <c r="X35" s="526"/>
      <c r="Y35" s="526"/>
      <c r="AX35" s="409" t="s">
        <v>569</v>
      </c>
    </row>
    <row r="36" spans="1:50">
      <c r="A36" s="6" t="s">
        <v>94</v>
      </c>
      <c r="O36" s="526" t="s">
        <v>644</v>
      </c>
      <c r="AX36" s="409" t="s">
        <v>570</v>
      </c>
    </row>
    <row r="37" spans="1:50">
      <c r="A37" s="6" t="s">
        <v>95</v>
      </c>
      <c r="O37" s="526" t="s">
        <v>645</v>
      </c>
      <c r="AX37" s="409" t="s">
        <v>571</v>
      </c>
    </row>
    <row r="38" spans="1:50">
      <c r="A38" s="6" t="s">
        <v>96</v>
      </c>
      <c r="O38" s="526" t="s">
        <v>646</v>
      </c>
      <c r="AX38" s="409" t="s">
        <v>572</v>
      </c>
    </row>
    <row r="39" spans="1:50">
      <c r="A39" s="6" t="s">
        <v>97</v>
      </c>
      <c r="O39" s="526" t="s">
        <v>647</v>
      </c>
      <c r="AX39" s="409" t="s">
        <v>520</v>
      </c>
    </row>
    <row r="40" spans="1:50">
      <c r="A40" s="6" t="s">
        <v>98</v>
      </c>
      <c r="O40" s="526" t="s">
        <v>648</v>
      </c>
      <c r="AX40" s="409" t="s">
        <v>521</v>
      </c>
    </row>
    <row r="41" spans="1:50">
      <c r="A41" s="6" t="s">
        <v>99</v>
      </c>
      <c r="O41" s="526" t="s">
        <v>649</v>
      </c>
      <c r="AX41" s="409" t="s">
        <v>522</v>
      </c>
    </row>
    <row r="42" spans="1:50">
      <c r="A42" s="6" t="s">
        <v>131</v>
      </c>
      <c r="AX42" s="409" t="s">
        <v>523</v>
      </c>
    </row>
    <row r="43" spans="1:50">
      <c r="A43" s="6" t="s">
        <v>132</v>
      </c>
      <c r="AX43" s="409" t="s">
        <v>524</v>
      </c>
    </row>
    <row r="44" spans="1:50">
      <c r="A44" s="6" t="s">
        <v>133</v>
      </c>
      <c r="AX44" s="409" t="s">
        <v>525</v>
      </c>
    </row>
    <row r="45" spans="1:50">
      <c r="A45" s="6" t="s">
        <v>134</v>
      </c>
      <c r="AX45" s="409" t="s">
        <v>526</v>
      </c>
    </row>
    <row r="46" spans="1:50">
      <c r="A46" s="6" t="s">
        <v>135</v>
      </c>
      <c r="AX46" s="409" t="s">
        <v>527</v>
      </c>
    </row>
    <row r="47" spans="1:50">
      <c r="A47" s="6" t="s">
        <v>156</v>
      </c>
      <c r="AX47" s="409" t="s">
        <v>528</v>
      </c>
    </row>
    <row r="48" spans="1:50">
      <c r="A48" s="6" t="s">
        <v>157</v>
      </c>
      <c r="AX48" s="409" t="s">
        <v>529</v>
      </c>
    </row>
    <row r="49" spans="1:50">
      <c r="A49" s="6" t="s">
        <v>158</v>
      </c>
      <c r="AX49" s="409" t="s">
        <v>530</v>
      </c>
    </row>
    <row r="50" spans="1:50">
      <c r="A50" s="6" t="s">
        <v>136</v>
      </c>
      <c r="AX50" s="409" t="s">
        <v>531</v>
      </c>
    </row>
    <row r="51" spans="1:50">
      <c r="A51" s="6" t="s">
        <v>137</v>
      </c>
      <c r="AX51" s="409" t="s">
        <v>532</v>
      </c>
    </row>
    <row r="52" spans="1:50">
      <c r="A52" s="6" t="s">
        <v>138</v>
      </c>
      <c r="AX52" s="409" t="s">
        <v>533</v>
      </c>
    </row>
    <row r="53" spans="1:50">
      <c r="A53" s="6" t="s">
        <v>139</v>
      </c>
      <c r="X53" s="479"/>
      <c r="AX53" s="409" t="s">
        <v>534</v>
      </c>
    </row>
    <row r="54" spans="1:50">
      <c r="A54" s="6" t="s">
        <v>140</v>
      </c>
      <c r="X54" s="479"/>
      <c r="AX54" s="409" t="s">
        <v>535</v>
      </c>
    </row>
    <row r="55" spans="1:50">
      <c r="A55" s="6" t="s">
        <v>141</v>
      </c>
      <c r="X55" s="479"/>
      <c r="AX55" s="409" t="s">
        <v>536</v>
      </c>
    </row>
    <row r="56" spans="1:50">
      <c r="A56" s="6" t="s">
        <v>142</v>
      </c>
      <c r="X56" s="479"/>
      <c r="AX56" s="409" t="s">
        <v>537</v>
      </c>
    </row>
    <row r="57" spans="1:50">
      <c r="A57" s="6" t="s">
        <v>387</v>
      </c>
      <c r="X57" s="479"/>
      <c r="AX57" s="409" t="s">
        <v>538</v>
      </c>
    </row>
    <row r="58" spans="1:50">
      <c r="A58" s="6" t="s">
        <v>143</v>
      </c>
      <c r="X58" s="479"/>
      <c r="AX58" s="409" t="s">
        <v>539</v>
      </c>
    </row>
    <row r="59" spans="1:50">
      <c r="A59" s="6" t="s">
        <v>144</v>
      </c>
      <c r="X59" s="479"/>
      <c r="AX59" s="409" t="s">
        <v>540</v>
      </c>
    </row>
    <row r="60" spans="1:50">
      <c r="A60" s="6" t="s">
        <v>145</v>
      </c>
      <c r="X60" s="479"/>
      <c r="AX60" s="409" t="s">
        <v>541</v>
      </c>
    </row>
    <row r="61" spans="1:50">
      <c r="A61" s="6" t="s">
        <v>146</v>
      </c>
      <c r="X61" s="479"/>
      <c r="AX61" s="409" t="s">
        <v>542</v>
      </c>
    </row>
    <row r="62" spans="1:50">
      <c r="A62" s="6" t="s">
        <v>89</v>
      </c>
      <c r="X62" s="47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542"/>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0</v>
      </c>
    </row>
    <row r="16" spans="1:1">
      <c r="A16" s="1031">
        <f>IF('Форма 4.2.1 | Т-ТЭ | потр'!$O$23="",1,0)</f>
        <v>0</v>
      </c>
    </row>
    <row r="17" spans="1:1">
      <c r="A17" s="1031">
        <f>IF('Форма 4.2.1 | Т-ТЭ | потр'!$M$24="",1,0)</f>
        <v>0</v>
      </c>
    </row>
    <row r="18" spans="1:1">
      <c r="A18" s="1031">
        <f>IF('Форма 4.2.1 | Т-ТЭ | потр'!$R$24="",1,0)</f>
        <v>0</v>
      </c>
    </row>
    <row r="19" spans="1:1">
      <c r="A19" s="1031">
        <f>IF('Форма 4.2.1 | Т-ТЭ | потр'!$T$24="",1,0)</f>
        <v>0</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0</v>
      </c>
    </row>
    <row r="47" spans="1:1">
      <c r="A47" s="1031">
        <f>IF('Форма 4.2.2 | Т-ТН'!$M$24="",1,0)</f>
        <v>0</v>
      </c>
    </row>
    <row r="48" spans="1:1">
      <c r="A48" s="1031">
        <f>IF('Форма 4.2.2 | Т-ТН'!$R$24="",1,0)</f>
        <v>0</v>
      </c>
    </row>
    <row r="49" spans="1:1">
      <c r="A49" s="1031">
        <f>IF('Форма 4.2.2 | Т-ТН'!$T$24="",1,0)</f>
        <v>0</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0</v>
      </c>
    </row>
    <row r="65" spans="1:1">
      <c r="A65" s="1031">
        <f>IF('Форма 4.2.3 | Т-гор.вода'!$M$24="",1,0)</f>
        <v>0</v>
      </c>
    </row>
    <row r="66" spans="1:1">
      <c r="A66" s="1031">
        <f>IF('Форма 4.2.3 | Т-гор.вода'!$W$24="",1,0)</f>
        <v>0</v>
      </c>
    </row>
    <row r="67" spans="1:1">
      <c r="A67" s="1031">
        <f>IF('Форма 4.2.3 | Т-гор.вода'!$Y$24="",1,0)</f>
        <v>0</v>
      </c>
    </row>
    <row r="68" spans="1:1">
      <c r="A68" s="1031">
        <f>IF('Форма 4.2.3 | Т-гор.вода'!$X$24="",1,0)</f>
        <v>0</v>
      </c>
    </row>
    <row r="69" spans="1:1">
      <c r="A69" s="1031">
        <f>IF('Форма 4.2.3 | Т-гор.вода'!$Z$24="",1,0)</f>
        <v>0</v>
      </c>
    </row>
    <row r="70" spans="1:1">
      <c r="A70" s="1031">
        <f>IF('Форма 4.2.4 | Т-подкл'!$AB$23="",1,0)</f>
        <v>1</v>
      </c>
    </row>
    <row r="71" spans="1:1">
      <c r="A71" s="1031">
        <f>IF('Форма 4.2.4 | Т-подкл'!$AD$23="",1,0)</f>
        <v>1</v>
      </c>
    </row>
    <row r="72" spans="1:1">
      <c r="A72" s="1031">
        <f>IF('Форма 4.2.4 | Т-подкл'!$N$23="",1,0)</f>
        <v>0</v>
      </c>
    </row>
    <row r="73" spans="1:1">
      <c r="A73" s="1031">
        <f>IF('Форма 4.2.4 | Т-подкл'!$R$23="",1,0)</f>
        <v>0</v>
      </c>
    </row>
    <row r="74" spans="1:1">
      <c r="A74" s="1031">
        <f>IF('Форма 4.2.4 | Т-подкл'!$V$23="",1,0)</f>
        <v>0</v>
      </c>
    </row>
    <row r="75" spans="1:1">
      <c r="A75" s="1031">
        <f>IF('Форма 4.2.4 | Т-подкл'!$AC$23="",1,0)</f>
        <v>0</v>
      </c>
    </row>
    <row r="76" spans="1:1">
      <c r="A76" s="1031">
        <f>IF('Форма 4.2.4 | Т-подкл'!$AE$23="",1,0)</f>
        <v>0</v>
      </c>
    </row>
    <row r="77" spans="1:1">
      <c r="A77" s="1031">
        <f>IF('Форма 4.2.5 | Т-подкл(инд)'!$M$23="",1,0)</f>
        <v>1</v>
      </c>
    </row>
    <row r="78" spans="1:1">
      <c r="A78" s="1031">
        <f>IF('Форма 4.2.5 | Т-подкл(инд)'!$P$23="",1,0)</f>
        <v>1</v>
      </c>
    </row>
    <row r="79" spans="1:1">
      <c r="A79" s="1031">
        <f>IF('Форма 4.2.5 | Т-подкл(инд)'!$Q$23="",1,0)</f>
        <v>1</v>
      </c>
    </row>
    <row r="80" spans="1:1">
      <c r="A80" s="1031">
        <f>IF('Форма 4.2.5 | Т-подкл(инд)'!$R$23="",1,0)</f>
        <v>1</v>
      </c>
    </row>
    <row r="81" spans="1:1">
      <c r="A81" s="1031">
        <f>IF('Форма 4.2.5 | Т-подкл(инд)'!$S$23="",1,0)</f>
        <v>1</v>
      </c>
    </row>
    <row r="82" spans="1:1">
      <c r="A82" s="1031">
        <f>IF('Форма 4.2.5 | Т-подкл(инд)'!$T$23="",1,0)</f>
        <v>0</v>
      </c>
    </row>
    <row r="83" spans="1:1">
      <c r="A83" s="1031">
        <f>IF('Форма 4.2.5 | Т-подкл(инд)'!$V$23="",1,0)</f>
        <v>0</v>
      </c>
    </row>
    <row r="84" spans="1:1">
      <c r="A84" s="1031">
        <f>IF('Форма 4.7'!$E$12="",1,0)</f>
        <v>0</v>
      </c>
    </row>
    <row r="85" spans="1:1">
      <c r="A85" s="1031">
        <f>IF('Форма 4.7'!$F$12="",1,0)</f>
        <v>0</v>
      </c>
    </row>
    <row r="86" spans="1:1">
      <c r="A86" s="1031">
        <f>IF('Форма 4.8'!$G$11="",1,0)</f>
        <v>1</v>
      </c>
    </row>
    <row r="87" spans="1:1">
      <c r="A87" s="1031">
        <f>IF('Форма 4.8'!$G$12="",1,0)</f>
        <v>1</v>
      </c>
    </row>
    <row r="88" spans="1:1">
      <c r="A88" s="1031">
        <f>IF('Форма 4.8'!$H$12="",1,0)</f>
        <v>1</v>
      </c>
    </row>
    <row r="89" spans="1:1">
      <c r="A89" s="1031">
        <f>IF('Форма 4.8'!$H$13="",1,0)</f>
        <v>1</v>
      </c>
    </row>
    <row r="90" spans="1:1">
      <c r="A90" s="1031">
        <f>IF('Форма 4.8'!$E$15="",1,0)</f>
        <v>1</v>
      </c>
    </row>
    <row r="91" spans="1:1">
      <c r="A91" s="1031">
        <f>IF('Форма 4.8'!$H$15="",1,0)</f>
        <v>1</v>
      </c>
    </row>
    <row r="92" spans="1:1">
      <c r="A92" s="1031">
        <f>IF('Форма 4.8'!$G$18="",1,0)</f>
        <v>1</v>
      </c>
    </row>
    <row r="93" spans="1:1">
      <c r="A93" s="1031">
        <f>IF('Форма 4.8'!$G$22="",1,0)</f>
        <v>1</v>
      </c>
    </row>
    <row r="94" spans="1:1">
      <c r="A94" s="1031">
        <f>IF('Форма 4.8'!$G$25="",1,0)</f>
        <v>1</v>
      </c>
    </row>
    <row r="95" spans="1:1">
      <c r="A95" s="1031">
        <f>IF('Форма 4.8'!$E$31="",1,0)</f>
        <v>1</v>
      </c>
    </row>
    <row r="96" spans="1:1">
      <c r="A96" s="1031">
        <f>IF('Форма 4.8'!$H$31="",1,0)</f>
        <v>1</v>
      </c>
    </row>
    <row r="97" spans="1:1">
      <c r="A97" s="1031">
        <f>IF('Форма 4.8'!$G$28="",1,0)</f>
        <v>1</v>
      </c>
    </row>
    <row r="98" spans="1:1">
      <c r="A98" s="1031">
        <f>IF('Форма 1.0.2'!$E$12="",1,0)</f>
        <v>1</v>
      </c>
    </row>
    <row r="99" spans="1:1">
      <c r="A99" s="1031">
        <f>IF('Форма 1.0.2'!$F$12="",1,0)</f>
        <v>1</v>
      </c>
    </row>
    <row r="100" spans="1:1">
      <c r="A100" s="1031">
        <f>IF('Форма 1.0.2'!$G$12="",1,0)</f>
        <v>1</v>
      </c>
    </row>
    <row r="101" spans="1:1">
      <c r="A101" s="1031">
        <f>IF('Форма 1.0.2'!$H$12="",1,0)</f>
        <v>1</v>
      </c>
    </row>
    <row r="102" spans="1:1">
      <c r="A102" s="1031">
        <f>IF('Форма 1.0.2'!$I$12="",1,0)</f>
        <v>1</v>
      </c>
    </row>
    <row r="103" spans="1:1">
      <c r="A103" s="1031">
        <f>IF('Форма 1.0.2'!$J$12="",1,0)</f>
        <v>1</v>
      </c>
    </row>
    <row r="104" spans="1:1">
      <c r="A104" s="1031">
        <f>IF('Сведения об изменении'!$E$12="",1,0)</f>
        <v>0</v>
      </c>
    </row>
    <row r="105" spans="1:1">
      <c r="A105" s="1086">
        <f>IF('Форма 4.2.4 | Т-подкл'!$AA$23="",1,0)</f>
        <v>1</v>
      </c>
    </row>
    <row r="106" spans="1:1">
      <c r="A106" s="1086">
        <f>IF('Форма 4.2.4 | Т-подкл'!$Z$23="",1,0)</f>
        <v>1</v>
      </c>
    </row>
    <row r="107" spans="1:1">
      <c r="A107" s="1094">
        <f>IF(Территории!$E$12="",1,0)</f>
        <v>0</v>
      </c>
    </row>
    <row r="108" spans="1:1">
      <c r="A108" s="1094">
        <f>IF(Территории!$E$15="",1,0)</f>
        <v>0</v>
      </c>
    </row>
    <row r="109" spans="1:1">
      <c r="A109" s="1094">
        <f>IF(Территории!$E$18="",1,0)</f>
        <v>0</v>
      </c>
    </row>
    <row r="110" spans="1:1">
      <c r="A110" s="1094">
        <f>IF('Перечень тарифов'!$E$21="",1,0)</f>
        <v>0</v>
      </c>
    </row>
    <row r="111" spans="1:1">
      <c r="A111" s="1094">
        <f>IF('Перечень тарифов'!$F$21="",1,0)</f>
        <v>0</v>
      </c>
    </row>
    <row r="112" spans="1:1">
      <c r="A112" s="1094">
        <f>IF('Перечень тарифов'!$K$21="",1,0)</f>
        <v>0</v>
      </c>
    </row>
    <row r="113" spans="1:1">
      <c r="A113" s="1094">
        <f>IF('Перечень тарифов'!$O$21="",1,0)</f>
        <v>0</v>
      </c>
    </row>
    <row r="114" spans="1:1">
      <c r="A114" s="1094">
        <f>IF('Перечень тарифов'!$S$21="",1,0)</f>
        <v>0</v>
      </c>
    </row>
    <row r="115" spans="1:1">
      <c r="A115" s="1094">
        <f>IF('Перечень тарифов'!$G$21="",1,0)</f>
        <v>0</v>
      </c>
    </row>
    <row r="116" spans="1:1">
      <c r="A116" s="1094">
        <f>IF('Перечень тарифов'!$E$32="",1,0)</f>
        <v>0</v>
      </c>
    </row>
    <row r="117" spans="1:1">
      <c r="A117" s="1094">
        <f>IF('Перечень тарифов'!$F$32="",1,0)</f>
        <v>0</v>
      </c>
    </row>
    <row r="118" spans="1:1">
      <c r="A118" s="1094">
        <f>IF('Перечень тарифов'!$G$32="",1,0)</f>
        <v>0</v>
      </c>
    </row>
    <row r="119" spans="1:1">
      <c r="A119" s="1094">
        <f>IF('Перечень тарифов'!$K$32="",1,0)</f>
        <v>0</v>
      </c>
    </row>
    <row r="120" spans="1:1">
      <c r="A120" s="1094">
        <f>IF('Перечень тарифов'!$O$32="",1,0)</f>
        <v>0</v>
      </c>
    </row>
    <row r="121" spans="1:1">
      <c r="A121" s="1094">
        <f>IF('Перечень тарифов'!$S$32="",1,0)</f>
        <v>0</v>
      </c>
    </row>
    <row r="122" spans="1:1">
      <c r="A122" s="1094">
        <f>IF('Перечень тарифов'!$E$37="",1,0)</f>
        <v>0</v>
      </c>
    </row>
    <row r="123" spans="1:1">
      <c r="A123" s="1094">
        <f>IF('Перечень тарифов'!$F$37="",1,0)</f>
        <v>0</v>
      </c>
    </row>
    <row r="124" spans="1:1">
      <c r="A124" s="1094">
        <f>IF('Перечень тарифов'!$G$37="",1,0)</f>
        <v>0</v>
      </c>
    </row>
    <row r="125" spans="1:1">
      <c r="A125" s="1094">
        <f>IF('Перечень тарифов'!$K$37="",1,0)</f>
        <v>0</v>
      </c>
    </row>
    <row r="126" spans="1:1">
      <c r="A126" s="1094">
        <f>IF('Перечень тарифов'!$O$37="",1,0)</f>
        <v>0</v>
      </c>
    </row>
    <row r="127" spans="1:1">
      <c r="A127" s="1094">
        <f>IF('Перечень тарифов'!$S$37="",1,0)</f>
        <v>0</v>
      </c>
    </row>
    <row r="128" spans="1:1">
      <c r="A128" s="1094">
        <f>IF('Перечень тарифов'!$G$12="",1,0)</f>
        <v>0</v>
      </c>
    </row>
    <row r="129" spans="1:1">
      <c r="A129" s="1094">
        <f>IF('Перечень тарифов'!$G$11="",1,0)</f>
        <v>0</v>
      </c>
    </row>
    <row r="130" spans="1:1">
      <c r="A130" s="1094">
        <f>IF('Перечень тарифов'!$N$21="",1,0)</f>
        <v>0</v>
      </c>
    </row>
    <row r="131" spans="1:1">
      <c r="A131" s="1094">
        <f>IF('Перечень тарифов'!$N$24="",1,0)</f>
        <v>0</v>
      </c>
    </row>
    <row r="132" spans="1:1">
      <c r="A132" s="1094">
        <f>IF('Перечень тарифов'!$O$24="",1,0)</f>
        <v>0</v>
      </c>
    </row>
    <row r="133" spans="1:1">
      <c r="A133" s="1094">
        <f>IF('Перечень тарифов'!$S$24="",1,0)</f>
        <v>0</v>
      </c>
    </row>
    <row r="134" spans="1:1">
      <c r="A134" s="1094">
        <f>IF('Перечень тарифов'!$N$27="",1,0)</f>
        <v>0</v>
      </c>
    </row>
    <row r="135" spans="1:1">
      <c r="A135" s="1094">
        <f>IF('Перечень тарифов'!$O$27="",1,0)</f>
        <v>0</v>
      </c>
    </row>
    <row r="136" spans="1:1">
      <c r="A136" s="1094">
        <f>IF('Перечень тарифов'!$S$27="",1,0)</f>
        <v>0</v>
      </c>
    </row>
    <row r="137" spans="1:1">
      <c r="A137" s="1094">
        <f>IF('Перечень тарифов'!$N$32="",1,0)</f>
        <v>0</v>
      </c>
    </row>
    <row r="138" spans="1:1">
      <c r="A138" s="1094">
        <f>IF('Перечень тарифов'!$N$37="",1,0)</f>
        <v>0</v>
      </c>
    </row>
    <row r="139" spans="1:1">
      <c r="A139" s="1094">
        <f>IF('Форма 4.2.1 | Т-ТЭ | потр'!$O$24="",1,0)</f>
        <v>0</v>
      </c>
    </row>
    <row r="140" spans="1:1">
      <c r="A140" s="1094">
        <f>IF('Форма 4.2.1 | Т-ТЭ | потр'!$O$46="",1,0)</f>
        <v>0</v>
      </c>
    </row>
    <row r="141" spans="1:1">
      <c r="A141" s="1094">
        <f>IF('Форма 4.2.1 | Т-ТЭ | потр'!$O$47="",1,0)</f>
        <v>0</v>
      </c>
    </row>
    <row r="142" spans="1:1">
      <c r="A142" s="1094">
        <f>IF('Форма 4.2.1 | Т-ТЭ | потр'!$M$48="",1,0)</f>
        <v>0</v>
      </c>
    </row>
    <row r="143" spans="1:1">
      <c r="A143" s="1094">
        <f>IF('Форма 4.2.1 | Т-ТЭ | потр'!$O$48="",1,0)</f>
        <v>0</v>
      </c>
    </row>
    <row r="144" spans="1:1">
      <c r="A144" s="1094">
        <f>IF('Форма 4.2.1 | Т-ТЭ | потр'!$R$48="",1,0)</f>
        <v>0</v>
      </c>
    </row>
    <row r="145" spans="1:1">
      <c r="A145" s="1094">
        <f>IF('Форма 4.2.1 | Т-ТЭ | потр'!$T$48="",1,0)</f>
        <v>0</v>
      </c>
    </row>
    <row r="146" spans="1:1">
      <c r="A146" s="1094">
        <f>IF('Форма 4.2.1 | Т-ТЭ | потр'!$S$48="",1,0)</f>
        <v>0</v>
      </c>
    </row>
    <row r="147" spans="1:1">
      <c r="A147" s="1094">
        <f>IF('Форма 4.2.1 | Т-ТЭ | потр'!$U$48="",1,0)</f>
        <v>0</v>
      </c>
    </row>
    <row r="148" spans="1:1">
      <c r="A148" s="1094">
        <f>IF('Форма 4.2.1 | Т-ТЭ | потр'!$O$70="",1,0)</f>
        <v>0</v>
      </c>
    </row>
    <row r="149" spans="1:1">
      <c r="A149" s="1094">
        <f>IF('Форма 4.2.1 | Т-ТЭ | потр'!$O$71="",1,0)</f>
        <v>0</v>
      </c>
    </row>
    <row r="150" spans="1:1">
      <c r="A150" s="1094">
        <f>IF('Форма 4.2.1 | Т-ТЭ | потр'!$M$72="",1,0)</f>
        <v>0</v>
      </c>
    </row>
    <row r="151" spans="1:1">
      <c r="A151" s="1094">
        <f>IF('Форма 4.2.1 | Т-ТЭ | потр'!$O$72="",1,0)</f>
        <v>0</v>
      </c>
    </row>
    <row r="152" spans="1:1">
      <c r="A152" s="1094">
        <f>IF('Форма 4.2.1 | Т-ТЭ | потр'!$R$72="",1,0)</f>
        <v>0</v>
      </c>
    </row>
    <row r="153" spans="1:1">
      <c r="A153" s="1094">
        <f>IF('Форма 4.2.1 | Т-ТЭ | потр'!$T$72="",1,0)</f>
        <v>0</v>
      </c>
    </row>
    <row r="154" spans="1:1">
      <c r="A154" s="1094">
        <f>IF('Форма 4.2.1 | Т-ТЭ | потр'!$S$72="",1,0)</f>
        <v>0</v>
      </c>
    </row>
    <row r="155" spans="1:1">
      <c r="A155" s="1094">
        <f>IF('Форма 4.2.1 | Т-ТЭ | потр'!$U$72="",1,0)</f>
        <v>0</v>
      </c>
    </row>
    <row r="156" spans="1:1">
      <c r="A156" s="1094">
        <f>IF('Форма 4.2.2 | Т-ТН'!$O$24="",1,0)</f>
        <v>0</v>
      </c>
    </row>
    <row r="157" spans="1:1">
      <c r="A157" s="1094">
        <f>IF('Форма 4.2.3 | Т-гор.вода'!$O$24="",1,0)</f>
        <v>0</v>
      </c>
    </row>
    <row r="158" spans="1:1">
      <c r="A158" s="1094">
        <f>IF('Форма 4.2.3 | Т-гор.вода'!$U$24="",1,0)</f>
        <v>0</v>
      </c>
    </row>
    <row r="159" spans="1:1">
      <c r="A159" s="1094">
        <f>IF('Форма 4.2.3 | Т-гор.вода'!$T$24="",1,0)</f>
        <v>0</v>
      </c>
    </row>
    <row r="160" spans="1:1">
      <c r="A160" s="1119">
        <f>IF('Форма 4.2.1 | Т-ТЭ | потр'!$Y$24="",1,0)</f>
        <v>0</v>
      </c>
    </row>
    <row r="161" spans="1:1">
      <c r="A161" s="1119">
        <f>IF('Форма 4.2.1 | Т-ТЭ | потр'!$AA$24="",1,0)</f>
        <v>0</v>
      </c>
    </row>
    <row r="162" spans="1:1">
      <c r="A162" s="1119">
        <f>IF('Форма 4.2.1 | Т-ТЭ | потр'!$V$24="",1,0)</f>
        <v>0</v>
      </c>
    </row>
    <row r="163" spans="1:1">
      <c r="A163" s="1119">
        <f>IF('Форма 4.2.1 | Т-ТЭ | потр'!$Z$24="",1,0)</f>
        <v>0</v>
      </c>
    </row>
    <row r="164" spans="1:1">
      <c r="A164" s="1119">
        <f>IF('Форма 4.2.1 | Т-ТЭ | потр'!$AB$24="",1,0)</f>
        <v>0</v>
      </c>
    </row>
    <row r="165" spans="1:1">
      <c r="A165" s="1119">
        <f>IF('Форма 4.2.1 | Т-ТЭ | потр'!$Y$48="",1,0)</f>
        <v>0</v>
      </c>
    </row>
    <row r="166" spans="1:1">
      <c r="A166" s="1119">
        <f>IF('Форма 4.2.1 | Т-ТЭ | потр'!$AA$48="",1,0)</f>
        <v>0</v>
      </c>
    </row>
    <row r="167" spans="1:1">
      <c r="A167" s="1119">
        <f>IF('Форма 4.2.1 | Т-ТЭ | потр'!$V$48="",1,0)</f>
        <v>0</v>
      </c>
    </row>
    <row r="168" spans="1:1">
      <c r="A168" s="1119">
        <f>IF('Форма 4.2.1 | Т-ТЭ | потр'!$Z$48="",1,0)</f>
        <v>0</v>
      </c>
    </row>
    <row r="169" spans="1:1">
      <c r="A169" s="1119">
        <f>IF('Форма 4.2.1 | Т-ТЭ | потр'!$AB$48="",1,0)</f>
        <v>0</v>
      </c>
    </row>
    <row r="170" spans="1:1">
      <c r="A170" s="1119">
        <f>IF('Форма 4.2.1 | Т-ТЭ | потр'!$Y$72="",1,0)</f>
        <v>0</v>
      </c>
    </row>
    <row r="171" spans="1:1">
      <c r="A171" s="1119">
        <f>IF('Форма 4.2.1 | Т-ТЭ | потр'!$AA$72="",1,0)</f>
        <v>0</v>
      </c>
    </row>
    <row r="172" spans="1:1">
      <c r="A172" s="1119">
        <f>IF('Форма 4.2.1 | Т-ТЭ | потр'!$V$72="",1,0)</f>
        <v>0</v>
      </c>
    </row>
    <row r="173" spans="1:1">
      <c r="A173" s="1119">
        <f>IF('Форма 4.2.1 | Т-ТЭ | потр'!$Z$72="",1,0)</f>
        <v>0</v>
      </c>
    </row>
    <row r="174" spans="1:1">
      <c r="A174" s="1119">
        <f>IF('Форма 4.2.1 | Т-ТЭ | потр'!$AB$72="",1,0)</f>
        <v>0</v>
      </c>
    </row>
    <row r="175" spans="1:1">
      <c r="A175" s="1119">
        <f>IF('Форма 4.2.1 | Т-ТЭ | потр'!$AF$48="",1,0)</f>
        <v>0</v>
      </c>
    </row>
    <row r="176" spans="1:1">
      <c r="A176" s="1119">
        <f>IF('Форма 4.2.1 | Т-ТЭ | потр'!$AH$48="",1,0)</f>
        <v>0</v>
      </c>
    </row>
    <row r="177" spans="1:1">
      <c r="A177" s="1119">
        <f>IF('Форма 4.2.1 | Т-ТЭ | потр'!$AC$48="",1,0)</f>
        <v>0</v>
      </c>
    </row>
    <row r="178" spans="1:1">
      <c r="A178" s="1119">
        <f>IF('Форма 4.2.1 | Т-ТЭ | потр'!$AG$48="",1,0)</f>
        <v>0</v>
      </c>
    </row>
    <row r="179" spans="1:1">
      <c r="A179" s="1119">
        <f>IF('Форма 4.2.1 | Т-ТЭ | потр'!$AI$48="",1,0)</f>
        <v>0</v>
      </c>
    </row>
    <row r="180" spans="1:1">
      <c r="A180" s="1119">
        <f>IF('Форма 4.2.1 | Т-ТЭ | потр'!$AF$24="",1,0)</f>
        <v>0</v>
      </c>
    </row>
    <row r="181" spans="1:1">
      <c r="A181" s="1119">
        <f>IF('Форма 4.2.1 | Т-ТЭ | потр'!$AH$24="",1,0)</f>
        <v>0</v>
      </c>
    </row>
    <row r="182" spans="1:1">
      <c r="A182" s="1119">
        <f>IF('Форма 4.2.1 | Т-ТЭ | потр'!$AC$24="",1,0)</f>
        <v>0</v>
      </c>
    </row>
    <row r="183" spans="1:1">
      <c r="A183" s="1119">
        <f>IF('Форма 4.2.1 | Т-ТЭ | потр'!$AG$24="",1,0)</f>
        <v>0</v>
      </c>
    </row>
    <row r="184" spans="1:1">
      <c r="A184" s="1119">
        <f>IF('Форма 4.2.1 | Т-ТЭ | потр'!$AI$24="",1,0)</f>
        <v>0</v>
      </c>
    </row>
    <row r="185" spans="1:1">
      <c r="A185" s="1119">
        <f>IF('Форма 4.2.1 | Т-ТЭ | потр'!$AF$72="",1,0)</f>
        <v>0</v>
      </c>
    </row>
    <row r="186" spans="1:1">
      <c r="A186" s="1119">
        <f>IF('Форма 4.2.1 | Т-ТЭ | потр'!$AH$72="",1,0)</f>
        <v>0</v>
      </c>
    </row>
    <row r="187" spans="1:1">
      <c r="A187" s="1119">
        <f>IF('Форма 4.2.1 | Т-ТЭ | потр'!$AC$72="",1,0)</f>
        <v>0</v>
      </c>
    </row>
    <row r="188" spans="1:1">
      <c r="A188" s="1119">
        <f>IF('Форма 4.2.1 | Т-ТЭ | потр'!$AG$72="",1,0)</f>
        <v>0</v>
      </c>
    </row>
    <row r="189" spans="1:1">
      <c r="A189" s="1119">
        <f>IF('Форма 4.2.1 | Т-ТЭ | потр'!$AI$72="",1,0)</f>
        <v>0</v>
      </c>
    </row>
    <row r="190" spans="1:1">
      <c r="A190" s="1119">
        <f>IF('Форма 4.2.1 | Т-ТЭ | потр'!$AM$48="",1,0)</f>
        <v>0</v>
      </c>
    </row>
    <row r="191" spans="1:1">
      <c r="A191" s="1119">
        <f>IF('Форма 4.2.1 | Т-ТЭ | потр'!$AO$48="",1,0)</f>
        <v>0</v>
      </c>
    </row>
    <row r="192" spans="1:1">
      <c r="A192" s="1119">
        <f>IF('Форма 4.2.1 | Т-ТЭ | потр'!$AJ$48="",1,0)</f>
        <v>0</v>
      </c>
    </row>
    <row r="193" spans="1:1">
      <c r="A193" s="1119">
        <f>IF('Форма 4.2.1 | Т-ТЭ | потр'!$AN$48="",1,0)</f>
        <v>0</v>
      </c>
    </row>
    <row r="194" spans="1:1">
      <c r="A194" s="1119">
        <f>IF('Форма 4.2.1 | Т-ТЭ | потр'!$AP$48="",1,0)</f>
        <v>0</v>
      </c>
    </row>
    <row r="195" spans="1:1">
      <c r="A195" s="1119">
        <f>IF('Форма 4.2.1 | Т-ТЭ | потр'!$AM$24="",1,0)</f>
        <v>0</v>
      </c>
    </row>
    <row r="196" spans="1:1">
      <c r="A196" s="1119">
        <f>IF('Форма 4.2.1 | Т-ТЭ | потр'!$AO$24="",1,0)</f>
        <v>0</v>
      </c>
    </row>
    <row r="197" spans="1:1">
      <c r="A197" s="1119">
        <f>IF('Форма 4.2.1 | Т-ТЭ | потр'!$AJ$24="",1,0)</f>
        <v>0</v>
      </c>
    </row>
    <row r="198" spans="1:1">
      <c r="A198" s="1119">
        <f>IF('Форма 4.2.1 | Т-ТЭ | потр'!$AN$24="",1,0)</f>
        <v>0</v>
      </c>
    </row>
    <row r="199" spans="1:1">
      <c r="A199" s="1119">
        <f>IF('Форма 4.2.1 | Т-ТЭ | потр'!$AP$24="",1,0)</f>
        <v>0</v>
      </c>
    </row>
    <row r="200" spans="1:1">
      <c r="A200" s="1119">
        <f>IF('Форма 4.2.1 | Т-ТЭ | потр'!$AM$72="",1,0)</f>
        <v>0</v>
      </c>
    </row>
    <row r="201" spans="1:1">
      <c r="A201" s="1119">
        <f>IF('Форма 4.2.1 | Т-ТЭ | потр'!$AO$72="",1,0)</f>
        <v>0</v>
      </c>
    </row>
    <row r="202" spans="1:1">
      <c r="A202" s="1119">
        <f>IF('Форма 4.2.1 | Т-ТЭ | потр'!$AJ$72="",1,0)</f>
        <v>0</v>
      </c>
    </row>
    <row r="203" spans="1:1">
      <c r="A203" s="1119">
        <f>IF('Форма 4.2.1 | Т-ТЭ | потр'!$AN$72="",1,0)</f>
        <v>0</v>
      </c>
    </row>
    <row r="204" spans="1:1">
      <c r="A204" s="1119">
        <f>IF('Форма 4.2.1 | Т-ТЭ | потр'!$AP$72="",1,0)</f>
        <v>0</v>
      </c>
    </row>
    <row r="205" spans="1:1">
      <c r="A205" s="1119">
        <f>IF('Форма 4.2.1 | Т-ТЭ | потр'!$O$28="",1,0)</f>
        <v>0</v>
      </c>
    </row>
    <row r="206" spans="1:1">
      <c r="A206" s="1119">
        <f>IF('Форма 4.2.1 | Т-ТЭ | потр'!$O$29="",1,0)</f>
        <v>0</v>
      </c>
    </row>
    <row r="207" spans="1:1">
      <c r="A207" s="1119">
        <f>IF('Форма 4.2.1 | Т-ТЭ | потр'!$M$30="",1,0)</f>
        <v>0</v>
      </c>
    </row>
    <row r="208" spans="1:1">
      <c r="A208" s="1119">
        <f>IF('Форма 4.2.1 | Т-ТЭ | потр'!$O$30="",1,0)</f>
        <v>0</v>
      </c>
    </row>
    <row r="209" spans="1:1">
      <c r="A209" s="1119">
        <f>IF('Форма 4.2.1 | Т-ТЭ | потр'!$R$30="",1,0)</f>
        <v>0</v>
      </c>
    </row>
    <row r="210" spans="1:1">
      <c r="A210" s="1119">
        <f>IF('Форма 4.2.1 | Т-ТЭ | потр'!$T$30="",1,0)</f>
        <v>0</v>
      </c>
    </row>
    <row r="211" spans="1:1">
      <c r="A211" s="1119">
        <f>IF('Форма 4.2.1 | Т-ТЭ | потр'!$V$30="",1,0)</f>
        <v>0</v>
      </c>
    </row>
    <row r="212" spans="1:1">
      <c r="A212" s="1119">
        <f>IF('Форма 4.2.1 | Т-ТЭ | потр'!$Y$30="",1,0)</f>
        <v>0</v>
      </c>
    </row>
    <row r="213" spans="1:1">
      <c r="A213" s="1119">
        <f>IF('Форма 4.2.1 | Т-ТЭ | потр'!$AA$30="",1,0)</f>
        <v>0</v>
      </c>
    </row>
    <row r="214" spans="1:1">
      <c r="A214" s="1119">
        <f>IF('Форма 4.2.1 | Т-ТЭ | потр'!$AC$30="",1,0)</f>
        <v>0</v>
      </c>
    </row>
    <row r="215" spans="1:1">
      <c r="A215" s="1119">
        <f>IF('Форма 4.2.1 | Т-ТЭ | потр'!$AF$30="",1,0)</f>
        <v>0</v>
      </c>
    </row>
    <row r="216" spans="1:1">
      <c r="A216" s="1119">
        <f>IF('Форма 4.2.1 | Т-ТЭ | потр'!$AH$30="",1,0)</f>
        <v>0</v>
      </c>
    </row>
    <row r="217" spans="1:1">
      <c r="A217" s="1119">
        <f>IF('Форма 4.2.1 | Т-ТЭ | потр'!$AJ$30="",1,0)</f>
        <v>0</v>
      </c>
    </row>
    <row r="218" spans="1:1">
      <c r="A218" s="1119">
        <f>IF('Форма 4.2.1 | Т-ТЭ | потр'!$AM$30="",1,0)</f>
        <v>0</v>
      </c>
    </row>
    <row r="219" spans="1:1">
      <c r="A219" s="1119">
        <f>IF('Форма 4.2.1 | Т-ТЭ | потр'!$AO$30="",1,0)</f>
        <v>0</v>
      </c>
    </row>
    <row r="220" spans="1:1">
      <c r="A220" s="1119">
        <f>IF('Форма 4.2.1 | Т-ТЭ | потр'!$S$30="",1,0)</f>
        <v>0</v>
      </c>
    </row>
    <row r="221" spans="1:1">
      <c r="A221" s="1119">
        <f>IF('Форма 4.2.1 | Т-ТЭ | потр'!$U$30="",1,0)</f>
        <v>0</v>
      </c>
    </row>
    <row r="222" spans="1:1">
      <c r="A222" s="1119">
        <f>IF('Форма 4.2.1 | Т-ТЭ | потр'!$Z$30="",1,0)</f>
        <v>0</v>
      </c>
    </row>
    <row r="223" spans="1:1">
      <c r="A223" s="1119">
        <f>IF('Форма 4.2.1 | Т-ТЭ | потр'!$AB$30="",1,0)</f>
        <v>0</v>
      </c>
    </row>
    <row r="224" spans="1:1">
      <c r="A224" s="1119">
        <f>IF('Форма 4.2.1 | Т-ТЭ | потр'!$AG$30="",1,0)</f>
        <v>0</v>
      </c>
    </row>
    <row r="225" spans="1:1">
      <c r="A225" s="1119">
        <f>IF('Форма 4.2.1 | Т-ТЭ | потр'!$AI$30="",1,0)</f>
        <v>0</v>
      </c>
    </row>
    <row r="226" spans="1:1">
      <c r="A226" s="1119">
        <f>IF('Форма 4.2.1 | Т-ТЭ | потр'!$AN$30="",1,0)</f>
        <v>0</v>
      </c>
    </row>
    <row r="227" spans="1:1">
      <c r="A227" s="1119">
        <f>IF('Форма 4.2.1 | Т-ТЭ | потр'!$AP$30="",1,0)</f>
        <v>0</v>
      </c>
    </row>
    <row r="228" spans="1:1">
      <c r="A228" s="1119">
        <f>IF('Форма 4.2.1 | Т-ТЭ | потр'!$O$33="",1,0)</f>
        <v>0</v>
      </c>
    </row>
    <row r="229" spans="1:1">
      <c r="A229" s="1119">
        <f>IF('Форма 4.2.1 | Т-ТЭ | потр'!$M$34="",1,0)</f>
        <v>0</v>
      </c>
    </row>
    <row r="230" spans="1:1">
      <c r="A230" s="1119">
        <f>IF('Форма 4.2.1 | Т-ТЭ | потр'!$O$34="",1,0)</f>
        <v>0</v>
      </c>
    </row>
    <row r="231" spans="1:1">
      <c r="A231" s="1119">
        <f>IF('Форма 4.2.1 | Т-ТЭ | потр'!$R$34="",1,0)</f>
        <v>0</v>
      </c>
    </row>
    <row r="232" spans="1:1">
      <c r="A232" s="1119">
        <f>IF('Форма 4.2.1 | Т-ТЭ | потр'!$T$34="",1,0)</f>
        <v>0</v>
      </c>
    </row>
    <row r="233" spans="1:1">
      <c r="A233" s="1119">
        <f>IF('Форма 4.2.1 | Т-ТЭ | потр'!$V$34="",1,0)</f>
        <v>0</v>
      </c>
    </row>
    <row r="234" spans="1:1">
      <c r="A234" s="1119">
        <f>IF('Форма 4.2.1 | Т-ТЭ | потр'!$Y$34="",1,0)</f>
        <v>0</v>
      </c>
    </row>
    <row r="235" spans="1:1">
      <c r="A235" s="1119">
        <f>IF('Форма 4.2.1 | Т-ТЭ | потр'!$AA$34="",1,0)</f>
        <v>0</v>
      </c>
    </row>
    <row r="236" spans="1:1">
      <c r="A236" s="1119">
        <f>IF('Форма 4.2.1 | Т-ТЭ | потр'!$AC$34="",1,0)</f>
        <v>0</v>
      </c>
    </row>
    <row r="237" spans="1:1">
      <c r="A237" s="1119">
        <f>IF('Форма 4.2.1 | Т-ТЭ | потр'!$AF$34="",1,0)</f>
        <v>0</v>
      </c>
    </row>
    <row r="238" spans="1:1">
      <c r="A238" s="1119">
        <f>IF('Форма 4.2.1 | Т-ТЭ | потр'!$AH$34="",1,0)</f>
        <v>0</v>
      </c>
    </row>
    <row r="239" spans="1:1">
      <c r="A239" s="1119">
        <f>IF('Форма 4.2.1 | Т-ТЭ | потр'!$AJ$34="",1,0)</f>
        <v>0</v>
      </c>
    </row>
    <row r="240" spans="1:1">
      <c r="A240" s="1119">
        <f>IF('Форма 4.2.1 | Т-ТЭ | потр'!$AM$34="",1,0)</f>
        <v>0</v>
      </c>
    </row>
    <row r="241" spans="1:1">
      <c r="A241" s="1119">
        <f>IF('Форма 4.2.1 | Т-ТЭ | потр'!$AO$34="",1,0)</f>
        <v>0</v>
      </c>
    </row>
    <row r="242" spans="1:1">
      <c r="A242" s="1119">
        <f>IF('Форма 4.2.1 | Т-ТЭ | потр'!$S$34="",1,0)</f>
        <v>0</v>
      </c>
    </row>
    <row r="243" spans="1:1">
      <c r="A243" s="1119">
        <f>IF('Форма 4.2.1 | Т-ТЭ | потр'!$U$34="",1,0)</f>
        <v>0</v>
      </c>
    </row>
    <row r="244" spans="1:1">
      <c r="A244" s="1119">
        <f>IF('Форма 4.2.1 | Т-ТЭ | потр'!$Z$34="",1,0)</f>
        <v>0</v>
      </c>
    </row>
    <row r="245" spans="1:1">
      <c r="A245" s="1119">
        <f>IF('Форма 4.2.1 | Т-ТЭ | потр'!$AB$34="",1,0)</f>
        <v>0</v>
      </c>
    </row>
    <row r="246" spans="1:1">
      <c r="A246" s="1119">
        <f>IF('Форма 4.2.1 | Т-ТЭ | потр'!$AG$34="",1,0)</f>
        <v>0</v>
      </c>
    </row>
    <row r="247" spans="1:1">
      <c r="A247" s="1119">
        <f>IF('Форма 4.2.1 | Т-ТЭ | потр'!$AI$34="",1,0)</f>
        <v>0</v>
      </c>
    </row>
    <row r="248" spans="1:1">
      <c r="A248" s="1119">
        <f>IF('Форма 4.2.1 | Т-ТЭ | потр'!$AN$34="",1,0)</f>
        <v>0</v>
      </c>
    </row>
    <row r="249" spans="1:1">
      <c r="A249" s="1119">
        <f>IF('Форма 4.2.1 | Т-ТЭ | потр'!$AP$34="",1,0)</f>
        <v>0</v>
      </c>
    </row>
    <row r="250" spans="1:1">
      <c r="A250" s="1119">
        <f>IF('Форма 4.2.1 | Т-ТЭ | потр'!$O$37="",1,0)</f>
        <v>0</v>
      </c>
    </row>
    <row r="251" spans="1:1">
      <c r="A251" s="1119">
        <f>IF('Форма 4.2.1 | Т-ТЭ | потр'!$M$38="",1,0)</f>
        <v>0</v>
      </c>
    </row>
    <row r="252" spans="1:1">
      <c r="A252" s="1119">
        <f>IF('Форма 4.2.1 | Т-ТЭ | потр'!$O$38="",1,0)</f>
        <v>0</v>
      </c>
    </row>
    <row r="253" spans="1:1">
      <c r="A253" s="1119">
        <f>IF('Форма 4.2.1 | Т-ТЭ | потр'!$R$38="",1,0)</f>
        <v>0</v>
      </c>
    </row>
    <row r="254" spans="1:1">
      <c r="A254" s="1119">
        <f>IF('Форма 4.2.1 | Т-ТЭ | потр'!$T$38="",1,0)</f>
        <v>0</v>
      </c>
    </row>
    <row r="255" spans="1:1">
      <c r="A255" s="1119">
        <f>IF('Форма 4.2.1 | Т-ТЭ | потр'!$V$38="",1,0)</f>
        <v>0</v>
      </c>
    </row>
    <row r="256" spans="1:1">
      <c r="A256" s="1119">
        <f>IF('Форма 4.2.1 | Т-ТЭ | потр'!$Y$38="",1,0)</f>
        <v>0</v>
      </c>
    </row>
    <row r="257" spans="1:1">
      <c r="A257" s="1119">
        <f>IF('Форма 4.2.1 | Т-ТЭ | потр'!$AA$38="",1,0)</f>
        <v>0</v>
      </c>
    </row>
    <row r="258" spans="1:1">
      <c r="A258" s="1119">
        <f>IF('Форма 4.2.1 | Т-ТЭ | потр'!$AC$38="",1,0)</f>
        <v>0</v>
      </c>
    </row>
    <row r="259" spans="1:1">
      <c r="A259" s="1119">
        <f>IF('Форма 4.2.1 | Т-ТЭ | потр'!$AF$38="",1,0)</f>
        <v>0</v>
      </c>
    </row>
    <row r="260" spans="1:1">
      <c r="A260" s="1119">
        <f>IF('Форма 4.2.1 | Т-ТЭ | потр'!$AH$38="",1,0)</f>
        <v>0</v>
      </c>
    </row>
    <row r="261" spans="1:1">
      <c r="A261" s="1119">
        <f>IF('Форма 4.2.1 | Т-ТЭ | потр'!$AJ$38="",1,0)</f>
        <v>0</v>
      </c>
    </row>
    <row r="262" spans="1:1">
      <c r="A262" s="1119">
        <f>IF('Форма 4.2.1 | Т-ТЭ | потр'!$AM$38="",1,0)</f>
        <v>0</v>
      </c>
    </row>
    <row r="263" spans="1:1">
      <c r="A263" s="1119">
        <f>IF('Форма 4.2.1 | Т-ТЭ | потр'!$AO$38="",1,0)</f>
        <v>0</v>
      </c>
    </row>
    <row r="264" spans="1:1">
      <c r="A264" s="1119">
        <f>IF('Форма 4.2.1 | Т-ТЭ | потр'!$S$38="",1,0)</f>
        <v>0</v>
      </c>
    </row>
    <row r="265" spans="1:1">
      <c r="A265" s="1119">
        <f>IF('Форма 4.2.1 | Т-ТЭ | потр'!$U$38="",1,0)</f>
        <v>0</v>
      </c>
    </row>
    <row r="266" spans="1:1">
      <c r="A266" s="1119">
        <f>IF('Форма 4.2.1 | Т-ТЭ | потр'!$Z$38="",1,0)</f>
        <v>0</v>
      </c>
    </row>
    <row r="267" spans="1:1">
      <c r="A267" s="1119">
        <f>IF('Форма 4.2.1 | Т-ТЭ | потр'!$AB$38="",1,0)</f>
        <v>0</v>
      </c>
    </row>
    <row r="268" spans="1:1">
      <c r="A268" s="1119">
        <f>IF('Форма 4.2.1 | Т-ТЭ | потр'!$AG$38="",1,0)</f>
        <v>0</v>
      </c>
    </row>
    <row r="269" spans="1:1">
      <c r="A269" s="1119">
        <f>IF('Форма 4.2.1 | Т-ТЭ | потр'!$AI$38="",1,0)</f>
        <v>0</v>
      </c>
    </row>
    <row r="270" spans="1:1">
      <c r="A270" s="1119">
        <f>IF('Форма 4.2.1 | Т-ТЭ | потр'!$AN$38="",1,0)</f>
        <v>0</v>
      </c>
    </row>
    <row r="271" spans="1:1">
      <c r="A271" s="1119">
        <f>IF('Форма 4.2.1 | Т-ТЭ | потр'!$AP$38="",1,0)</f>
        <v>0</v>
      </c>
    </row>
    <row r="272" spans="1:1">
      <c r="A272" s="1119">
        <f>IF('Форма 4.2.1 | Т-ТЭ | потр'!$O$52="",1,0)</f>
        <v>0</v>
      </c>
    </row>
    <row r="273" spans="1:1">
      <c r="A273" s="1119">
        <f>IF('Форма 4.2.1 | Т-ТЭ | потр'!$O$53="",1,0)</f>
        <v>0</v>
      </c>
    </row>
    <row r="274" spans="1:1">
      <c r="A274" s="1119">
        <f>IF('Форма 4.2.1 | Т-ТЭ | потр'!$M$54="",1,0)</f>
        <v>0</v>
      </c>
    </row>
    <row r="275" spans="1:1">
      <c r="A275" s="1119">
        <f>IF('Форма 4.2.1 | Т-ТЭ | потр'!$O$54="",1,0)</f>
        <v>0</v>
      </c>
    </row>
    <row r="276" spans="1:1">
      <c r="A276" s="1119">
        <f>IF('Форма 4.2.1 | Т-ТЭ | потр'!$R$54="",1,0)</f>
        <v>0</v>
      </c>
    </row>
    <row r="277" spans="1:1">
      <c r="A277" s="1119">
        <f>IF('Форма 4.2.1 | Т-ТЭ | потр'!$T$54="",1,0)</f>
        <v>0</v>
      </c>
    </row>
    <row r="278" spans="1:1">
      <c r="A278" s="1119">
        <f>IF('Форма 4.2.1 | Т-ТЭ | потр'!$V$54="",1,0)</f>
        <v>0</v>
      </c>
    </row>
    <row r="279" spans="1:1">
      <c r="A279" s="1119">
        <f>IF('Форма 4.2.1 | Т-ТЭ | потр'!$Y$54="",1,0)</f>
        <v>0</v>
      </c>
    </row>
    <row r="280" spans="1:1">
      <c r="A280" s="1119">
        <f>IF('Форма 4.2.1 | Т-ТЭ | потр'!$AA$54="",1,0)</f>
        <v>0</v>
      </c>
    </row>
    <row r="281" spans="1:1">
      <c r="A281" s="1119">
        <f>IF('Форма 4.2.1 | Т-ТЭ | потр'!$AC$54="",1,0)</f>
        <v>0</v>
      </c>
    </row>
    <row r="282" spans="1:1">
      <c r="A282" s="1119">
        <f>IF('Форма 4.2.1 | Т-ТЭ | потр'!$AF$54="",1,0)</f>
        <v>0</v>
      </c>
    </row>
    <row r="283" spans="1:1">
      <c r="A283" s="1119">
        <f>IF('Форма 4.2.1 | Т-ТЭ | потр'!$AH$54="",1,0)</f>
        <v>0</v>
      </c>
    </row>
    <row r="284" spans="1:1">
      <c r="A284" s="1119">
        <f>IF('Форма 4.2.1 | Т-ТЭ | потр'!$AJ$54="",1,0)</f>
        <v>0</v>
      </c>
    </row>
    <row r="285" spans="1:1">
      <c r="A285" s="1119">
        <f>IF('Форма 4.2.1 | Т-ТЭ | потр'!$AM$54="",1,0)</f>
        <v>0</v>
      </c>
    </row>
    <row r="286" spans="1:1">
      <c r="A286" s="1119">
        <f>IF('Форма 4.2.1 | Т-ТЭ | потр'!$AO$54="",1,0)</f>
        <v>0</v>
      </c>
    </row>
    <row r="287" spans="1:1">
      <c r="A287" s="1119">
        <f>IF('Форма 4.2.1 | Т-ТЭ | потр'!$S$54="",1,0)</f>
        <v>0</v>
      </c>
    </row>
    <row r="288" spans="1:1">
      <c r="A288" s="1119">
        <f>IF('Форма 4.2.1 | Т-ТЭ | потр'!$U$54="",1,0)</f>
        <v>0</v>
      </c>
    </row>
    <row r="289" spans="1:1">
      <c r="A289" s="1119">
        <f>IF('Форма 4.2.1 | Т-ТЭ | потр'!$Z$54="",1,0)</f>
        <v>0</v>
      </c>
    </row>
    <row r="290" spans="1:1">
      <c r="A290" s="1119">
        <f>IF('Форма 4.2.1 | Т-ТЭ | потр'!$AB$54="",1,0)</f>
        <v>0</v>
      </c>
    </row>
    <row r="291" spans="1:1">
      <c r="A291" s="1119">
        <f>IF('Форма 4.2.1 | Т-ТЭ | потр'!$AG$54="",1,0)</f>
        <v>0</v>
      </c>
    </row>
    <row r="292" spans="1:1">
      <c r="A292" s="1119">
        <f>IF('Форма 4.2.1 | Т-ТЭ | потр'!$AI$54="",1,0)</f>
        <v>0</v>
      </c>
    </row>
    <row r="293" spans="1:1">
      <c r="A293" s="1119">
        <f>IF('Форма 4.2.1 | Т-ТЭ | потр'!$AN$54="",1,0)</f>
        <v>0</v>
      </c>
    </row>
    <row r="294" spans="1:1">
      <c r="A294" s="1119">
        <f>IF('Форма 4.2.1 | Т-ТЭ | потр'!$AP$54="",1,0)</f>
        <v>0</v>
      </c>
    </row>
    <row r="295" spans="1:1">
      <c r="A295" s="1119">
        <f>IF('Форма 4.2.1 | Т-ТЭ | потр'!$O$57="",1,0)</f>
        <v>0</v>
      </c>
    </row>
    <row r="296" spans="1:1">
      <c r="A296" s="1119">
        <f>IF('Форма 4.2.1 | Т-ТЭ | потр'!$M$58="",1,0)</f>
        <v>0</v>
      </c>
    </row>
    <row r="297" spans="1:1">
      <c r="A297" s="1119">
        <f>IF('Форма 4.2.1 | Т-ТЭ | потр'!$O$58="",1,0)</f>
        <v>0</v>
      </c>
    </row>
    <row r="298" spans="1:1">
      <c r="A298" s="1119">
        <f>IF('Форма 4.2.1 | Т-ТЭ | потр'!$R$58="",1,0)</f>
        <v>0</v>
      </c>
    </row>
    <row r="299" spans="1:1">
      <c r="A299" s="1119">
        <f>IF('Форма 4.2.1 | Т-ТЭ | потр'!$T$58="",1,0)</f>
        <v>0</v>
      </c>
    </row>
    <row r="300" spans="1:1">
      <c r="A300" s="1119">
        <f>IF('Форма 4.2.1 | Т-ТЭ | потр'!$V$58="",1,0)</f>
        <v>0</v>
      </c>
    </row>
    <row r="301" spans="1:1">
      <c r="A301" s="1119">
        <f>IF('Форма 4.2.1 | Т-ТЭ | потр'!$Y$58="",1,0)</f>
        <v>0</v>
      </c>
    </row>
    <row r="302" spans="1:1">
      <c r="A302" s="1119">
        <f>IF('Форма 4.2.1 | Т-ТЭ | потр'!$AA$58="",1,0)</f>
        <v>0</v>
      </c>
    </row>
    <row r="303" spans="1:1">
      <c r="A303" s="1119">
        <f>IF('Форма 4.2.1 | Т-ТЭ | потр'!$AC$58="",1,0)</f>
        <v>0</v>
      </c>
    </row>
    <row r="304" spans="1:1">
      <c r="A304" s="1119">
        <f>IF('Форма 4.2.1 | Т-ТЭ | потр'!$AF$58="",1,0)</f>
        <v>0</v>
      </c>
    </row>
    <row r="305" spans="1:1">
      <c r="A305" s="1119">
        <f>IF('Форма 4.2.1 | Т-ТЭ | потр'!$AH$58="",1,0)</f>
        <v>0</v>
      </c>
    </row>
    <row r="306" spans="1:1">
      <c r="A306" s="1119">
        <f>IF('Форма 4.2.1 | Т-ТЭ | потр'!$AJ$58="",1,0)</f>
        <v>0</v>
      </c>
    </row>
    <row r="307" spans="1:1">
      <c r="A307" s="1119">
        <f>IF('Форма 4.2.1 | Т-ТЭ | потр'!$AM$58="",1,0)</f>
        <v>0</v>
      </c>
    </row>
    <row r="308" spans="1:1">
      <c r="A308" s="1119">
        <f>IF('Форма 4.2.1 | Т-ТЭ | потр'!$AO$58="",1,0)</f>
        <v>0</v>
      </c>
    </row>
    <row r="309" spans="1:1">
      <c r="A309" s="1119">
        <f>IF('Форма 4.2.1 | Т-ТЭ | потр'!$S$58="",1,0)</f>
        <v>0</v>
      </c>
    </row>
    <row r="310" spans="1:1">
      <c r="A310" s="1119">
        <f>IF('Форма 4.2.1 | Т-ТЭ | потр'!$U$58="",1,0)</f>
        <v>0</v>
      </c>
    </row>
    <row r="311" spans="1:1">
      <c r="A311" s="1119">
        <f>IF('Форма 4.2.1 | Т-ТЭ | потр'!$Z$58="",1,0)</f>
        <v>0</v>
      </c>
    </row>
    <row r="312" spans="1:1">
      <c r="A312" s="1119">
        <f>IF('Форма 4.2.1 | Т-ТЭ | потр'!$AB$58="",1,0)</f>
        <v>0</v>
      </c>
    </row>
    <row r="313" spans="1:1">
      <c r="A313" s="1119">
        <f>IF('Форма 4.2.1 | Т-ТЭ | потр'!$AG$58="",1,0)</f>
        <v>0</v>
      </c>
    </row>
    <row r="314" spans="1:1">
      <c r="A314" s="1119">
        <f>IF('Форма 4.2.1 | Т-ТЭ | потр'!$AI$58="",1,0)</f>
        <v>0</v>
      </c>
    </row>
    <row r="315" spans="1:1">
      <c r="A315" s="1119">
        <f>IF('Форма 4.2.1 | Т-ТЭ | потр'!$AN$58="",1,0)</f>
        <v>0</v>
      </c>
    </row>
    <row r="316" spans="1:1">
      <c r="A316" s="1119">
        <f>IF('Форма 4.2.1 | Т-ТЭ | потр'!$AP$58="",1,0)</f>
        <v>0</v>
      </c>
    </row>
    <row r="317" spans="1:1">
      <c r="A317" s="1119">
        <f>IF('Форма 4.2.1 | Т-ТЭ | потр'!$O$61="",1,0)</f>
        <v>0</v>
      </c>
    </row>
    <row r="318" spans="1:1">
      <c r="A318" s="1119">
        <f>IF('Форма 4.2.1 | Т-ТЭ | потр'!$M$62="",1,0)</f>
        <v>0</v>
      </c>
    </row>
    <row r="319" spans="1:1">
      <c r="A319" s="1119">
        <f>IF('Форма 4.2.1 | Т-ТЭ | потр'!$O$62="",1,0)</f>
        <v>0</v>
      </c>
    </row>
    <row r="320" spans="1:1">
      <c r="A320" s="1119">
        <f>IF('Форма 4.2.1 | Т-ТЭ | потр'!$R$62="",1,0)</f>
        <v>0</v>
      </c>
    </row>
    <row r="321" spans="1:1">
      <c r="A321" s="1119">
        <f>IF('Форма 4.2.1 | Т-ТЭ | потр'!$T$62="",1,0)</f>
        <v>0</v>
      </c>
    </row>
    <row r="322" spans="1:1">
      <c r="A322" s="1119">
        <f>IF('Форма 4.2.1 | Т-ТЭ | потр'!$V$62="",1,0)</f>
        <v>0</v>
      </c>
    </row>
    <row r="323" spans="1:1">
      <c r="A323" s="1119">
        <f>IF('Форма 4.2.1 | Т-ТЭ | потр'!$Y$62="",1,0)</f>
        <v>0</v>
      </c>
    </row>
    <row r="324" spans="1:1">
      <c r="A324" s="1119">
        <f>IF('Форма 4.2.1 | Т-ТЭ | потр'!$AA$62="",1,0)</f>
        <v>0</v>
      </c>
    </row>
    <row r="325" spans="1:1">
      <c r="A325" s="1119">
        <f>IF('Форма 4.2.1 | Т-ТЭ | потр'!$AC$62="",1,0)</f>
        <v>0</v>
      </c>
    </row>
    <row r="326" spans="1:1">
      <c r="A326" s="1119">
        <f>IF('Форма 4.2.1 | Т-ТЭ | потр'!$AF$62="",1,0)</f>
        <v>0</v>
      </c>
    </row>
    <row r="327" spans="1:1">
      <c r="A327" s="1119">
        <f>IF('Форма 4.2.1 | Т-ТЭ | потр'!$AH$62="",1,0)</f>
        <v>0</v>
      </c>
    </row>
    <row r="328" spans="1:1">
      <c r="A328" s="1119">
        <f>IF('Форма 4.2.1 | Т-ТЭ | потр'!$AJ$62="",1,0)</f>
        <v>0</v>
      </c>
    </row>
    <row r="329" spans="1:1">
      <c r="A329" s="1119">
        <f>IF('Форма 4.2.1 | Т-ТЭ | потр'!$AM$62="",1,0)</f>
        <v>0</v>
      </c>
    </row>
    <row r="330" spans="1:1">
      <c r="A330" s="1119">
        <f>IF('Форма 4.2.1 | Т-ТЭ | потр'!$AO$62="",1,0)</f>
        <v>0</v>
      </c>
    </row>
    <row r="331" spans="1:1">
      <c r="A331" s="1119">
        <f>IF('Форма 4.2.1 | Т-ТЭ | потр'!$S$62="",1,0)</f>
        <v>0</v>
      </c>
    </row>
    <row r="332" spans="1:1">
      <c r="A332" s="1119">
        <f>IF('Форма 4.2.1 | Т-ТЭ | потр'!$U$62="",1,0)</f>
        <v>0</v>
      </c>
    </row>
    <row r="333" spans="1:1">
      <c r="A333" s="1119">
        <f>IF('Форма 4.2.1 | Т-ТЭ | потр'!$Z$62="",1,0)</f>
        <v>0</v>
      </c>
    </row>
    <row r="334" spans="1:1">
      <c r="A334" s="1119">
        <f>IF('Форма 4.2.1 | Т-ТЭ | потр'!$AB$62="",1,0)</f>
        <v>0</v>
      </c>
    </row>
    <row r="335" spans="1:1">
      <c r="A335" s="1119">
        <f>IF('Форма 4.2.1 | Т-ТЭ | потр'!$AG$62="",1,0)</f>
        <v>0</v>
      </c>
    </row>
    <row r="336" spans="1:1">
      <c r="A336" s="1119">
        <f>IF('Форма 4.2.1 | Т-ТЭ | потр'!$AI$62="",1,0)</f>
        <v>0</v>
      </c>
    </row>
    <row r="337" spans="1:1">
      <c r="A337" s="1119">
        <f>IF('Форма 4.2.1 | Т-ТЭ | потр'!$AN$62="",1,0)</f>
        <v>0</v>
      </c>
    </row>
    <row r="338" spans="1:1">
      <c r="A338" s="1119">
        <f>IF('Форма 4.2.1 | Т-ТЭ | потр'!$AP$62="",1,0)</f>
        <v>0</v>
      </c>
    </row>
    <row r="339" spans="1:1">
      <c r="A339" s="1124">
        <f>IF('Форма 4.2.1 | Т-ТЭ | потр'!$O$76="",1,0)</f>
        <v>0</v>
      </c>
    </row>
    <row r="340" spans="1:1">
      <c r="A340" s="1124">
        <f>IF('Форма 4.2.1 | Т-ТЭ | потр'!$O$77="",1,0)</f>
        <v>0</v>
      </c>
    </row>
    <row r="341" spans="1:1">
      <c r="A341" s="1124">
        <f>IF('Форма 4.2.1 | Т-ТЭ | потр'!$M$78="",1,0)</f>
        <v>0</v>
      </c>
    </row>
    <row r="342" spans="1:1">
      <c r="A342" s="1124">
        <f>IF('Форма 4.2.1 | Т-ТЭ | потр'!$O$78="",1,0)</f>
        <v>0</v>
      </c>
    </row>
    <row r="343" spans="1:1">
      <c r="A343" s="1124">
        <f>IF('Форма 4.2.1 | Т-ТЭ | потр'!$R$78="",1,0)</f>
        <v>0</v>
      </c>
    </row>
    <row r="344" spans="1:1">
      <c r="A344" s="1124">
        <f>IF('Форма 4.2.1 | Т-ТЭ | потр'!$T$78="",1,0)</f>
        <v>0</v>
      </c>
    </row>
    <row r="345" spans="1:1">
      <c r="A345" s="1124">
        <f>IF('Форма 4.2.1 | Т-ТЭ | потр'!$V$78="",1,0)</f>
        <v>0</v>
      </c>
    </row>
    <row r="346" spans="1:1">
      <c r="A346" s="1124">
        <f>IF('Форма 4.2.1 | Т-ТЭ | потр'!$Y$78="",1,0)</f>
        <v>0</v>
      </c>
    </row>
    <row r="347" spans="1:1">
      <c r="A347" s="1124">
        <f>IF('Форма 4.2.1 | Т-ТЭ | потр'!$AA$78="",1,0)</f>
        <v>0</v>
      </c>
    </row>
    <row r="348" spans="1:1">
      <c r="A348" s="1124">
        <f>IF('Форма 4.2.1 | Т-ТЭ | потр'!$AC$78="",1,0)</f>
        <v>0</v>
      </c>
    </row>
    <row r="349" spans="1:1">
      <c r="A349" s="1124">
        <f>IF('Форма 4.2.1 | Т-ТЭ | потр'!$AF$78="",1,0)</f>
        <v>0</v>
      </c>
    </row>
    <row r="350" spans="1:1">
      <c r="A350" s="1124">
        <f>IF('Форма 4.2.1 | Т-ТЭ | потр'!$AH$78="",1,0)</f>
        <v>0</v>
      </c>
    </row>
    <row r="351" spans="1:1">
      <c r="A351" s="1124">
        <f>IF('Форма 4.2.1 | Т-ТЭ | потр'!$AJ$78="",1,0)</f>
        <v>0</v>
      </c>
    </row>
    <row r="352" spans="1:1">
      <c r="A352" s="1124">
        <f>IF('Форма 4.2.1 | Т-ТЭ | потр'!$AM$78="",1,0)</f>
        <v>0</v>
      </c>
    </row>
    <row r="353" spans="1:1">
      <c r="A353" s="1124">
        <f>IF('Форма 4.2.1 | Т-ТЭ | потр'!$AO$78="",1,0)</f>
        <v>0</v>
      </c>
    </row>
    <row r="354" spans="1:1">
      <c r="A354" s="1124">
        <f>IF('Форма 4.2.1 | Т-ТЭ | потр'!$S$78="",1,0)</f>
        <v>0</v>
      </c>
    </row>
    <row r="355" spans="1:1">
      <c r="A355" s="1124">
        <f>IF('Форма 4.2.1 | Т-ТЭ | потр'!$U$78="",1,0)</f>
        <v>0</v>
      </c>
    </row>
    <row r="356" spans="1:1">
      <c r="A356" s="1124">
        <f>IF('Форма 4.2.1 | Т-ТЭ | потр'!$Z$78="",1,0)</f>
        <v>0</v>
      </c>
    </row>
    <row r="357" spans="1:1">
      <c r="A357" s="1124">
        <f>IF('Форма 4.2.1 | Т-ТЭ | потр'!$AB$78="",1,0)</f>
        <v>0</v>
      </c>
    </row>
    <row r="358" spans="1:1">
      <c r="A358" s="1124">
        <f>IF('Форма 4.2.1 | Т-ТЭ | потр'!$AG$78="",1,0)</f>
        <v>0</v>
      </c>
    </row>
    <row r="359" spans="1:1">
      <c r="A359" s="1124">
        <f>IF('Форма 4.2.1 | Т-ТЭ | потр'!$AI$78="",1,0)</f>
        <v>0</v>
      </c>
    </row>
    <row r="360" spans="1:1">
      <c r="A360" s="1124">
        <f>IF('Форма 4.2.1 | Т-ТЭ | потр'!$AN$78="",1,0)</f>
        <v>0</v>
      </c>
    </row>
    <row r="361" spans="1:1">
      <c r="A361" s="1124">
        <f>IF('Форма 4.2.1 | Т-ТЭ | потр'!$AP$78="",1,0)</f>
        <v>0</v>
      </c>
    </row>
    <row r="362" spans="1:1">
      <c r="A362" s="1124">
        <f>IF('Форма 4.2.1 | Т-ТЭ | потр'!$O$81="",1,0)</f>
        <v>0</v>
      </c>
    </row>
    <row r="363" spans="1:1">
      <c r="A363" s="1124">
        <f>IF('Форма 4.2.1 | Т-ТЭ | потр'!$M$82="",1,0)</f>
        <v>0</v>
      </c>
    </row>
    <row r="364" spans="1:1">
      <c r="A364" s="1124">
        <f>IF('Форма 4.2.1 | Т-ТЭ | потр'!$O$82="",1,0)</f>
        <v>0</v>
      </c>
    </row>
    <row r="365" spans="1:1">
      <c r="A365" s="1124">
        <f>IF('Форма 4.2.1 | Т-ТЭ | потр'!$R$82="",1,0)</f>
        <v>0</v>
      </c>
    </row>
    <row r="366" spans="1:1">
      <c r="A366" s="1124">
        <f>IF('Форма 4.2.1 | Т-ТЭ | потр'!$T$82="",1,0)</f>
        <v>0</v>
      </c>
    </row>
    <row r="367" spans="1:1">
      <c r="A367" s="1124">
        <f>IF('Форма 4.2.1 | Т-ТЭ | потр'!$V$82="",1,0)</f>
        <v>0</v>
      </c>
    </row>
    <row r="368" spans="1:1">
      <c r="A368" s="1124">
        <f>IF('Форма 4.2.1 | Т-ТЭ | потр'!$Y$82="",1,0)</f>
        <v>0</v>
      </c>
    </row>
    <row r="369" spans="1:1">
      <c r="A369" s="1124">
        <f>IF('Форма 4.2.1 | Т-ТЭ | потр'!$AA$82="",1,0)</f>
        <v>0</v>
      </c>
    </row>
    <row r="370" spans="1:1">
      <c r="A370" s="1124">
        <f>IF('Форма 4.2.1 | Т-ТЭ | потр'!$AC$82="",1,0)</f>
        <v>0</v>
      </c>
    </row>
    <row r="371" spans="1:1">
      <c r="A371" s="1124">
        <f>IF('Форма 4.2.1 | Т-ТЭ | потр'!$AF$82="",1,0)</f>
        <v>0</v>
      </c>
    </row>
    <row r="372" spans="1:1">
      <c r="A372" s="1124">
        <f>IF('Форма 4.2.1 | Т-ТЭ | потр'!$AH$82="",1,0)</f>
        <v>0</v>
      </c>
    </row>
    <row r="373" spans="1:1">
      <c r="A373" s="1124">
        <f>IF('Форма 4.2.1 | Т-ТЭ | потр'!$AJ$82="",1,0)</f>
        <v>0</v>
      </c>
    </row>
    <row r="374" spans="1:1">
      <c r="A374" s="1124">
        <f>IF('Форма 4.2.1 | Т-ТЭ | потр'!$AM$82="",1,0)</f>
        <v>0</v>
      </c>
    </row>
    <row r="375" spans="1:1">
      <c r="A375" s="1124">
        <f>IF('Форма 4.2.1 | Т-ТЭ | потр'!$AO$82="",1,0)</f>
        <v>0</v>
      </c>
    </row>
    <row r="376" spans="1:1">
      <c r="A376" s="1124">
        <f>IF('Форма 4.2.1 | Т-ТЭ | потр'!$S$82="",1,0)</f>
        <v>0</v>
      </c>
    </row>
    <row r="377" spans="1:1">
      <c r="A377" s="1124">
        <f>IF('Форма 4.2.1 | Т-ТЭ | потр'!$U$82="",1,0)</f>
        <v>0</v>
      </c>
    </row>
    <row r="378" spans="1:1">
      <c r="A378" s="1124">
        <f>IF('Форма 4.2.1 | Т-ТЭ | потр'!$Z$82="",1,0)</f>
        <v>0</v>
      </c>
    </row>
    <row r="379" spans="1:1">
      <c r="A379" s="1124">
        <f>IF('Форма 4.2.1 | Т-ТЭ | потр'!$AB$82="",1,0)</f>
        <v>0</v>
      </c>
    </row>
    <row r="380" spans="1:1">
      <c r="A380" s="1124">
        <f>IF('Форма 4.2.1 | Т-ТЭ | потр'!$AG$82="",1,0)</f>
        <v>0</v>
      </c>
    </row>
    <row r="381" spans="1:1">
      <c r="A381" s="1124">
        <f>IF('Форма 4.2.1 | Т-ТЭ | потр'!$AI$82="",1,0)</f>
        <v>0</v>
      </c>
    </row>
    <row r="382" spans="1:1">
      <c r="A382" s="1124">
        <f>IF('Форма 4.2.1 | Т-ТЭ | потр'!$AN$82="",1,0)</f>
        <v>0</v>
      </c>
    </row>
    <row r="383" spans="1:1">
      <c r="A383" s="1124">
        <f>IF('Форма 4.2.1 | Т-ТЭ | потр'!$AP$82="",1,0)</f>
        <v>0</v>
      </c>
    </row>
    <row r="384" spans="1:1">
      <c r="A384" s="1124">
        <f>IF('Форма 4.2.1 | Т-ТЭ | потр'!$O$85="",1,0)</f>
        <v>0</v>
      </c>
    </row>
    <row r="385" spans="1:1">
      <c r="A385" s="1124">
        <f>IF('Форма 4.2.1 | Т-ТЭ | потр'!$M$86="",1,0)</f>
        <v>0</v>
      </c>
    </row>
    <row r="386" spans="1:1">
      <c r="A386" s="1124">
        <f>IF('Форма 4.2.1 | Т-ТЭ | потр'!$O$86="",1,0)</f>
        <v>0</v>
      </c>
    </row>
    <row r="387" spans="1:1">
      <c r="A387" s="1124">
        <f>IF('Форма 4.2.1 | Т-ТЭ | потр'!$R$86="",1,0)</f>
        <v>0</v>
      </c>
    </row>
    <row r="388" spans="1:1">
      <c r="A388" s="1124">
        <f>IF('Форма 4.2.1 | Т-ТЭ | потр'!$T$86="",1,0)</f>
        <v>0</v>
      </c>
    </row>
    <row r="389" spans="1:1">
      <c r="A389" s="1124">
        <f>IF('Форма 4.2.1 | Т-ТЭ | потр'!$V$86="",1,0)</f>
        <v>0</v>
      </c>
    </row>
    <row r="390" spans="1:1">
      <c r="A390" s="1124">
        <f>IF('Форма 4.2.1 | Т-ТЭ | потр'!$Y$86="",1,0)</f>
        <v>0</v>
      </c>
    </row>
    <row r="391" spans="1:1">
      <c r="A391" s="1124">
        <f>IF('Форма 4.2.1 | Т-ТЭ | потр'!$AA$86="",1,0)</f>
        <v>0</v>
      </c>
    </row>
    <row r="392" spans="1:1">
      <c r="A392" s="1124">
        <f>IF('Форма 4.2.1 | Т-ТЭ | потр'!$AC$86="",1,0)</f>
        <v>0</v>
      </c>
    </row>
    <row r="393" spans="1:1">
      <c r="A393" s="1124">
        <f>IF('Форма 4.2.1 | Т-ТЭ | потр'!$AF$86="",1,0)</f>
        <v>0</v>
      </c>
    </row>
    <row r="394" spans="1:1">
      <c r="A394" s="1124">
        <f>IF('Форма 4.2.1 | Т-ТЭ | потр'!$AH$86="",1,0)</f>
        <v>0</v>
      </c>
    </row>
    <row r="395" spans="1:1">
      <c r="A395" s="1124">
        <f>IF('Форма 4.2.1 | Т-ТЭ | потр'!$AJ$86="",1,0)</f>
        <v>0</v>
      </c>
    </row>
    <row r="396" spans="1:1">
      <c r="A396" s="1124">
        <f>IF('Форма 4.2.1 | Т-ТЭ | потр'!$AM$86="",1,0)</f>
        <v>0</v>
      </c>
    </row>
    <row r="397" spans="1:1">
      <c r="A397" s="1124">
        <f>IF('Форма 4.2.1 | Т-ТЭ | потр'!$AO$86="",1,0)</f>
        <v>0</v>
      </c>
    </row>
    <row r="398" spans="1:1">
      <c r="A398" s="1124">
        <f>IF('Форма 4.2.1 | Т-ТЭ | потр'!$S$86="",1,0)</f>
        <v>0</v>
      </c>
    </row>
    <row r="399" spans="1:1">
      <c r="A399" s="1124">
        <f>IF('Форма 4.2.1 | Т-ТЭ | потр'!$U$86="",1,0)</f>
        <v>0</v>
      </c>
    </row>
    <row r="400" spans="1:1">
      <c r="A400" s="1124">
        <f>IF('Форма 4.2.1 | Т-ТЭ | потр'!$Z$86="",1,0)</f>
        <v>0</v>
      </c>
    </row>
    <row r="401" spans="1:1">
      <c r="A401" s="1124">
        <f>IF('Форма 4.2.1 | Т-ТЭ | потр'!$AB$86="",1,0)</f>
        <v>0</v>
      </c>
    </row>
    <row r="402" spans="1:1">
      <c r="A402" s="1124">
        <f>IF('Форма 4.2.1 | Т-ТЭ | потр'!$AG$86="",1,0)</f>
        <v>0</v>
      </c>
    </row>
    <row r="403" spans="1:1">
      <c r="A403" s="1124">
        <f>IF('Форма 4.2.1 | Т-ТЭ | потр'!$AI$86="",1,0)</f>
        <v>0</v>
      </c>
    </row>
    <row r="404" spans="1:1">
      <c r="A404" s="1124">
        <f>IF('Форма 4.2.1 | Т-ТЭ | потр'!$AN$86="",1,0)</f>
        <v>0</v>
      </c>
    </row>
    <row r="405" spans="1:1">
      <c r="A405" s="1124">
        <f>IF('Форма 4.2.1 | Т-ТЭ | потр'!$AP$86="",1,0)</f>
        <v>0</v>
      </c>
    </row>
    <row r="406" spans="1:1">
      <c r="A406" s="1124">
        <f>IF('Форма 4.2.1 | Т-ТЭ | потр'!$O$90="",1,0)</f>
        <v>0</v>
      </c>
    </row>
    <row r="407" spans="1:1">
      <c r="A407" s="1124">
        <f>IF('Форма 4.2.1 | Т-ТЭ | потр'!$O$91="",1,0)</f>
        <v>0</v>
      </c>
    </row>
    <row r="408" spans="1:1">
      <c r="A408" s="1124">
        <f>IF('Форма 4.2.1 | Т-ТЭ | потр'!$M$92="",1,0)</f>
        <v>0</v>
      </c>
    </row>
    <row r="409" spans="1:1">
      <c r="A409" s="1124">
        <f>IF('Форма 4.2.1 | Т-ТЭ | потр'!$O$92="",1,0)</f>
        <v>0</v>
      </c>
    </row>
    <row r="410" spans="1:1">
      <c r="A410" s="1124">
        <f>IF('Форма 4.2.1 | Т-ТЭ | потр'!$R$92="",1,0)</f>
        <v>0</v>
      </c>
    </row>
    <row r="411" spans="1:1">
      <c r="A411" s="1124">
        <f>IF('Форма 4.2.1 | Т-ТЭ | потр'!$T$92="",1,0)</f>
        <v>0</v>
      </c>
    </row>
    <row r="412" spans="1:1">
      <c r="A412" s="1124">
        <f>IF('Форма 4.2.1 | Т-ТЭ | потр'!$V$92="",1,0)</f>
        <v>0</v>
      </c>
    </row>
    <row r="413" spans="1:1">
      <c r="A413" s="1124">
        <f>IF('Форма 4.2.1 | Т-ТЭ | потр'!$Y$92="",1,0)</f>
        <v>0</v>
      </c>
    </row>
    <row r="414" spans="1:1">
      <c r="A414" s="1124">
        <f>IF('Форма 4.2.1 | Т-ТЭ | потр'!$AA$92="",1,0)</f>
        <v>0</v>
      </c>
    </row>
    <row r="415" spans="1:1">
      <c r="A415" s="1124">
        <f>IF('Форма 4.2.1 | Т-ТЭ | потр'!$AC$92="",1,0)</f>
        <v>0</v>
      </c>
    </row>
    <row r="416" spans="1:1">
      <c r="A416" s="1124">
        <f>IF('Форма 4.2.1 | Т-ТЭ | потр'!$AF$92="",1,0)</f>
        <v>0</v>
      </c>
    </row>
    <row r="417" spans="1:1">
      <c r="A417" s="1124">
        <f>IF('Форма 4.2.1 | Т-ТЭ | потр'!$AH$92="",1,0)</f>
        <v>0</v>
      </c>
    </row>
    <row r="418" spans="1:1">
      <c r="A418" s="1124">
        <f>IF('Форма 4.2.1 | Т-ТЭ | потр'!$AJ$92="",1,0)</f>
        <v>0</v>
      </c>
    </row>
    <row r="419" spans="1:1">
      <c r="A419" s="1124">
        <f>IF('Форма 4.2.1 | Т-ТЭ | потр'!$AM$92="",1,0)</f>
        <v>0</v>
      </c>
    </row>
    <row r="420" spans="1:1">
      <c r="A420" s="1124">
        <f>IF('Форма 4.2.1 | Т-ТЭ | потр'!$AO$92="",1,0)</f>
        <v>0</v>
      </c>
    </row>
    <row r="421" spans="1:1">
      <c r="A421" s="1124">
        <f>IF('Форма 4.2.1 | Т-ТЭ | потр'!$S$92="",1,0)</f>
        <v>0</v>
      </c>
    </row>
    <row r="422" spans="1:1">
      <c r="A422" s="1124">
        <f>IF('Форма 4.2.1 | Т-ТЭ | потр'!$U$92="",1,0)</f>
        <v>0</v>
      </c>
    </row>
    <row r="423" spans="1:1">
      <c r="A423" s="1124">
        <f>IF('Форма 4.2.1 | Т-ТЭ | потр'!$Z$92="",1,0)</f>
        <v>0</v>
      </c>
    </row>
    <row r="424" spans="1:1">
      <c r="A424" s="1124">
        <f>IF('Форма 4.2.1 | Т-ТЭ | потр'!$AB$92="",1,0)</f>
        <v>0</v>
      </c>
    </row>
    <row r="425" spans="1:1">
      <c r="A425" s="1124">
        <f>IF('Форма 4.2.1 | Т-ТЭ | потр'!$AG$92="",1,0)</f>
        <v>0</v>
      </c>
    </row>
    <row r="426" spans="1:1">
      <c r="A426" s="1124">
        <f>IF('Форма 4.2.1 | Т-ТЭ | потр'!$AI$92="",1,0)</f>
        <v>0</v>
      </c>
    </row>
    <row r="427" spans="1:1">
      <c r="A427" s="1124">
        <f>IF('Форма 4.2.1 | Т-ТЭ | потр'!$AN$92="",1,0)</f>
        <v>0</v>
      </c>
    </row>
    <row r="428" spans="1:1">
      <c r="A428" s="1124">
        <f>IF('Форма 4.2.1 | Т-ТЭ | потр'!$AP$92="",1,0)</f>
        <v>0</v>
      </c>
    </row>
    <row r="429" spans="1:1">
      <c r="A429" s="1127">
        <f>IF('Форма 4.2.2 | Т-ТН'!$Y$24="",1,0)</f>
        <v>0</v>
      </c>
    </row>
    <row r="430" spans="1:1">
      <c r="A430" s="1127">
        <f>IF('Форма 4.2.2 | Т-ТН'!$AA$24="",1,0)</f>
        <v>0</v>
      </c>
    </row>
    <row r="431" spans="1:1">
      <c r="A431" s="1127">
        <f>IF('Форма 4.2.2 | Т-ТН'!$V$24="",1,0)</f>
        <v>0</v>
      </c>
    </row>
    <row r="432" spans="1:1">
      <c r="A432" s="1127">
        <f>IF('Форма 4.2.2 | Т-ТН'!$Z$24="",1,0)</f>
        <v>0</v>
      </c>
    </row>
    <row r="433" spans="1:1">
      <c r="A433" s="1127">
        <f>IF('Форма 4.2.2 | Т-ТН'!$AB$24="",1,0)</f>
        <v>0</v>
      </c>
    </row>
    <row r="434" spans="1:1">
      <c r="A434" s="1127">
        <f>IF('Форма 4.2.2 | Т-ТН'!$AF$24="",1,0)</f>
        <v>0</v>
      </c>
    </row>
    <row r="435" spans="1:1">
      <c r="A435" s="1127">
        <f>IF('Форма 4.2.2 | Т-ТН'!$AH$24="",1,0)</f>
        <v>0</v>
      </c>
    </row>
    <row r="436" spans="1:1">
      <c r="A436" s="1127">
        <f>IF('Форма 4.2.2 | Т-ТН'!$AC$24="",1,0)</f>
        <v>0</v>
      </c>
    </row>
    <row r="437" spans="1:1">
      <c r="A437" s="1127">
        <f>IF('Форма 4.2.2 | Т-ТН'!$AG$24="",1,0)</f>
        <v>0</v>
      </c>
    </row>
    <row r="438" spans="1:1">
      <c r="A438" s="1127">
        <f>IF('Форма 4.2.2 | Т-ТН'!$AI$24="",1,0)</f>
        <v>0</v>
      </c>
    </row>
    <row r="439" spans="1:1">
      <c r="A439" s="1127">
        <f>IF('Форма 4.2.2 | Т-ТН'!$AM$24="",1,0)</f>
        <v>0</v>
      </c>
    </row>
    <row r="440" spans="1:1">
      <c r="A440" s="1127">
        <f>IF('Форма 4.2.2 | Т-ТН'!$AO$24="",1,0)</f>
        <v>0</v>
      </c>
    </row>
    <row r="441" spans="1:1">
      <c r="A441" s="1127">
        <f>IF('Форма 4.2.2 | Т-ТН'!$AJ$24="",1,0)</f>
        <v>0</v>
      </c>
    </row>
    <row r="442" spans="1:1">
      <c r="A442" s="1127">
        <f>IF('Форма 4.2.2 | Т-ТН'!$AN$24="",1,0)</f>
        <v>0</v>
      </c>
    </row>
    <row r="443" spans="1:1">
      <c r="A443" s="1127">
        <f>IF('Форма 4.2.2 | Т-ТН'!$AP$24="",1,0)</f>
        <v>0</v>
      </c>
    </row>
    <row r="444" spans="1:1">
      <c r="A444" s="1127">
        <f>IF('Форма 4.7'!$E$13="",1,0)</f>
        <v>0</v>
      </c>
    </row>
    <row r="445" spans="1:1">
      <c r="A445" s="1127">
        <f>IF('Форма 4.7'!$F$13="",1,0)</f>
        <v>0</v>
      </c>
    </row>
    <row r="446" spans="1:1">
      <c r="A446" s="1127">
        <f>IF('Форма 4.7'!$E$14="",1,0)</f>
        <v>0</v>
      </c>
    </row>
    <row r="447" spans="1:1">
      <c r="A447" s="1127">
        <f>IF('Форма 4.7'!$F$14="",1,0)</f>
        <v>0</v>
      </c>
    </row>
    <row r="448" spans="1:1">
      <c r="A448" s="1127">
        <f>IF('Форма 4.7'!$E$15="",1,0)</f>
        <v>0</v>
      </c>
    </row>
    <row r="449" spans="1:1">
      <c r="A449" s="1127">
        <f>IF('Форма 4.7'!$F$15="",1,0)</f>
        <v>0</v>
      </c>
    </row>
    <row r="450" spans="1:1">
      <c r="A450" s="1127">
        <f>IF('Форма 4.7'!$E$16="",1,0)</f>
        <v>0</v>
      </c>
    </row>
    <row r="451" spans="1:1">
      <c r="A451" s="1127">
        <f>IF('Форма 4.7'!$F$16="",1,0)</f>
        <v>0</v>
      </c>
    </row>
    <row r="452" spans="1:1">
      <c r="A452" s="1127">
        <f>IF('Форма 4.7'!$E$17="",1,0)</f>
        <v>0</v>
      </c>
    </row>
    <row r="453" spans="1:1">
      <c r="A453" s="1127">
        <f>IF('Форма 4.7'!$F$17="",1,0)</f>
        <v>0</v>
      </c>
    </row>
    <row r="454" spans="1:1">
      <c r="A454" s="1127">
        <f>IF('Форма 4.7'!$E$18="",1,0)</f>
        <v>0</v>
      </c>
    </row>
    <row r="455" spans="1:1">
      <c r="A455" s="1127">
        <f>IF('Форма 4.7'!$F$18="",1,0)</f>
        <v>0</v>
      </c>
    </row>
    <row r="456" spans="1:1">
      <c r="A456" s="1127">
        <f>IF('Форма 4.7'!$E$19="",1,0)</f>
        <v>0</v>
      </c>
    </row>
    <row r="457" spans="1:1">
      <c r="A457" s="1127">
        <f>IF('Форма 4.7'!$F$19="",1,0)</f>
        <v>0</v>
      </c>
    </row>
    <row r="458" spans="1:1">
      <c r="A458" s="1127">
        <f>IF('Форма 4.7'!$E$20="",1,0)</f>
        <v>0</v>
      </c>
    </row>
    <row r="459" spans="1:1">
      <c r="A459" s="1127">
        <f>IF('Форма 4.7'!$F$20="",1,0)</f>
        <v>0</v>
      </c>
    </row>
    <row r="460" spans="1:1">
      <c r="A460" s="1127">
        <f>IF('Форма 4.7'!$E$21="",1,0)</f>
        <v>0</v>
      </c>
    </row>
    <row r="461" spans="1:1">
      <c r="A461" s="1127">
        <f>IF('Форма 4.7'!$F$21="",1,0)</f>
        <v>0</v>
      </c>
    </row>
    <row r="462" spans="1:1">
      <c r="A462" s="1127">
        <f>IF('Форма 4.2.3 | Т-гор.вода'!$O$28="",1,0)</f>
        <v>0</v>
      </c>
    </row>
    <row r="463" spans="1:1">
      <c r="A463" s="1127">
        <f>IF('Форма 4.2.3 | Т-гор.вода'!$M$29="",1,0)</f>
        <v>0</v>
      </c>
    </row>
    <row r="464" spans="1:1">
      <c r="A464" s="1127">
        <f>IF('Форма 4.2.3 | Т-гор.вода'!$O$29="",1,0)</f>
        <v>0</v>
      </c>
    </row>
    <row r="465" spans="1:1">
      <c r="A465" s="1127">
        <f>IF('Форма 4.2.3 | Т-гор.вода'!$T$29="",1,0)</f>
        <v>0</v>
      </c>
    </row>
    <row r="466" spans="1:1">
      <c r="A466" s="1127">
        <f>IF('Форма 4.2.3 | Т-гор.вода'!$U$29="",1,0)</f>
        <v>0</v>
      </c>
    </row>
    <row r="467" spans="1:1">
      <c r="A467" s="1127">
        <f>IF('Форма 4.2.3 | Т-гор.вода'!$W$29="",1,0)</f>
        <v>0</v>
      </c>
    </row>
    <row r="468" spans="1:1">
      <c r="A468" s="1127">
        <f>IF('Форма 4.2.3 | Т-гор.вода'!$Y$29="",1,0)</f>
        <v>0</v>
      </c>
    </row>
    <row r="469" spans="1:1">
      <c r="A469" s="1127">
        <f>IF('Форма 4.2.3 | Т-гор.вода'!$X$29="",1,0)</f>
        <v>0</v>
      </c>
    </row>
    <row r="470" spans="1:1">
      <c r="A470" s="1127">
        <f>IF('Форма 4.2.3 | Т-гор.вода'!$Z$29="",1,0)</f>
        <v>0</v>
      </c>
    </row>
    <row r="471" spans="1:1">
      <c r="A471" s="1127">
        <f>IF('Форма 4.2.3 | Т-гор.вода'!$O$33="",1,0)</f>
        <v>0</v>
      </c>
    </row>
    <row r="472" spans="1:1">
      <c r="A472" s="1127">
        <f>IF('Форма 4.2.3 | Т-гор.вода'!$M$34="",1,0)</f>
        <v>0</v>
      </c>
    </row>
    <row r="473" spans="1:1">
      <c r="A473" s="1127">
        <f>IF('Форма 4.2.3 | Т-гор.вода'!$O$34="",1,0)</f>
        <v>0</v>
      </c>
    </row>
    <row r="474" spans="1:1">
      <c r="A474" s="1127">
        <f>IF('Форма 4.2.3 | Т-гор.вода'!$T$34="",1,0)</f>
        <v>0</v>
      </c>
    </row>
    <row r="475" spans="1:1">
      <c r="A475" s="1127">
        <f>IF('Форма 4.2.3 | Т-гор.вода'!$U$34="",1,0)</f>
        <v>0</v>
      </c>
    </row>
    <row r="476" spans="1:1">
      <c r="A476" s="1127">
        <f>IF('Форма 4.2.3 | Т-гор.вода'!$W$34="",1,0)</f>
        <v>0</v>
      </c>
    </row>
    <row r="477" spans="1:1">
      <c r="A477" s="1127">
        <f>IF('Форма 4.2.3 | Т-гор.вода'!$Y$34="",1,0)</f>
        <v>0</v>
      </c>
    </row>
    <row r="478" spans="1:1">
      <c r="A478" s="1127">
        <f>IF('Форма 4.2.3 | Т-гор.вода'!$X$34="",1,0)</f>
        <v>0</v>
      </c>
    </row>
    <row r="479" spans="1:1">
      <c r="A479" s="1127">
        <f>IF('Форма 4.2.3 | Т-гор.вода'!$Z$34="",1,0)</f>
        <v>0</v>
      </c>
    </row>
    <row r="480" spans="1:1">
      <c r="A480" s="1127">
        <f>IF('Форма 4.2.3 | Т-гор.вода'!$AF$24="",1,0)</f>
        <v>0</v>
      </c>
    </row>
    <row r="481" spans="1:1">
      <c r="A481" s="1127">
        <f>IF('Форма 4.2.3 | Т-гор.вода'!$AG$24="",1,0)</f>
        <v>0</v>
      </c>
    </row>
    <row r="482" spans="1:1">
      <c r="A482" s="1127">
        <f>IF('Форма 4.2.3 | Т-гор.вода'!$AI$24="",1,0)</f>
        <v>0</v>
      </c>
    </row>
    <row r="483" spans="1:1">
      <c r="A483" s="1127">
        <f>IF('Форма 4.2.3 | Т-гор.вода'!$AK$24="",1,0)</f>
        <v>0</v>
      </c>
    </row>
    <row r="484" spans="1:1">
      <c r="A484" s="1127">
        <f>IF('Форма 4.2.3 | Т-гор.вода'!$AA$24="",1,0)</f>
        <v>0</v>
      </c>
    </row>
    <row r="485" spans="1:1">
      <c r="A485" s="1127">
        <f>IF('Форма 4.2.3 | Т-гор.вода'!$AJ$24="",1,0)</f>
        <v>0</v>
      </c>
    </row>
    <row r="486" spans="1:1">
      <c r="A486" s="1127">
        <f>IF('Форма 4.2.3 | Т-гор.вода'!$AL$24="",1,0)</f>
        <v>0</v>
      </c>
    </row>
    <row r="487" spans="1:1">
      <c r="A487" s="1127">
        <f>IF('Форма 4.2.3 | Т-гор.вода'!$AF$29="",1,0)</f>
        <v>0</v>
      </c>
    </row>
    <row r="488" spans="1:1">
      <c r="A488" s="1127">
        <f>IF('Форма 4.2.3 | Т-гор.вода'!$AG$29="",1,0)</f>
        <v>0</v>
      </c>
    </row>
    <row r="489" spans="1:1">
      <c r="A489" s="1127">
        <f>IF('Форма 4.2.3 | Т-гор.вода'!$AI$29="",1,0)</f>
        <v>0</v>
      </c>
    </row>
    <row r="490" spans="1:1">
      <c r="A490" s="1127">
        <f>IF('Форма 4.2.3 | Т-гор.вода'!$AK$29="",1,0)</f>
        <v>0</v>
      </c>
    </row>
    <row r="491" spans="1:1">
      <c r="A491" s="1127">
        <f>IF('Форма 4.2.3 | Т-гор.вода'!$AA$29="",1,0)</f>
        <v>0</v>
      </c>
    </row>
    <row r="492" spans="1:1">
      <c r="A492" s="1127">
        <f>IF('Форма 4.2.3 | Т-гор.вода'!$AJ$29="",1,0)</f>
        <v>0</v>
      </c>
    </row>
    <row r="493" spans="1:1">
      <c r="A493" s="1127">
        <f>IF('Форма 4.2.3 | Т-гор.вода'!$AL$29="",1,0)</f>
        <v>0</v>
      </c>
    </row>
    <row r="494" spans="1:1">
      <c r="A494" s="1127">
        <f>IF('Форма 4.2.3 | Т-гор.вода'!$AF$34="",1,0)</f>
        <v>0</v>
      </c>
    </row>
    <row r="495" spans="1:1">
      <c r="A495" s="1127">
        <f>IF('Форма 4.2.3 | Т-гор.вода'!$AG$34="",1,0)</f>
        <v>0</v>
      </c>
    </row>
    <row r="496" spans="1:1">
      <c r="A496" s="1127">
        <f>IF('Форма 4.2.3 | Т-гор.вода'!$AI$34="",1,0)</f>
        <v>0</v>
      </c>
    </row>
    <row r="497" spans="1:1">
      <c r="A497" s="1127">
        <f>IF('Форма 4.2.3 | Т-гор.вода'!$AK$34="",1,0)</f>
        <v>0</v>
      </c>
    </row>
    <row r="498" spans="1:1">
      <c r="A498" s="1127">
        <f>IF('Форма 4.2.3 | Т-гор.вода'!$AA$34="",1,0)</f>
        <v>0</v>
      </c>
    </row>
    <row r="499" spans="1:1">
      <c r="A499" s="1127">
        <f>IF('Форма 4.2.3 | Т-гор.вода'!$AJ$34="",1,0)</f>
        <v>0</v>
      </c>
    </row>
    <row r="500" spans="1:1">
      <c r="A500" s="1127">
        <f>IF('Форма 4.2.3 | Т-гор.вода'!$AL$34="",1,0)</f>
        <v>0</v>
      </c>
    </row>
    <row r="501" spans="1:1">
      <c r="A501" s="1127">
        <f>IF('Форма 4.2.3 | Т-гор.вода'!$AR$29="",1,0)</f>
        <v>0</v>
      </c>
    </row>
    <row r="502" spans="1:1">
      <c r="A502" s="1127">
        <f>IF('Форма 4.2.3 | Т-гор.вода'!$AS$29="",1,0)</f>
        <v>0</v>
      </c>
    </row>
    <row r="503" spans="1:1">
      <c r="A503" s="1127">
        <f>IF('Форма 4.2.3 | Т-гор.вода'!$AU$29="",1,0)</f>
        <v>0</v>
      </c>
    </row>
    <row r="504" spans="1:1">
      <c r="A504" s="1127">
        <f>IF('Форма 4.2.3 | Т-гор.вода'!$AW$29="",1,0)</f>
        <v>0</v>
      </c>
    </row>
    <row r="505" spans="1:1">
      <c r="A505" s="1127">
        <f>IF('Форма 4.2.3 | Т-гор.вода'!$AM$29="",1,0)</f>
        <v>0</v>
      </c>
    </row>
    <row r="506" spans="1:1">
      <c r="A506" s="1127">
        <f>IF('Форма 4.2.3 | Т-гор.вода'!$AV$29="",1,0)</f>
        <v>0</v>
      </c>
    </row>
    <row r="507" spans="1:1">
      <c r="A507" s="1127">
        <f>IF('Форма 4.2.3 | Т-гор.вода'!$AX$29="",1,0)</f>
        <v>0</v>
      </c>
    </row>
    <row r="508" spans="1:1">
      <c r="A508" s="1127">
        <f>IF('Форма 4.2.3 | Т-гор.вода'!$AR$24="",1,0)</f>
        <v>0</v>
      </c>
    </row>
    <row r="509" spans="1:1">
      <c r="A509" s="1127">
        <f>IF('Форма 4.2.3 | Т-гор.вода'!$AS$24="",1,0)</f>
        <v>0</v>
      </c>
    </row>
    <row r="510" spans="1:1">
      <c r="A510" s="1127">
        <f>IF('Форма 4.2.3 | Т-гор.вода'!$AU$24="",1,0)</f>
        <v>0</v>
      </c>
    </row>
    <row r="511" spans="1:1">
      <c r="A511" s="1127">
        <f>IF('Форма 4.2.3 | Т-гор.вода'!$AW$24="",1,0)</f>
        <v>0</v>
      </c>
    </row>
    <row r="512" spans="1:1">
      <c r="A512" s="1127">
        <f>IF('Форма 4.2.3 | Т-гор.вода'!$AM$24="",1,0)</f>
        <v>0</v>
      </c>
    </row>
    <row r="513" spans="1:1">
      <c r="A513" s="1127">
        <f>IF('Форма 4.2.3 | Т-гор.вода'!$AV$24="",1,0)</f>
        <v>0</v>
      </c>
    </row>
    <row r="514" spans="1:1">
      <c r="A514" s="1127">
        <f>IF('Форма 4.2.3 | Т-гор.вода'!$AX$24="",1,0)</f>
        <v>0</v>
      </c>
    </row>
    <row r="515" spans="1:1">
      <c r="A515" s="1127">
        <f>IF('Форма 4.2.3 | Т-гор.вода'!$AR$34="",1,0)</f>
        <v>0</v>
      </c>
    </row>
    <row r="516" spans="1:1">
      <c r="A516" s="1127">
        <f>IF('Форма 4.2.3 | Т-гор.вода'!$AS$34="",1,0)</f>
        <v>0</v>
      </c>
    </row>
    <row r="517" spans="1:1">
      <c r="A517" s="1127">
        <f>IF('Форма 4.2.3 | Т-гор.вода'!$AU$34="",1,0)</f>
        <v>0</v>
      </c>
    </row>
    <row r="518" spans="1:1">
      <c r="A518" s="1127">
        <f>IF('Форма 4.2.3 | Т-гор.вода'!$AW$34="",1,0)</f>
        <v>0</v>
      </c>
    </row>
    <row r="519" spans="1:1">
      <c r="A519" s="1127">
        <f>IF('Форма 4.2.3 | Т-гор.вода'!$AM$34="",1,0)</f>
        <v>0</v>
      </c>
    </row>
    <row r="520" spans="1:1">
      <c r="A520" s="1127">
        <f>IF('Форма 4.2.3 | Т-гор.вода'!$AV$34="",1,0)</f>
        <v>0</v>
      </c>
    </row>
    <row r="521" spans="1:1">
      <c r="A521" s="1127">
        <f>IF('Форма 4.2.3 | Т-гор.вода'!$AX$34="",1,0)</f>
        <v>0</v>
      </c>
    </row>
    <row r="522" spans="1:1">
      <c r="A522" s="1127">
        <f>IF('Форма 4.2.3 | Т-гор.вода'!$BD$29="",1,0)</f>
        <v>0</v>
      </c>
    </row>
    <row r="523" spans="1:1">
      <c r="A523" s="1127">
        <f>IF('Форма 4.2.3 | Т-гор.вода'!$BE$29="",1,0)</f>
        <v>0</v>
      </c>
    </row>
    <row r="524" spans="1:1">
      <c r="A524" s="1127">
        <f>IF('Форма 4.2.3 | Т-гор.вода'!$BG$29="",1,0)</f>
        <v>0</v>
      </c>
    </row>
    <row r="525" spans="1:1">
      <c r="A525" s="1127">
        <f>IF('Форма 4.2.3 | Т-гор.вода'!$BI$29="",1,0)</f>
        <v>0</v>
      </c>
    </row>
    <row r="526" spans="1:1">
      <c r="A526" s="1127">
        <f>IF('Форма 4.2.3 | Т-гор.вода'!$AY$29="",1,0)</f>
        <v>0</v>
      </c>
    </row>
    <row r="527" spans="1:1">
      <c r="A527" s="1127">
        <f>IF('Форма 4.2.3 | Т-гор.вода'!$BH$29="",1,0)</f>
        <v>0</v>
      </c>
    </row>
    <row r="528" spans="1:1">
      <c r="A528" s="1127">
        <f>IF('Форма 4.2.3 | Т-гор.вода'!$BJ$29="",1,0)</f>
        <v>0</v>
      </c>
    </row>
    <row r="529" spans="1:1">
      <c r="A529" s="1127">
        <f>IF('Форма 4.2.3 | Т-гор.вода'!$BD$24="",1,0)</f>
        <v>0</v>
      </c>
    </row>
    <row r="530" spans="1:1">
      <c r="A530" s="1127">
        <f>IF('Форма 4.2.3 | Т-гор.вода'!$BE$24="",1,0)</f>
        <v>0</v>
      </c>
    </row>
    <row r="531" spans="1:1">
      <c r="A531" s="1127">
        <f>IF('Форма 4.2.3 | Т-гор.вода'!$BG$24="",1,0)</f>
        <v>0</v>
      </c>
    </row>
    <row r="532" spans="1:1">
      <c r="A532" s="1127">
        <f>IF('Форма 4.2.3 | Т-гор.вода'!$BI$24="",1,0)</f>
        <v>0</v>
      </c>
    </row>
    <row r="533" spans="1:1">
      <c r="A533" s="1127">
        <f>IF('Форма 4.2.3 | Т-гор.вода'!$AY$24="",1,0)</f>
        <v>0</v>
      </c>
    </row>
    <row r="534" spans="1:1">
      <c r="A534" s="1127">
        <f>IF('Форма 4.2.3 | Т-гор.вода'!$BH$24="",1,0)</f>
        <v>0</v>
      </c>
    </row>
    <row r="535" spans="1:1">
      <c r="A535" s="1127">
        <f>IF('Форма 4.2.3 | Т-гор.вода'!$BJ$24="",1,0)</f>
        <v>0</v>
      </c>
    </row>
    <row r="536" spans="1:1">
      <c r="A536" s="1127">
        <f>IF('Форма 4.2.3 | Т-гор.вода'!$BD$34="",1,0)</f>
        <v>0</v>
      </c>
    </row>
    <row r="537" spans="1:1">
      <c r="A537" s="1127">
        <f>IF('Форма 4.2.3 | Т-гор.вода'!$BE$34="",1,0)</f>
        <v>0</v>
      </c>
    </row>
    <row r="538" spans="1:1">
      <c r="A538" s="1127">
        <f>IF('Форма 4.2.3 | Т-гор.вода'!$BG$34="",1,0)</f>
        <v>0</v>
      </c>
    </row>
    <row r="539" spans="1:1">
      <c r="A539" s="1127">
        <f>IF('Форма 4.2.3 | Т-гор.вода'!$BI$34="",1,0)</f>
        <v>0</v>
      </c>
    </row>
    <row r="540" spans="1:1">
      <c r="A540" s="1127">
        <f>IF('Форма 4.2.3 | Т-гор.вода'!$AY$34="",1,0)</f>
        <v>0</v>
      </c>
    </row>
    <row r="541" spans="1:1">
      <c r="A541" s="1127">
        <f>IF('Форма 4.2.3 | Т-гор.вода'!$BH$34="",1,0)</f>
        <v>0</v>
      </c>
    </row>
    <row r="542" spans="1:1">
      <c r="A542" s="1127">
        <f>IF('Форма 4.2.3 | Т-гор.вода'!$BJ$34="",1,0)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7"/>
  </cols>
  <sheetData>
    <row r="1" spans="1:3">
      <c r="A1" s="1137" t="s">
        <v>511</v>
      </c>
      <c r="B1" s="1137" t="s">
        <v>512</v>
      </c>
      <c r="C1" s="1137" t="s">
        <v>66</v>
      </c>
    </row>
    <row r="2" spans="1:3">
      <c r="A2" s="1137">
        <v>4189678</v>
      </c>
      <c r="B2" s="1137" t="s">
        <v>973</v>
      </c>
      <c r="C2" s="1137" t="s">
        <v>974</v>
      </c>
    </row>
    <row r="3" spans="1:3">
      <c r="A3" s="1137">
        <v>4190415</v>
      </c>
      <c r="B3" s="1137" t="s">
        <v>975</v>
      </c>
      <c r="C3" s="1137" t="s">
        <v>974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1001</v>
      </c>
    </row>
    <row r="4" spans="2:2" ht="22.5">
      <c r="B4" s="352" t="s">
        <v>1002</v>
      </c>
    </row>
    <row r="5" spans="2:2" ht="22.5">
      <c r="B5" s="352" t="s">
        <v>1003</v>
      </c>
    </row>
    <row r="6" spans="2:2">
      <c r="B6" s="352" t="s">
        <v>515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7"/>
    <col min="2" max="2" width="65.28515625" style="1137" customWidth="1"/>
    <col min="3" max="3" width="41" style="1137" customWidth="1"/>
    <col min="4" max="16384" width="9.140625" style="1137"/>
  </cols>
  <sheetData>
    <row r="1" spans="1:2">
      <c r="A1" s="1137" t="s">
        <v>329</v>
      </c>
      <c r="B1" s="1137" t="s">
        <v>330</v>
      </c>
    </row>
    <row r="2" spans="1:2">
      <c r="A2" s="1137">
        <v>4213775</v>
      </c>
      <c r="B2" s="1137" t="s">
        <v>610</v>
      </c>
    </row>
    <row r="3" spans="1:2">
      <c r="A3" s="1137">
        <v>4213784</v>
      </c>
      <c r="B3" s="1137" t="s">
        <v>768</v>
      </c>
    </row>
    <row r="4" spans="1:2">
      <c r="A4" s="1137">
        <v>4213781</v>
      </c>
      <c r="B4" s="1137" t="s">
        <v>767</v>
      </c>
    </row>
    <row r="5" spans="1:2">
      <c r="A5" s="1137">
        <v>4213776</v>
      </c>
      <c r="B5" s="1137" t="s">
        <v>611</v>
      </c>
    </row>
    <row r="6" spans="1:2">
      <c r="A6" s="1137">
        <v>4213777</v>
      </c>
      <c r="B6" s="1137" t="s">
        <v>612</v>
      </c>
    </row>
    <row r="7" spans="1:2">
      <c r="A7" s="1137">
        <v>4238670</v>
      </c>
      <c r="B7" s="1137" t="s">
        <v>758</v>
      </c>
    </row>
    <row r="8" spans="1:2">
      <c r="A8" s="1137">
        <v>4213778</v>
      </c>
      <c r="B8" s="1137" t="s">
        <v>613</v>
      </c>
    </row>
    <row r="9" spans="1:2">
      <c r="A9" s="1137">
        <v>4213780</v>
      </c>
      <c r="B9" s="1137" t="s">
        <v>614</v>
      </c>
    </row>
    <row r="10" spans="1:2">
      <c r="A10" s="1137">
        <v>4213779</v>
      </c>
      <c r="B10" s="1137" t="s">
        <v>617</v>
      </c>
    </row>
    <row r="11" spans="1:2">
      <c r="A11" s="1137">
        <v>4213783</v>
      </c>
      <c r="B11" s="1137" t="s">
        <v>616</v>
      </c>
    </row>
    <row r="12" spans="1:2">
      <c r="A12" s="1137">
        <v>4213782</v>
      </c>
      <c r="B12" s="1137" t="s">
        <v>615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8" zoomScaleNormal="100" workbookViewId="0">
      <selection activeCell="E51" sqref="E5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28932227</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60" t="s">
        <v>766</v>
      </c>
      <c r="F5" s="1161"/>
      <c r="G5" s="433"/>
      <c r="J5" s="308"/>
    </row>
    <row r="6" spans="1:12" s="370" customFormat="1" ht="6">
      <c r="A6" s="364"/>
      <c r="B6" s="365"/>
      <c r="C6" s="366"/>
      <c r="D6" s="367"/>
      <c r="E6" s="372"/>
      <c r="F6" s="373"/>
      <c r="G6" s="374"/>
      <c r="I6" s="371"/>
    </row>
    <row r="7" spans="1:12" ht="27">
      <c r="D7" s="24"/>
      <c r="E7" s="25" t="s">
        <v>51</v>
      </c>
      <c r="F7" s="327" t="s">
        <v>47</v>
      </c>
      <c r="G7" s="382"/>
    </row>
    <row r="8" spans="1:12" s="370" customFormat="1" ht="6">
      <c r="A8" s="364"/>
      <c r="B8" s="365"/>
      <c r="C8" s="366"/>
      <c r="D8" s="367"/>
      <c r="E8" s="368"/>
      <c r="F8" s="369"/>
      <c r="G8" s="367"/>
      <c r="I8" s="371"/>
    </row>
    <row r="9" spans="1:12" ht="27">
      <c r="D9" s="24"/>
      <c r="E9" s="25" t="s">
        <v>473</v>
      </c>
      <c r="F9" s="347" t="s">
        <v>84</v>
      </c>
      <c r="G9" s="381"/>
    </row>
    <row r="10" spans="1:12" s="370" customFormat="1" ht="6">
      <c r="A10" s="375"/>
      <c r="B10" s="365"/>
      <c r="C10" s="366"/>
      <c r="D10" s="376"/>
      <c r="E10" s="372"/>
      <c r="F10" s="377"/>
      <c r="G10" s="378"/>
      <c r="I10" s="371"/>
    </row>
    <row r="11" spans="1:12" ht="27">
      <c r="A11" s="200"/>
      <c r="D11" s="24"/>
      <c r="E11" s="81" t="s">
        <v>471</v>
      </c>
      <c r="F11" s="1110" t="s">
        <v>976</v>
      </c>
      <c r="G11" s="379"/>
    </row>
    <row r="12" spans="1:12" ht="27">
      <c r="D12" s="24"/>
      <c r="E12" s="81" t="s">
        <v>472</v>
      </c>
      <c r="F12" s="1110" t="s">
        <v>977</v>
      </c>
      <c r="G12" s="381"/>
    </row>
    <row r="13" spans="1:12" s="370" customFormat="1" ht="6">
      <c r="A13" s="375"/>
      <c r="B13" s="365"/>
      <c r="C13" s="366"/>
      <c r="D13" s="376"/>
      <c r="E13" s="372"/>
      <c r="F13" s="377"/>
      <c r="G13" s="378"/>
      <c r="I13" s="371"/>
    </row>
    <row r="14" spans="1:12" ht="27">
      <c r="D14" s="24"/>
      <c r="E14" s="81" t="s">
        <v>368</v>
      </c>
      <c r="F14" s="328" t="s">
        <v>42</v>
      </c>
      <c r="G14" s="381"/>
    </row>
    <row r="15" spans="1:12" ht="27">
      <c r="D15" s="24"/>
      <c r="E15" s="81" t="s">
        <v>298</v>
      </c>
      <c r="F15" s="329" t="s">
        <v>988</v>
      </c>
      <c r="G15" s="381"/>
    </row>
    <row r="16" spans="1:12" ht="27">
      <c r="D16" s="24"/>
      <c r="E16" s="81" t="s">
        <v>597</v>
      </c>
      <c r="F16" s="329" t="s">
        <v>989</v>
      </c>
      <c r="G16" s="381"/>
    </row>
    <row r="17" spans="1:9" ht="19.5">
      <c r="D17" s="24"/>
      <c r="E17" s="25"/>
      <c r="F17" s="443" t="s">
        <v>605</v>
      </c>
      <c r="G17" s="21"/>
    </row>
    <row r="18" spans="1:9" ht="33.75">
      <c r="D18" s="24"/>
      <c r="E18" s="81" t="s">
        <v>501</v>
      </c>
      <c r="F18" s="328" t="s">
        <v>990</v>
      </c>
      <c r="G18" s="381"/>
    </row>
    <row r="19" spans="1:9" ht="27">
      <c r="D19" s="24"/>
      <c r="E19" s="81" t="s">
        <v>594</v>
      </c>
      <c r="F19" s="329" t="s">
        <v>992</v>
      </c>
      <c r="G19" s="381"/>
    </row>
    <row r="20" spans="1:9" ht="27">
      <c r="D20" s="24"/>
      <c r="E20" s="81" t="s">
        <v>593</v>
      </c>
      <c r="F20" s="328" t="s">
        <v>991</v>
      </c>
      <c r="G20" s="381"/>
    </row>
    <row r="21" spans="1:9" ht="27">
      <c r="D21" s="24"/>
      <c r="E21" s="81" t="s">
        <v>500</v>
      </c>
      <c r="F21" s="328" t="s">
        <v>993</v>
      </c>
      <c r="G21" s="381"/>
    </row>
    <row r="22" spans="1:9" ht="19.5">
      <c r="D22" s="24"/>
      <c r="E22" s="25"/>
      <c r="F22" s="443" t="s">
        <v>606</v>
      </c>
      <c r="G22" s="21"/>
    </row>
    <row r="23" spans="1:9" ht="33.75">
      <c r="D23" s="24"/>
      <c r="E23" s="81" t="s">
        <v>609</v>
      </c>
      <c r="F23" s="328" t="s">
        <v>990</v>
      </c>
      <c r="G23" s="381"/>
    </row>
    <row r="24" spans="1:9" ht="27">
      <c r="D24" s="24"/>
      <c r="E24" s="81" t="s">
        <v>608</v>
      </c>
      <c r="F24" s="329" t="s">
        <v>988</v>
      </c>
      <c r="G24" s="381"/>
    </row>
    <row r="25" spans="1:9" ht="27">
      <c r="D25" s="24"/>
      <c r="E25" s="81" t="s">
        <v>607</v>
      </c>
      <c r="F25" s="328" t="s">
        <v>994</v>
      </c>
      <c r="G25" s="381"/>
    </row>
    <row r="26" spans="1:9" ht="27">
      <c r="D26" s="24"/>
      <c r="E26" s="81" t="s">
        <v>500</v>
      </c>
      <c r="F26" s="328" t="s">
        <v>993</v>
      </c>
      <c r="G26" s="381"/>
    </row>
    <row r="27" spans="1:9" s="370" customFormat="1" ht="35.1" customHeight="1">
      <c r="A27" s="375"/>
      <c r="B27" s="365"/>
      <c r="C27" s="366"/>
      <c r="D27" s="376"/>
      <c r="E27" s="372"/>
      <c r="F27" s="377"/>
      <c r="G27" s="378"/>
      <c r="I27" s="371"/>
    </row>
    <row r="28" spans="1:9" ht="27">
      <c r="D28" s="24"/>
      <c r="E28" s="81" t="s">
        <v>169</v>
      </c>
      <c r="F28" s="347" t="s">
        <v>84</v>
      </c>
      <c r="G28" s="381"/>
    </row>
    <row r="29" spans="1:9" ht="27">
      <c r="C29" s="28"/>
      <c r="D29" s="29"/>
      <c r="E29" s="30" t="s">
        <v>78</v>
      </c>
      <c r="F29" s="330" t="s">
        <v>979</v>
      </c>
      <c r="G29" s="380"/>
    </row>
    <row r="30" spans="1:9" ht="27" hidden="1">
      <c r="C30" s="28"/>
      <c r="D30" s="29"/>
      <c r="E30" s="52" t="s">
        <v>202</v>
      </c>
      <c r="F30" s="331"/>
      <c r="G30" s="380"/>
    </row>
    <row r="31" spans="1:9" ht="27">
      <c r="C31" s="28"/>
      <c r="D31" s="29"/>
      <c r="E31" s="30" t="s">
        <v>52</v>
      </c>
      <c r="F31" s="330" t="s">
        <v>980</v>
      </c>
      <c r="G31" s="380"/>
    </row>
    <row r="32" spans="1:9" ht="27">
      <c r="C32" s="28"/>
      <c r="D32" s="29"/>
      <c r="E32" s="30" t="s">
        <v>53</v>
      </c>
      <c r="F32" s="330" t="s">
        <v>978</v>
      </c>
      <c r="G32" s="380"/>
      <c r="H32" s="31"/>
    </row>
    <row r="33" spans="1:9" s="370" customFormat="1" ht="6">
      <c r="A33" s="375"/>
      <c r="B33" s="365"/>
      <c r="C33" s="366"/>
      <c r="D33" s="376"/>
      <c r="E33" s="372"/>
      <c r="F33" s="377"/>
      <c r="G33" s="378"/>
      <c r="I33" s="371"/>
    </row>
    <row r="34" spans="1:9" ht="27">
      <c r="A34" s="199"/>
      <c r="D34" s="26"/>
      <c r="E34" s="796" t="s">
        <v>720</v>
      </c>
      <c r="F34" s="1111" t="s">
        <v>723</v>
      </c>
      <c r="G34" s="379"/>
    </row>
    <row r="35" spans="1:9" s="370" customFormat="1" ht="6">
      <c r="A35" s="375"/>
      <c r="B35" s="365"/>
      <c r="C35" s="366"/>
      <c r="D35" s="376"/>
      <c r="E35" s="372"/>
      <c r="F35" s="377"/>
      <c r="G35" s="378"/>
      <c r="I35" s="371"/>
    </row>
    <row r="36" spans="1:9" ht="27">
      <c r="A36" s="199"/>
      <c r="D36" s="26"/>
      <c r="E36" s="81" t="s">
        <v>242</v>
      </c>
      <c r="F36" s="825" t="s">
        <v>203</v>
      </c>
      <c r="G36" s="379"/>
    </row>
    <row r="37" spans="1:9" s="370" customFormat="1" ht="6">
      <c r="A37" s="364"/>
      <c r="B37" s="365"/>
      <c r="C37" s="366"/>
      <c r="D37" s="367"/>
      <c r="E37" s="368"/>
      <c r="F37" s="369"/>
      <c r="G37" s="367"/>
      <c r="I37" s="371"/>
    </row>
    <row r="38" spans="1:9" ht="27">
      <c r="B38" s="189"/>
      <c r="D38" s="24"/>
      <c r="E38" s="81" t="s">
        <v>726</v>
      </c>
      <c r="F38" s="347" t="s">
        <v>84</v>
      </c>
      <c r="G38" s="381"/>
      <c r="I38" s="19"/>
    </row>
    <row r="39" spans="1:9" s="370" customFormat="1" ht="6">
      <c r="A39" s="375"/>
      <c r="B39" s="365"/>
      <c r="C39" s="366"/>
      <c r="D39" s="376"/>
      <c r="E39" s="372"/>
      <c r="F39" s="377"/>
      <c r="G39" s="378"/>
      <c r="I39" s="371"/>
    </row>
    <row r="40" spans="1:9" ht="27">
      <c r="A40" s="201"/>
      <c r="B40" s="92"/>
      <c r="D40" s="33"/>
      <c r="E40" s="32" t="s">
        <v>543</v>
      </c>
      <c r="F40" s="328" t="s">
        <v>995</v>
      </c>
      <c r="G40" s="379"/>
    </row>
    <row r="41" spans="1:9" ht="27">
      <c r="A41" s="201"/>
      <c r="B41" s="92"/>
      <c r="D41" s="33"/>
      <c r="E41" s="41" t="s">
        <v>544</v>
      </c>
      <c r="F41" s="328" t="s">
        <v>996</v>
      </c>
      <c r="G41" s="379"/>
    </row>
    <row r="42" spans="1:9" ht="19.5">
      <c r="D42" s="24"/>
      <c r="E42" s="25"/>
      <c r="F42" s="443" t="s">
        <v>576</v>
      </c>
      <c r="G42" s="21"/>
    </row>
    <row r="43" spans="1:9" ht="27">
      <c r="A43" s="201"/>
      <c r="D43" s="21"/>
      <c r="E43" s="441" t="s">
        <v>86</v>
      </c>
      <c r="F43" s="447" t="s">
        <v>997</v>
      </c>
      <c r="G43" s="379"/>
    </row>
    <row r="44" spans="1:9" ht="27">
      <c r="A44" s="201"/>
      <c r="B44" s="92"/>
      <c r="D44" s="33"/>
      <c r="E44" s="441" t="s">
        <v>87</v>
      </c>
      <c r="F44" s="447" t="s">
        <v>998</v>
      </c>
      <c r="G44" s="379"/>
    </row>
    <row r="45" spans="1:9" ht="27">
      <c r="A45" s="201"/>
      <c r="B45" s="92"/>
      <c r="D45" s="33"/>
      <c r="E45" s="441" t="s">
        <v>577</v>
      </c>
      <c r="F45" s="447" t="s">
        <v>999</v>
      </c>
      <c r="G45" s="379"/>
    </row>
    <row r="46" spans="1:9" ht="27">
      <c r="D46" s="24"/>
      <c r="E46" s="442" t="s">
        <v>578</v>
      </c>
      <c r="F46" s="447" t="s">
        <v>1000</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62"/>
      <c r="F54" s="1162"/>
      <c r="G54" s="1162"/>
      <c r="H54" s="1162"/>
      <c r="I54" s="1162"/>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7"/>
    <col min="2" max="2" width="65.28515625" style="1137" customWidth="1"/>
    <col min="3" max="3" width="41" style="1137" customWidth="1"/>
    <col min="4" max="16384" width="9.140625" style="1137"/>
  </cols>
  <sheetData>
    <row r="1" spans="1:2">
      <c r="A1" s="1137" t="s">
        <v>329</v>
      </c>
      <c r="B1" s="1137" t="s">
        <v>331</v>
      </c>
    </row>
    <row r="2" spans="1:2">
      <c r="A2" s="1137">
        <v>4190064</v>
      </c>
      <c r="B2" s="1137" t="s">
        <v>963</v>
      </c>
    </row>
    <row r="3" spans="1:2">
      <c r="A3" s="1137">
        <v>4190065</v>
      </c>
      <c r="B3" s="1137" t="s">
        <v>964</v>
      </c>
    </row>
    <row r="4" spans="1:2">
      <c r="A4" s="1137">
        <v>4190066</v>
      </c>
      <c r="B4" s="1137" t="s">
        <v>965</v>
      </c>
    </row>
    <row r="5" spans="1:2">
      <c r="A5" s="1137">
        <v>4190067</v>
      </c>
      <c r="B5" s="1137" t="s">
        <v>966</v>
      </c>
    </row>
    <row r="6" spans="1:2">
      <c r="A6" s="1137">
        <v>4190068</v>
      </c>
      <c r="B6" s="1137" t="s">
        <v>967</v>
      </c>
    </row>
    <row r="7" spans="1:2">
      <c r="A7" s="1137">
        <v>4190069</v>
      </c>
      <c r="B7" s="1137" t="s">
        <v>968</v>
      </c>
    </row>
    <row r="8" spans="1:2">
      <c r="A8" s="1137">
        <v>4190070</v>
      </c>
      <c r="B8" s="1137" t="s">
        <v>969</v>
      </c>
    </row>
    <row r="9" spans="1:2">
      <c r="A9" s="1137">
        <v>4190071</v>
      </c>
      <c r="B9" s="1137" t="s">
        <v>970</v>
      </c>
    </row>
    <row r="10" spans="1:2">
      <c r="A10" s="1137">
        <v>4190072</v>
      </c>
      <c r="B10" s="1137" t="s">
        <v>971</v>
      </c>
    </row>
    <row r="11" spans="1:2">
      <c r="A11" s="1137">
        <v>4190073</v>
      </c>
      <c r="B11" s="1137" t="s">
        <v>972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574</v>
      </c>
    </row>
    <row r="7" spans="1:2">
      <c r="A7" t="s">
        <v>744</v>
      </c>
      <c r="B7" t="s">
        <v>487</v>
      </c>
    </row>
    <row r="8" spans="1:2">
      <c r="A8" t="s">
        <v>745</v>
      </c>
      <c r="B8" t="s">
        <v>425</v>
      </c>
    </row>
    <row r="9" spans="1:2">
      <c r="A9" t="s">
        <v>507</v>
      </c>
      <c r="B9" t="s">
        <v>426</v>
      </c>
    </row>
    <row r="10" spans="1:2">
      <c r="A10" t="s">
        <v>417</v>
      </c>
      <c r="B10" t="s">
        <v>427</v>
      </c>
    </row>
    <row r="11" spans="1:2">
      <c r="A11" t="s">
        <v>759</v>
      </c>
      <c r="B11" t="s">
        <v>488</v>
      </c>
    </row>
    <row r="12" spans="1:2">
      <c r="A12" t="s">
        <v>760</v>
      </c>
      <c r="B12" t="s">
        <v>428</v>
      </c>
    </row>
    <row r="13" spans="1:2">
      <c r="A13" t="s">
        <v>746</v>
      </c>
      <c r="B13" t="s">
        <v>429</v>
      </c>
    </row>
    <row r="14" spans="1:2">
      <c r="A14" t="s">
        <v>747</v>
      </c>
      <c r="B14" t="s">
        <v>430</v>
      </c>
    </row>
    <row r="15" spans="1:2">
      <c r="A15" t="s">
        <v>748</v>
      </c>
      <c r="B15" t="s">
        <v>334</v>
      </c>
    </row>
    <row r="16" spans="1:2">
      <c r="A16" t="s">
        <v>749</v>
      </c>
      <c r="B16" t="s">
        <v>60</v>
      </c>
    </row>
    <row r="17" spans="1:2">
      <c r="A17" t="s">
        <v>750</v>
      </c>
      <c r="B17" t="s">
        <v>386</v>
      </c>
    </row>
    <row r="18" spans="1:2">
      <c r="A18" t="s">
        <v>751</v>
      </c>
      <c r="B18" t="s">
        <v>439</v>
      </c>
    </row>
    <row r="19" spans="1:2">
      <c r="A19" t="s">
        <v>752</v>
      </c>
      <c r="B19" t="s">
        <v>249</v>
      </c>
    </row>
    <row r="20" spans="1:2">
      <c r="A20" t="s">
        <v>753</v>
      </c>
      <c r="B20" t="s">
        <v>73</v>
      </c>
    </row>
    <row r="21" spans="1:2">
      <c r="A21" t="s">
        <v>754</v>
      </c>
      <c r="B21" t="s">
        <v>62</v>
      </c>
    </row>
    <row r="22" spans="1:2">
      <c r="A22" t="s">
        <v>755</v>
      </c>
      <c r="B22" t="s">
        <v>74</v>
      </c>
    </row>
    <row r="23" spans="1:2">
      <c r="A23" t="s">
        <v>756</v>
      </c>
      <c r="B23" t="s">
        <v>431</v>
      </c>
    </row>
    <row r="24" spans="1:2">
      <c r="A24" t="s">
        <v>757</v>
      </c>
      <c r="B24" t="s">
        <v>72</v>
      </c>
    </row>
    <row r="25" spans="1:2">
      <c r="A25" t="s">
        <v>598</v>
      </c>
      <c r="B25" t="s">
        <v>61</v>
      </c>
    </row>
    <row r="26" spans="1:2">
      <c r="A26" t="s">
        <v>599</v>
      </c>
      <c r="B26" t="s">
        <v>63</v>
      </c>
    </row>
    <row r="27" spans="1:2">
      <c r="A27" t="s">
        <v>509</v>
      </c>
      <c r="B27" t="s">
        <v>384</v>
      </c>
    </row>
    <row r="28" spans="1:2">
      <c r="A28" t="s">
        <v>419</v>
      </c>
      <c r="B28" t="s">
        <v>14</v>
      </c>
    </row>
    <row r="29" spans="1:2">
      <c r="A29" t="s">
        <v>508</v>
      </c>
      <c r="B29" t="s">
        <v>15</v>
      </c>
    </row>
    <row r="30" spans="1:2">
      <c r="A30" t="s">
        <v>418</v>
      </c>
      <c r="B30" t="s">
        <v>575</v>
      </c>
    </row>
    <row r="31" spans="1:2">
      <c r="A31" t="s">
        <v>583</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6"/>
  <sheetViews>
    <sheetView showGridLines="0" topLeftCell="C3" zoomScaleNormal="100" workbookViewId="0">
      <selection activeCell="E22" sqref="E22:E2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514</v>
      </c>
      <c r="L1" s="359" t="s">
        <v>400</v>
      </c>
      <c r="M1" s="394" t="s">
        <v>513</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75" t="s">
        <v>396</v>
      </c>
      <c r="E4" s="1176"/>
      <c r="F4" s="1176"/>
      <c r="G4" s="1176"/>
      <c r="H4" s="1177"/>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78"/>
      <c r="E6" s="1178"/>
      <c r="F6" s="1179" t="s">
        <v>83</v>
      </c>
      <c r="G6" s="1179"/>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65" t="s">
        <v>16</v>
      </c>
      <c r="E8" s="1165"/>
      <c r="F8" s="1165" t="s">
        <v>397</v>
      </c>
      <c r="G8" s="1165"/>
      <c r="H8" s="1165"/>
      <c r="I8" s="1180" t="s">
        <v>398</v>
      </c>
      <c r="J8" s="1180"/>
      <c r="K8" s="1180"/>
      <c r="L8" s="1180"/>
      <c r="M8" s="212"/>
      <c r="N8" s="212"/>
      <c r="O8" s="212"/>
      <c r="P8" s="212"/>
      <c r="Q8" s="358"/>
      <c r="R8" s="212"/>
      <c r="S8" s="355"/>
      <c r="T8" s="355"/>
      <c r="U8" s="355"/>
      <c r="V8" s="355"/>
    </row>
    <row r="9" spans="1:256" s="126" customFormat="1" ht="20.25" customHeight="1">
      <c r="A9" s="125"/>
      <c r="B9" s="36"/>
      <c r="C9" s="230"/>
      <c r="D9" s="240" t="s">
        <v>91</v>
      </c>
      <c r="E9" s="240" t="s">
        <v>399</v>
      </c>
      <c r="F9" s="1171" t="s">
        <v>91</v>
      </c>
      <c r="G9" s="1172"/>
      <c r="H9" s="241" t="s">
        <v>399</v>
      </c>
      <c r="I9" s="1173" t="s">
        <v>91</v>
      </c>
      <c r="J9" s="1173"/>
      <c r="K9" s="241" t="s">
        <v>399</v>
      </c>
      <c r="L9" s="241" t="s">
        <v>400</v>
      </c>
      <c r="M9" s="212"/>
      <c r="N9" s="212"/>
      <c r="O9" s="212"/>
      <c r="P9" s="212"/>
      <c r="Q9" s="358"/>
      <c r="R9" s="212"/>
      <c r="S9" s="355"/>
      <c r="T9" s="355"/>
      <c r="U9" s="355"/>
      <c r="V9" s="355"/>
    </row>
    <row r="10" spans="1:256" ht="12" customHeight="1">
      <c r="C10" s="249"/>
      <c r="D10" s="353" t="s">
        <v>92</v>
      </c>
      <c r="E10" s="353" t="s">
        <v>48</v>
      </c>
      <c r="F10" s="1174" t="s">
        <v>49</v>
      </c>
      <c r="G10" s="1174"/>
      <c r="H10" s="353" t="s">
        <v>50</v>
      </c>
      <c r="I10" s="1174" t="s">
        <v>67</v>
      </c>
      <c r="J10" s="1174"/>
      <c r="K10" s="353" t="s">
        <v>68</v>
      </c>
      <c r="L10" s="353" t="s">
        <v>182</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519</v>
      </c>
      <c r="N11" s="212"/>
      <c r="O11" s="212"/>
      <c r="P11" s="212" t="s">
        <v>517</v>
      </c>
      <c r="Q11" s="358" t="s">
        <v>518</v>
      </c>
      <c r="R11" s="212" t="s">
        <v>582</v>
      </c>
      <c r="S11" s="355"/>
      <c r="T11" s="355"/>
      <c r="U11" s="355"/>
      <c r="V11" s="355"/>
    </row>
    <row r="12" spans="1:256" s="265" customFormat="1" ht="0.95" customHeight="1">
      <c r="A12" s="89"/>
      <c r="B12" s="186" t="s">
        <v>404</v>
      </c>
      <c r="C12" s="1168"/>
      <c r="D12" s="1165">
        <v>1</v>
      </c>
      <c r="E12" s="1169" t="s">
        <v>1001</v>
      </c>
      <c r="F12" s="1108"/>
      <c r="G12" s="1097">
        <v>0</v>
      </c>
      <c r="H12" s="356"/>
      <c r="I12" s="250"/>
      <c r="J12" s="393" t="s">
        <v>516</v>
      </c>
      <c r="K12" s="732"/>
      <c r="L12" s="266"/>
      <c r="M12" s="828">
        <f t="shared" ref="M12:M20" si="0">mergeValue(H12)</f>
        <v>0</v>
      </c>
      <c r="N12" s="1007"/>
      <c r="O12" s="1007"/>
      <c r="P12" s="828" t="str">
        <f>IF(ISERROR(MATCH(Q12,MODesc,0)),"n","y")</f>
        <v>y</v>
      </c>
      <c r="Q12" s="1007" t="s">
        <v>1001</v>
      </c>
      <c r="R12" s="828" t="str">
        <f>K12&amp;"("&amp;L12&amp;")"</f>
        <v>()</v>
      </c>
      <c r="S12" s="186"/>
      <c r="T12" s="186"/>
      <c r="U12" s="248"/>
      <c r="V12" s="186"/>
      <c r="W12" s="186"/>
      <c r="X12" s="186"/>
      <c r="Y12" s="264"/>
      <c r="Z12" s="264"/>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4"/>
      <c r="BW12" s="264"/>
      <c r="BX12" s="264"/>
      <c r="BY12" s="264"/>
      <c r="BZ12" s="264"/>
      <c r="CA12" s="264"/>
      <c r="CB12" s="264"/>
      <c r="CC12" s="264"/>
      <c r="CD12" s="264"/>
      <c r="CE12" s="264"/>
    </row>
    <row r="13" spans="1:256" s="265" customFormat="1" ht="0.95" customHeight="1">
      <c r="A13" s="89"/>
      <c r="B13" s="186" t="s">
        <v>404</v>
      </c>
      <c r="C13" s="1168"/>
      <c r="D13" s="1165"/>
      <c r="E13" s="1170"/>
      <c r="F13" s="1163"/>
      <c r="G13" s="1165">
        <v>1</v>
      </c>
      <c r="H13" s="1166" t="s">
        <v>959</v>
      </c>
      <c r="I13" s="250"/>
      <c r="J13" s="393" t="s">
        <v>516</v>
      </c>
      <c r="K13" s="732"/>
      <c r="L13" s="266"/>
      <c r="M13" s="828" t="str">
        <f t="shared" si="0"/>
        <v>город Ярославль</v>
      </c>
      <c r="N13" s="1007"/>
      <c r="O13" s="1007"/>
      <c r="P13" s="1007"/>
      <c r="Q13" s="1007"/>
      <c r="R13" s="828" t="str">
        <f>K13&amp;"("&amp;L13&amp;")"</f>
        <v>()</v>
      </c>
      <c r="S13" s="186"/>
      <c r="T13" s="186"/>
      <c r="U13" s="248"/>
      <c r="V13" s="186"/>
      <c r="W13" s="186"/>
      <c r="X13" s="186"/>
      <c r="Y13" s="264"/>
      <c r="Z13" s="264"/>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4"/>
      <c r="BW13" s="264"/>
      <c r="BX13" s="264"/>
      <c r="BY13" s="264"/>
      <c r="BZ13" s="264"/>
      <c r="CA13" s="264"/>
      <c r="CB13" s="264"/>
      <c r="CC13" s="264"/>
      <c r="CD13" s="264"/>
      <c r="CE13" s="264"/>
    </row>
    <row r="14" spans="1:256" s="265" customFormat="1" ht="15" customHeight="1">
      <c r="A14" s="89"/>
      <c r="B14" s="186" t="s">
        <v>404</v>
      </c>
      <c r="C14" s="1168"/>
      <c r="D14" s="1165"/>
      <c r="E14" s="1170"/>
      <c r="F14" s="1164"/>
      <c r="G14" s="1165"/>
      <c r="H14" s="1167"/>
      <c r="I14" s="1114"/>
      <c r="J14" s="1097">
        <v>1</v>
      </c>
      <c r="K14" s="1107" t="s">
        <v>959</v>
      </c>
      <c r="L14" s="247" t="s">
        <v>960</v>
      </c>
      <c r="M14" s="828" t="str">
        <f t="shared" si="0"/>
        <v>город Ярославль</v>
      </c>
      <c r="N14" s="1007"/>
      <c r="O14" s="1007"/>
      <c r="P14" s="1007"/>
      <c r="Q14" s="1007"/>
      <c r="R14" s="828" t="str">
        <f>K14&amp;" ("&amp;L14&amp;")"</f>
        <v>город Ярославль (78701000)</v>
      </c>
      <c r="S14" s="186"/>
      <c r="T14" s="186"/>
      <c r="U14" s="248"/>
      <c r="V14" s="186"/>
      <c r="W14" s="186"/>
      <c r="X14" s="186"/>
      <c r="Y14" s="264"/>
      <c r="Z14" s="264"/>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4"/>
      <c r="BW14" s="264"/>
      <c r="BX14" s="264"/>
      <c r="BY14" s="264"/>
      <c r="BZ14" s="264"/>
      <c r="CA14" s="264"/>
      <c r="CB14" s="264"/>
      <c r="CC14" s="264"/>
      <c r="CD14" s="264"/>
      <c r="CE14" s="264"/>
    </row>
    <row r="15" spans="1:256" s="265" customFormat="1" ht="0.95" customHeight="1">
      <c r="A15" s="89"/>
      <c r="B15" s="186" t="s">
        <v>404</v>
      </c>
      <c r="C15" s="1168"/>
      <c r="D15" s="1165">
        <v>2</v>
      </c>
      <c r="E15" s="1169" t="s">
        <v>1002</v>
      </c>
      <c r="F15" s="1108"/>
      <c r="G15" s="1097">
        <v>0</v>
      </c>
      <c r="H15" s="356"/>
      <c r="I15" s="250"/>
      <c r="J15" s="393" t="s">
        <v>516</v>
      </c>
      <c r="K15" s="732"/>
      <c r="L15" s="266"/>
      <c r="M15" s="828">
        <f t="shared" si="0"/>
        <v>0</v>
      </c>
      <c r="N15" s="1007"/>
      <c r="O15" s="1007"/>
      <c r="P15" s="828" t="str">
        <f>IF(ISERROR(MATCH(Q15,MODesc,0)),"n","y")</f>
        <v>y</v>
      </c>
      <c r="Q15" s="1007" t="s">
        <v>1002</v>
      </c>
      <c r="R15" s="828" t="str">
        <f>K15&amp;"("&amp;L15&amp;")"</f>
        <v>()</v>
      </c>
      <c r="S15" s="186"/>
      <c r="T15" s="186"/>
      <c r="U15" s="248"/>
      <c r="V15" s="186"/>
      <c r="W15" s="186"/>
      <c r="X15" s="186"/>
      <c r="Y15" s="264"/>
      <c r="Z15" s="264"/>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5"/>
      <c r="BH15" s="595"/>
      <c r="BI15" s="595"/>
      <c r="BJ15" s="595"/>
      <c r="BK15" s="595"/>
      <c r="BL15" s="595"/>
      <c r="BM15" s="595"/>
      <c r="BN15" s="595"/>
      <c r="BO15" s="595"/>
      <c r="BP15" s="595"/>
      <c r="BQ15" s="595"/>
      <c r="BR15" s="595"/>
      <c r="BS15" s="595"/>
      <c r="BT15" s="595"/>
      <c r="BU15" s="595"/>
      <c r="BV15" s="264"/>
      <c r="BW15" s="264"/>
      <c r="BX15" s="264"/>
      <c r="BY15" s="264"/>
      <c r="BZ15" s="264"/>
      <c r="CA15" s="264"/>
      <c r="CB15" s="264"/>
      <c r="CC15" s="264"/>
      <c r="CD15" s="264"/>
      <c r="CE15" s="264"/>
    </row>
    <row r="16" spans="1:256" s="265" customFormat="1" ht="0.95" customHeight="1">
      <c r="A16" s="89"/>
      <c r="B16" s="186" t="s">
        <v>404</v>
      </c>
      <c r="C16" s="1168"/>
      <c r="D16" s="1165"/>
      <c r="E16" s="1170"/>
      <c r="F16" s="1163"/>
      <c r="G16" s="1165">
        <v>1</v>
      </c>
      <c r="H16" s="1166" t="s">
        <v>878</v>
      </c>
      <c r="I16" s="250"/>
      <c r="J16" s="393" t="s">
        <v>516</v>
      </c>
      <c r="K16" s="732"/>
      <c r="L16" s="266"/>
      <c r="M16" s="828" t="str">
        <f t="shared" si="0"/>
        <v>Ростовский муниципальный район</v>
      </c>
      <c r="N16" s="1007"/>
      <c r="O16" s="1007"/>
      <c r="P16" s="1007"/>
      <c r="Q16" s="1007"/>
      <c r="R16" s="828" t="str">
        <f>K16&amp;"("&amp;L16&amp;")"</f>
        <v>()</v>
      </c>
      <c r="S16" s="186"/>
      <c r="T16" s="186"/>
      <c r="U16" s="248"/>
      <c r="V16" s="186"/>
      <c r="W16" s="186"/>
      <c r="X16" s="186"/>
      <c r="Y16" s="264"/>
      <c r="Z16" s="264"/>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264"/>
      <c r="BW16" s="264"/>
      <c r="BX16" s="264"/>
      <c r="BY16" s="264"/>
      <c r="BZ16" s="264"/>
      <c r="CA16" s="264"/>
      <c r="CB16" s="264"/>
      <c r="CC16" s="264"/>
      <c r="CD16" s="264"/>
      <c r="CE16" s="264"/>
    </row>
    <row r="17" spans="1:83" s="265" customFormat="1" ht="15" customHeight="1">
      <c r="A17" s="89"/>
      <c r="B17" s="186" t="s">
        <v>404</v>
      </c>
      <c r="C17" s="1168"/>
      <c r="D17" s="1165"/>
      <c r="E17" s="1170"/>
      <c r="F17" s="1164"/>
      <c r="G17" s="1165"/>
      <c r="H17" s="1167"/>
      <c r="I17" s="1114"/>
      <c r="J17" s="1097">
        <v>1</v>
      </c>
      <c r="K17" s="1107" t="s">
        <v>888</v>
      </c>
      <c r="L17" s="247" t="s">
        <v>889</v>
      </c>
      <c r="M17" s="828" t="str">
        <f t="shared" si="0"/>
        <v>Ростовский муниципальный район</v>
      </c>
      <c r="N17" s="1007"/>
      <c r="O17" s="1007"/>
      <c r="P17" s="1007"/>
      <c r="Q17" s="1007"/>
      <c r="R17" s="828" t="str">
        <f>K17&amp;" ("&amp;L17&amp;")"</f>
        <v>Семибратово сельское поселение (78637447)</v>
      </c>
      <c r="S17" s="186"/>
      <c r="T17" s="186"/>
      <c r="U17" s="248"/>
      <c r="V17" s="186"/>
      <c r="W17" s="186"/>
      <c r="X17" s="186"/>
      <c r="Y17" s="264"/>
      <c r="Z17" s="264"/>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5"/>
      <c r="BH17" s="595"/>
      <c r="BI17" s="595"/>
      <c r="BJ17" s="595"/>
      <c r="BK17" s="595"/>
      <c r="BL17" s="595"/>
      <c r="BM17" s="595"/>
      <c r="BN17" s="595"/>
      <c r="BO17" s="595"/>
      <c r="BP17" s="595"/>
      <c r="BQ17" s="595"/>
      <c r="BR17" s="595"/>
      <c r="BS17" s="595"/>
      <c r="BT17" s="595"/>
      <c r="BU17" s="595"/>
      <c r="BV17" s="264"/>
      <c r="BW17" s="264"/>
      <c r="BX17" s="264"/>
      <c r="BY17" s="264"/>
      <c r="BZ17" s="264"/>
      <c r="CA17" s="264"/>
      <c r="CB17" s="264"/>
      <c r="CC17" s="264"/>
      <c r="CD17" s="264"/>
      <c r="CE17" s="264"/>
    </row>
    <row r="18" spans="1:83" s="265" customFormat="1" ht="0.95" customHeight="1">
      <c r="A18" s="89"/>
      <c r="B18" s="186" t="s">
        <v>404</v>
      </c>
      <c r="C18" s="1168"/>
      <c r="D18" s="1165">
        <v>3</v>
      </c>
      <c r="E18" s="1169" t="s">
        <v>1003</v>
      </c>
      <c r="F18" s="1108"/>
      <c r="G18" s="1097">
        <v>0</v>
      </c>
      <c r="H18" s="356"/>
      <c r="I18" s="250"/>
      <c r="J18" s="393" t="s">
        <v>516</v>
      </c>
      <c r="K18" s="732"/>
      <c r="L18" s="266"/>
      <c r="M18" s="828">
        <f t="shared" si="0"/>
        <v>0</v>
      </c>
      <c r="N18" s="1007"/>
      <c r="O18" s="1007"/>
      <c r="P18" s="828" t="str">
        <f>IF(ISERROR(MATCH(Q18,MODesc,0)),"n","y")</f>
        <v>y</v>
      </c>
      <c r="Q18" s="1007" t="s">
        <v>1003</v>
      </c>
      <c r="R18" s="828" t="str">
        <f>K18&amp;"("&amp;L18&amp;")"</f>
        <v>()</v>
      </c>
      <c r="S18" s="186"/>
      <c r="T18" s="186"/>
      <c r="U18" s="248"/>
      <c r="V18" s="186"/>
      <c r="W18" s="186"/>
      <c r="X18" s="186"/>
      <c r="Y18" s="264"/>
      <c r="Z18" s="264"/>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95"/>
      <c r="BU18" s="595"/>
      <c r="BV18" s="264"/>
      <c r="BW18" s="264"/>
      <c r="BX18" s="264"/>
      <c r="BY18" s="264"/>
      <c r="BZ18" s="264"/>
      <c r="CA18" s="264"/>
      <c r="CB18" s="264"/>
      <c r="CC18" s="264"/>
      <c r="CD18" s="264"/>
      <c r="CE18" s="264"/>
    </row>
    <row r="19" spans="1:83" s="265" customFormat="1" ht="0.95" customHeight="1">
      <c r="A19" s="89"/>
      <c r="B19" s="186" t="s">
        <v>404</v>
      </c>
      <c r="C19" s="1168"/>
      <c r="D19" s="1165"/>
      <c r="E19" s="1170"/>
      <c r="F19" s="1163"/>
      <c r="G19" s="1165">
        <v>1</v>
      </c>
      <c r="H19" s="1166" t="s">
        <v>924</v>
      </c>
      <c r="I19" s="250"/>
      <c r="J19" s="393" t="s">
        <v>516</v>
      </c>
      <c r="K19" s="732"/>
      <c r="L19" s="266"/>
      <c r="M19" s="828" t="str">
        <f t="shared" si="0"/>
        <v>Угличский муниципальный район</v>
      </c>
      <c r="N19" s="1007"/>
      <c r="O19" s="1007"/>
      <c r="P19" s="1007"/>
      <c r="Q19" s="1007"/>
      <c r="R19" s="828" t="str">
        <f>K19&amp;"("&amp;L19&amp;")"</f>
        <v>()</v>
      </c>
      <c r="S19" s="186"/>
      <c r="T19" s="186"/>
      <c r="U19" s="248"/>
      <c r="V19" s="186"/>
      <c r="W19" s="186"/>
      <c r="X19" s="186"/>
      <c r="Y19" s="264"/>
      <c r="Z19" s="264"/>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264"/>
      <c r="BW19" s="264"/>
      <c r="BX19" s="264"/>
      <c r="BY19" s="264"/>
      <c r="BZ19" s="264"/>
      <c r="CA19" s="264"/>
      <c r="CB19" s="264"/>
      <c r="CC19" s="264"/>
      <c r="CD19" s="264"/>
      <c r="CE19" s="264"/>
    </row>
    <row r="20" spans="1:83" s="265" customFormat="1" ht="15" customHeight="1">
      <c r="A20" s="89"/>
      <c r="B20" s="186" t="s">
        <v>404</v>
      </c>
      <c r="C20" s="1168"/>
      <c r="D20" s="1165"/>
      <c r="E20" s="1170"/>
      <c r="F20" s="1164"/>
      <c r="G20" s="1165"/>
      <c r="H20" s="1167"/>
      <c r="I20" s="1114"/>
      <c r="J20" s="1097">
        <v>1</v>
      </c>
      <c r="K20" s="1107" t="s">
        <v>924</v>
      </c>
      <c r="L20" s="247" t="s">
        <v>925</v>
      </c>
      <c r="M20" s="828" t="str">
        <f t="shared" si="0"/>
        <v>Угличский муниципальный район</v>
      </c>
      <c r="N20" s="1007"/>
      <c r="O20" s="1007"/>
      <c r="P20" s="1007"/>
      <c r="Q20" s="1007"/>
      <c r="R20" s="828" t="str">
        <f>K20&amp;" ("&amp;L20&amp;")"</f>
        <v>Угличский муниципальный район (78646000)</v>
      </c>
      <c r="S20" s="186"/>
      <c r="T20" s="186"/>
      <c r="U20" s="248"/>
      <c r="V20" s="186"/>
      <c r="W20" s="186"/>
      <c r="X20" s="186"/>
      <c r="Y20" s="264"/>
      <c r="Z20" s="264"/>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264"/>
      <c r="BW20" s="264"/>
      <c r="BX20" s="264"/>
      <c r="BY20" s="264"/>
      <c r="BZ20" s="264"/>
      <c r="CA20" s="264"/>
      <c r="CB20" s="264"/>
      <c r="CC20" s="264"/>
      <c r="CD20" s="264"/>
      <c r="CE20" s="264"/>
    </row>
    <row r="21" spans="1:83" s="126" customFormat="1" ht="0.95" customHeight="1">
      <c r="A21" s="36"/>
      <c r="B21" s="36" t="s">
        <v>401</v>
      </c>
      <c r="C21" s="230"/>
      <c r="D21" s="250"/>
      <c r="E21" s="203"/>
      <c r="F21" s="252"/>
      <c r="G21" s="252"/>
      <c r="H21" s="252"/>
      <c r="I21" s="252"/>
      <c r="J21" s="252"/>
      <c r="K21" s="252"/>
      <c r="L21" s="253"/>
      <c r="M21" s="398"/>
      <c r="N21" s="212"/>
      <c r="O21" s="212"/>
      <c r="P21" s="212"/>
      <c r="Q21" s="358" t="s">
        <v>19</v>
      </c>
      <c r="R21" s="212"/>
      <c r="S21" s="355"/>
      <c r="T21" s="355"/>
      <c r="U21" s="355"/>
      <c r="V21" s="355"/>
    </row>
    <row r="22" spans="1:83" s="126" customFormat="1" ht="21" customHeight="1">
      <c r="A22" s="125"/>
      <c r="B22" s="36"/>
      <c r="C22" s="232"/>
      <c r="D22" s="254"/>
      <c r="E22" s="254"/>
      <c r="F22" s="254"/>
      <c r="G22" s="254"/>
      <c r="H22" s="254"/>
      <c r="I22" s="254"/>
      <c r="J22" s="254"/>
      <c r="K22" s="254"/>
      <c r="L22" s="254"/>
      <c r="M22" s="212"/>
      <c r="N22" s="212"/>
      <c r="O22" s="212"/>
      <c r="P22" s="212"/>
      <c r="Q22" s="358"/>
      <c r="R22" s="212"/>
      <c r="S22" s="355"/>
      <c r="T22" s="355"/>
      <c r="U22" s="355"/>
      <c r="V22" s="355"/>
    </row>
    <row r="23" spans="1:83" s="126" customFormat="1">
      <c r="A23" s="125"/>
      <c r="B23" s="36"/>
      <c r="C23" s="232"/>
      <c r="D23" s="36"/>
      <c r="E23" s="36"/>
      <c r="F23" s="36"/>
      <c r="G23" s="36"/>
      <c r="H23" s="36"/>
      <c r="I23" s="36"/>
      <c r="J23" s="36"/>
      <c r="K23" s="36"/>
      <c r="L23" s="36"/>
      <c r="M23" s="212"/>
      <c r="N23" s="212"/>
      <c r="O23" s="212"/>
      <c r="P23" s="212"/>
      <c r="Q23" s="358"/>
      <c r="R23" s="212"/>
      <c r="S23" s="355"/>
      <c r="T23" s="355"/>
      <c r="U23" s="355"/>
      <c r="V23" s="355"/>
    </row>
    <row r="24" spans="1:83" s="126" customFormat="1" ht="0.75" customHeight="1">
      <c r="A24" s="125"/>
      <c r="B24" s="36"/>
      <c r="C24" s="232"/>
      <c r="D24" s="36"/>
      <c r="E24" s="36"/>
      <c r="F24" s="36"/>
      <c r="G24" s="36"/>
      <c r="H24" s="36"/>
      <c r="I24" s="36"/>
      <c r="J24" s="36"/>
      <c r="K24" s="36"/>
      <c r="L24" s="36"/>
      <c r="M24" s="212"/>
      <c r="N24" s="212"/>
      <c r="O24" s="212"/>
      <c r="P24" s="212"/>
      <c r="Q24" s="358"/>
      <c r="R24" s="212"/>
      <c r="S24" s="355"/>
      <c r="T24" s="355"/>
      <c r="U24" s="355"/>
      <c r="V24" s="355"/>
    </row>
    <row r="25" spans="1:83" s="256" customFormat="1" ht="10.5">
      <c r="A25" s="255"/>
      <c r="C25" s="257"/>
      <c r="D25" s="258"/>
      <c r="E25" s="258"/>
      <c r="M25" s="212"/>
      <c r="N25" s="212"/>
      <c r="O25" s="212"/>
      <c r="P25" s="212"/>
      <c r="Q25" s="358"/>
      <c r="R25" s="212"/>
      <c r="S25" s="355"/>
      <c r="T25" s="355"/>
      <c r="U25" s="355"/>
      <c r="V25" s="355"/>
    </row>
    <row r="26" spans="1:83" s="256" customFormat="1" ht="10.5">
      <c r="A26" s="255"/>
      <c r="C26" s="257"/>
      <c r="D26" s="258"/>
      <c r="E26" s="258"/>
      <c r="M26" s="212"/>
      <c r="N26" s="212"/>
      <c r="O26" s="212"/>
      <c r="P26" s="212"/>
      <c r="Q26" s="358"/>
      <c r="R26" s="212"/>
      <c r="S26" s="355"/>
      <c r="T26" s="355"/>
      <c r="U26" s="355"/>
      <c r="V26" s="355"/>
    </row>
  </sheetData>
  <sheetProtection password="FA9C" sheet="1" objects="1" scenarios="1" formatColumns="0" formatRows="0"/>
  <mergeCells count="28">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F19:F20"/>
    <mergeCell ref="G19:G20"/>
    <mergeCell ref="H19:H20"/>
    <mergeCell ref="C18:C20"/>
    <mergeCell ref="D18:D20"/>
    <mergeCell ref="E18:E20"/>
  </mergeCells>
  <dataValidations count="1">
    <dataValidation type="textLength" operator="lessThanOrEqual" allowBlank="1" showInputMessage="1" showErrorMessage="1" errorTitle="Ошибка" error="Допускается ввод не более 900 символов!" sqref="E12 E15 E18">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1"/>
  <sheetViews>
    <sheetView showGridLines="0" zoomScaleNormal="100" workbookViewId="0"/>
  </sheetViews>
  <sheetFormatPr defaultRowHeight="11.25"/>
  <cols>
    <col min="1" max="1" width="9.140625" style="1054"/>
  </cols>
  <sheetData>
    <row r="1" spans="1:4">
      <c r="A1" s="1054" t="s">
        <v>962</v>
      </c>
      <c r="B1" t="s">
        <v>513</v>
      </c>
      <c r="C1" t="s">
        <v>514</v>
      </c>
      <c r="D1" t="s">
        <v>961</v>
      </c>
    </row>
    <row r="2" spans="1:4">
      <c r="A2" s="1054">
        <v>1</v>
      </c>
      <c r="B2" t="s">
        <v>773</v>
      </c>
      <c r="C2" t="s">
        <v>775</v>
      </c>
      <c r="D2" t="s">
        <v>776</v>
      </c>
    </row>
    <row r="3" spans="1:4">
      <c r="A3" s="1054">
        <v>2</v>
      </c>
      <c r="B3" t="s">
        <v>773</v>
      </c>
      <c r="C3" t="s">
        <v>773</v>
      </c>
      <c r="D3" t="s">
        <v>774</v>
      </c>
    </row>
    <row r="4" spans="1:4">
      <c r="A4" s="1054">
        <v>3</v>
      </c>
      <c r="B4" t="s">
        <v>773</v>
      </c>
      <c r="C4" t="s">
        <v>777</v>
      </c>
      <c r="D4" t="s">
        <v>778</v>
      </c>
    </row>
    <row r="5" spans="1:4">
      <c r="A5" s="1054">
        <v>4</v>
      </c>
      <c r="B5" t="s">
        <v>773</v>
      </c>
      <c r="C5" t="s">
        <v>779</v>
      </c>
      <c r="D5" t="s">
        <v>780</v>
      </c>
    </row>
    <row r="6" spans="1:4">
      <c r="A6" s="1054">
        <v>5</v>
      </c>
      <c r="B6" t="s">
        <v>781</v>
      </c>
      <c r="C6" t="s">
        <v>783</v>
      </c>
      <c r="D6" t="s">
        <v>784</v>
      </c>
    </row>
    <row r="7" spans="1:4">
      <c r="A7" s="1054">
        <v>6</v>
      </c>
      <c r="B7" t="s">
        <v>781</v>
      </c>
      <c r="C7" t="s">
        <v>781</v>
      </c>
      <c r="D7" t="s">
        <v>782</v>
      </c>
    </row>
    <row r="8" spans="1:4">
      <c r="A8" s="1054">
        <v>7</v>
      </c>
      <c r="B8" t="s">
        <v>781</v>
      </c>
      <c r="C8" t="s">
        <v>785</v>
      </c>
      <c r="D8" t="s">
        <v>786</v>
      </c>
    </row>
    <row r="9" spans="1:4">
      <c r="A9" s="1054">
        <v>8</v>
      </c>
      <c r="B9" t="s">
        <v>781</v>
      </c>
      <c r="C9" t="s">
        <v>787</v>
      </c>
      <c r="D9" t="s">
        <v>788</v>
      </c>
    </row>
    <row r="10" spans="1:4">
      <c r="A10" s="1054">
        <v>9</v>
      </c>
      <c r="B10" t="s">
        <v>781</v>
      </c>
      <c r="C10" t="s">
        <v>789</v>
      </c>
      <c r="D10" t="s">
        <v>790</v>
      </c>
    </row>
    <row r="11" spans="1:4">
      <c r="A11" s="1054">
        <v>10</v>
      </c>
      <c r="B11" t="s">
        <v>781</v>
      </c>
      <c r="C11" t="s">
        <v>791</v>
      </c>
      <c r="D11" t="s">
        <v>792</v>
      </c>
    </row>
    <row r="12" spans="1:4">
      <c r="A12" s="1054">
        <v>11</v>
      </c>
      <c r="B12" t="s">
        <v>793</v>
      </c>
      <c r="C12" t="s">
        <v>793</v>
      </c>
      <c r="D12" t="s">
        <v>794</v>
      </c>
    </row>
    <row r="13" spans="1:4">
      <c r="A13" s="1054">
        <v>12</v>
      </c>
      <c r="B13" t="s">
        <v>793</v>
      </c>
      <c r="C13" t="s">
        <v>795</v>
      </c>
      <c r="D13" t="s">
        <v>796</v>
      </c>
    </row>
    <row r="14" spans="1:4">
      <c r="A14" s="1054">
        <v>13</v>
      </c>
      <c r="B14" t="s">
        <v>793</v>
      </c>
      <c r="C14" t="s">
        <v>797</v>
      </c>
      <c r="D14" t="s">
        <v>798</v>
      </c>
    </row>
    <row r="15" spans="1:4">
      <c r="A15" s="1054">
        <v>14</v>
      </c>
      <c r="B15" t="s">
        <v>793</v>
      </c>
      <c r="C15" t="s">
        <v>799</v>
      </c>
      <c r="D15" t="s">
        <v>800</v>
      </c>
    </row>
    <row r="16" spans="1:4">
      <c r="A16" s="1054">
        <v>15</v>
      </c>
      <c r="B16" t="s">
        <v>801</v>
      </c>
      <c r="C16" t="s">
        <v>803</v>
      </c>
      <c r="D16" t="s">
        <v>804</v>
      </c>
    </row>
    <row r="17" spans="1:4">
      <c r="A17" s="1054">
        <v>16</v>
      </c>
      <c r="B17" t="s">
        <v>801</v>
      </c>
      <c r="C17" t="s">
        <v>801</v>
      </c>
      <c r="D17" t="s">
        <v>802</v>
      </c>
    </row>
    <row r="18" spans="1:4">
      <c r="A18" s="1054">
        <v>17</v>
      </c>
      <c r="B18" t="s">
        <v>801</v>
      </c>
      <c r="C18" t="s">
        <v>805</v>
      </c>
      <c r="D18" t="s">
        <v>806</v>
      </c>
    </row>
    <row r="19" spans="1:4">
      <c r="A19" s="1054">
        <v>18</v>
      </c>
      <c r="B19" t="s">
        <v>801</v>
      </c>
      <c r="C19" t="s">
        <v>807</v>
      </c>
      <c r="D19" t="s">
        <v>808</v>
      </c>
    </row>
    <row r="20" spans="1:4">
      <c r="A20" s="1054">
        <v>19</v>
      </c>
      <c r="B20" t="s">
        <v>801</v>
      </c>
      <c r="C20" t="s">
        <v>809</v>
      </c>
      <c r="D20" t="s">
        <v>810</v>
      </c>
    </row>
    <row r="21" spans="1:4">
      <c r="A21" s="1054">
        <v>20</v>
      </c>
      <c r="B21" t="s">
        <v>801</v>
      </c>
      <c r="C21" t="s">
        <v>811</v>
      </c>
      <c r="D21" t="s">
        <v>812</v>
      </c>
    </row>
    <row r="22" spans="1:4">
      <c r="A22" s="1054">
        <v>21</v>
      </c>
      <c r="B22" t="s">
        <v>813</v>
      </c>
      <c r="C22" t="s">
        <v>815</v>
      </c>
      <c r="D22" t="s">
        <v>816</v>
      </c>
    </row>
    <row r="23" spans="1:4">
      <c r="A23" s="1054">
        <v>22</v>
      </c>
      <c r="B23" t="s">
        <v>813</v>
      </c>
      <c r="C23" t="s">
        <v>813</v>
      </c>
      <c r="D23" t="s">
        <v>814</v>
      </c>
    </row>
    <row r="24" spans="1:4">
      <c r="A24" s="1054">
        <v>23</v>
      </c>
      <c r="B24" t="s">
        <v>813</v>
      </c>
      <c r="C24" t="s">
        <v>817</v>
      </c>
      <c r="D24" t="s">
        <v>818</v>
      </c>
    </row>
    <row r="25" spans="1:4">
      <c r="A25" s="1054">
        <v>24</v>
      </c>
      <c r="B25" t="s">
        <v>813</v>
      </c>
      <c r="C25" t="s">
        <v>819</v>
      </c>
      <c r="D25" t="s">
        <v>820</v>
      </c>
    </row>
    <row r="26" spans="1:4">
      <c r="A26" s="1054">
        <v>25</v>
      </c>
      <c r="B26" t="s">
        <v>813</v>
      </c>
      <c r="C26" t="s">
        <v>821</v>
      </c>
      <c r="D26" t="s">
        <v>822</v>
      </c>
    </row>
    <row r="27" spans="1:4">
      <c r="A27" s="1054">
        <v>26</v>
      </c>
      <c r="B27" t="s">
        <v>823</v>
      </c>
      <c r="C27" t="s">
        <v>825</v>
      </c>
      <c r="D27" t="s">
        <v>826</v>
      </c>
    </row>
    <row r="28" spans="1:4">
      <c r="A28" s="1054">
        <v>27</v>
      </c>
      <c r="B28" t="s">
        <v>823</v>
      </c>
      <c r="C28" t="s">
        <v>827</v>
      </c>
      <c r="D28" t="s">
        <v>828</v>
      </c>
    </row>
    <row r="29" spans="1:4">
      <c r="A29" s="1054">
        <v>28</v>
      </c>
      <c r="B29" t="s">
        <v>823</v>
      </c>
      <c r="C29" t="s">
        <v>829</v>
      </c>
      <c r="D29" t="s">
        <v>830</v>
      </c>
    </row>
    <row r="30" spans="1:4">
      <c r="A30" s="1054">
        <v>29</v>
      </c>
      <c r="B30" t="s">
        <v>823</v>
      </c>
      <c r="C30" t="s">
        <v>823</v>
      </c>
      <c r="D30" t="s">
        <v>824</v>
      </c>
    </row>
    <row r="31" spans="1:4">
      <c r="A31" s="1054">
        <v>30</v>
      </c>
      <c r="B31" t="s">
        <v>823</v>
      </c>
      <c r="C31" t="s">
        <v>831</v>
      </c>
      <c r="D31" t="s">
        <v>832</v>
      </c>
    </row>
    <row r="32" spans="1:4">
      <c r="A32" s="1054">
        <v>31</v>
      </c>
      <c r="B32" t="s">
        <v>833</v>
      </c>
      <c r="C32" t="s">
        <v>835</v>
      </c>
      <c r="D32" t="s">
        <v>836</v>
      </c>
    </row>
    <row r="33" spans="1:4">
      <c r="A33" s="1054">
        <v>32</v>
      </c>
      <c r="B33" t="s">
        <v>833</v>
      </c>
      <c r="C33" t="s">
        <v>833</v>
      </c>
      <c r="D33" t="s">
        <v>834</v>
      </c>
    </row>
    <row r="34" spans="1:4">
      <c r="A34" s="1054">
        <v>33</v>
      </c>
      <c r="B34" t="s">
        <v>833</v>
      </c>
      <c r="C34" t="s">
        <v>837</v>
      </c>
      <c r="D34" t="s">
        <v>838</v>
      </c>
    </row>
    <row r="35" spans="1:4">
      <c r="A35" s="1054">
        <v>34</v>
      </c>
      <c r="B35" t="s">
        <v>833</v>
      </c>
      <c r="C35" t="s">
        <v>839</v>
      </c>
      <c r="D35" t="s">
        <v>840</v>
      </c>
    </row>
    <row r="36" spans="1:4">
      <c r="A36" s="1054">
        <v>35</v>
      </c>
      <c r="B36" t="s">
        <v>841</v>
      </c>
      <c r="C36" t="s">
        <v>843</v>
      </c>
      <c r="D36" t="s">
        <v>844</v>
      </c>
    </row>
    <row r="37" spans="1:4">
      <c r="A37" s="1054">
        <v>36</v>
      </c>
      <c r="B37" t="s">
        <v>841</v>
      </c>
      <c r="C37" t="s">
        <v>845</v>
      </c>
      <c r="D37" t="s">
        <v>846</v>
      </c>
    </row>
    <row r="38" spans="1:4">
      <c r="A38" s="1054">
        <v>37</v>
      </c>
      <c r="B38" t="s">
        <v>841</v>
      </c>
      <c r="C38" t="s">
        <v>841</v>
      </c>
      <c r="D38" t="s">
        <v>842</v>
      </c>
    </row>
    <row r="39" spans="1:4">
      <c r="A39" s="1054">
        <v>38</v>
      </c>
      <c r="B39" t="s">
        <v>841</v>
      </c>
      <c r="C39" t="s">
        <v>847</v>
      </c>
      <c r="D39" t="s">
        <v>848</v>
      </c>
    </row>
    <row r="40" spans="1:4">
      <c r="A40" s="1054">
        <v>39</v>
      </c>
      <c r="B40" t="s">
        <v>841</v>
      </c>
      <c r="C40" t="s">
        <v>849</v>
      </c>
      <c r="D40" t="s">
        <v>850</v>
      </c>
    </row>
    <row r="41" spans="1:4">
      <c r="A41" s="1054">
        <v>40</v>
      </c>
      <c r="B41" t="s">
        <v>851</v>
      </c>
      <c r="C41" t="s">
        <v>853</v>
      </c>
      <c r="D41" t="s">
        <v>854</v>
      </c>
    </row>
    <row r="42" spans="1:4">
      <c r="A42" s="1054">
        <v>41</v>
      </c>
      <c r="B42" t="s">
        <v>851</v>
      </c>
      <c r="C42" t="s">
        <v>855</v>
      </c>
      <c r="D42" t="s">
        <v>856</v>
      </c>
    </row>
    <row r="43" spans="1:4">
      <c r="A43" s="1054">
        <v>42</v>
      </c>
      <c r="B43" t="s">
        <v>851</v>
      </c>
      <c r="C43" t="s">
        <v>851</v>
      </c>
      <c r="D43" t="s">
        <v>852</v>
      </c>
    </row>
    <row r="44" spans="1:4">
      <c r="A44" s="1054">
        <v>43</v>
      </c>
      <c r="B44" t="s">
        <v>851</v>
      </c>
      <c r="C44" t="s">
        <v>857</v>
      </c>
      <c r="D44" t="s">
        <v>858</v>
      </c>
    </row>
    <row r="45" spans="1:4">
      <c r="A45" s="1054">
        <v>44</v>
      </c>
      <c r="B45" t="s">
        <v>859</v>
      </c>
      <c r="C45" t="s">
        <v>861</v>
      </c>
      <c r="D45" t="s">
        <v>862</v>
      </c>
    </row>
    <row r="46" spans="1:4">
      <c r="A46" s="1054">
        <v>45</v>
      </c>
      <c r="B46" t="s">
        <v>859</v>
      </c>
      <c r="C46" t="s">
        <v>863</v>
      </c>
      <c r="D46" t="s">
        <v>864</v>
      </c>
    </row>
    <row r="47" spans="1:4">
      <c r="A47" s="1054">
        <v>46</v>
      </c>
      <c r="B47" t="s">
        <v>859</v>
      </c>
      <c r="C47" t="s">
        <v>859</v>
      </c>
      <c r="D47" t="s">
        <v>860</v>
      </c>
    </row>
    <row r="48" spans="1:4">
      <c r="A48" s="1054">
        <v>47</v>
      </c>
      <c r="B48" t="s">
        <v>859</v>
      </c>
      <c r="C48" t="s">
        <v>865</v>
      </c>
      <c r="D48" t="s">
        <v>866</v>
      </c>
    </row>
    <row r="49" spans="1:4">
      <c r="A49" s="1054">
        <v>48</v>
      </c>
      <c r="B49" t="s">
        <v>981</v>
      </c>
      <c r="C49" t="s">
        <v>983</v>
      </c>
      <c r="D49" t="s">
        <v>984</v>
      </c>
    </row>
    <row r="50" spans="1:4">
      <c r="A50" s="1054">
        <v>49</v>
      </c>
      <c r="B50" t="s">
        <v>981</v>
      </c>
      <c r="C50" t="s">
        <v>981</v>
      </c>
      <c r="D50" t="s">
        <v>982</v>
      </c>
    </row>
    <row r="51" spans="1:4">
      <c r="A51" s="1054">
        <v>50</v>
      </c>
      <c r="B51" t="s">
        <v>981</v>
      </c>
      <c r="C51" t="s">
        <v>876</v>
      </c>
      <c r="D51" t="s">
        <v>985</v>
      </c>
    </row>
    <row r="52" spans="1:4">
      <c r="A52" s="1054">
        <v>51</v>
      </c>
      <c r="B52" t="s">
        <v>981</v>
      </c>
      <c r="C52" t="s">
        <v>986</v>
      </c>
      <c r="D52" t="s">
        <v>987</v>
      </c>
    </row>
    <row r="53" spans="1:4">
      <c r="A53" s="1054">
        <v>52</v>
      </c>
      <c r="B53" t="s">
        <v>867</v>
      </c>
      <c r="C53" t="s">
        <v>869</v>
      </c>
      <c r="D53" t="s">
        <v>870</v>
      </c>
    </row>
    <row r="54" spans="1:4">
      <c r="A54" s="1054">
        <v>53</v>
      </c>
      <c r="B54" t="s">
        <v>867</v>
      </c>
      <c r="C54" t="s">
        <v>871</v>
      </c>
      <c r="D54" t="s">
        <v>872</v>
      </c>
    </row>
    <row r="55" spans="1:4">
      <c r="A55" s="1054">
        <v>54</v>
      </c>
      <c r="B55" t="s">
        <v>867</v>
      </c>
      <c r="C55" t="s">
        <v>829</v>
      </c>
      <c r="D55" t="s">
        <v>873</v>
      </c>
    </row>
    <row r="56" spans="1:4">
      <c r="A56" s="1054">
        <v>55</v>
      </c>
      <c r="B56" t="s">
        <v>867</v>
      </c>
      <c r="C56" t="s">
        <v>874</v>
      </c>
      <c r="D56" t="s">
        <v>875</v>
      </c>
    </row>
    <row r="57" spans="1:4">
      <c r="A57" s="1054">
        <v>56</v>
      </c>
      <c r="B57" t="s">
        <v>867</v>
      </c>
      <c r="C57" t="s">
        <v>867</v>
      </c>
      <c r="D57" t="s">
        <v>868</v>
      </c>
    </row>
    <row r="58" spans="1:4">
      <c r="A58" s="1054">
        <v>57</v>
      </c>
      <c r="B58" t="s">
        <v>867</v>
      </c>
      <c r="C58" t="s">
        <v>876</v>
      </c>
      <c r="D58" t="s">
        <v>877</v>
      </c>
    </row>
    <row r="59" spans="1:4">
      <c r="A59" s="1054">
        <v>58</v>
      </c>
      <c r="B59" t="s">
        <v>878</v>
      </c>
      <c r="C59" t="s">
        <v>880</v>
      </c>
      <c r="D59" t="s">
        <v>881</v>
      </c>
    </row>
    <row r="60" spans="1:4">
      <c r="A60" s="1054">
        <v>59</v>
      </c>
      <c r="B60" t="s">
        <v>878</v>
      </c>
      <c r="C60" t="s">
        <v>882</v>
      </c>
      <c r="D60" t="s">
        <v>883</v>
      </c>
    </row>
    <row r="61" spans="1:4">
      <c r="A61" s="1054">
        <v>60</v>
      </c>
      <c r="B61" t="s">
        <v>878</v>
      </c>
      <c r="C61" t="s">
        <v>884</v>
      </c>
      <c r="D61" t="s">
        <v>885</v>
      </c>
    </row>
    <row r="62" spans="1:4">
      <c r="A62" s="1054">
        <v>61</v>
      </c>
      <c r="B62" t="s">
        <v>878</v>
      </c>
      <c r="C62" t="s">
        <v>886</v>
      </c>
      <c r="D62" t="s">
        <v>887</v>
      </c>
    </row>
    <row r="63" spans="1:4">
      <c r="A63" s="1054">
        <v>62</v>
      </c>
      <c r="B63" t="s">
        <v>878</v>
      </c>
      <c r="C63" t="s">
        <v>878</v>
      </c>
      <c r="D63" t="s">
        <v>879</v>
      </c>
    </row>
    <row r="64" spans="1:4">
      <c r="A64" s="1054">
        <v>63</v>
      </c>
      <c r="B64" t="s">
        <v>878</v>
      </c>
      <c r="C64" t="s">
        <v>888</v>
      </c>
      <c r="D64" t="s">
        <v>889</v>
      </c>
    </row>
    <row r="65" spans="1:4">
      <c r="A65" s="1054">
        <v>64</v>
      </c>
      <c r="B65" t="s">
        <v>890</v>
      </c>
      <c r="C65" t="s">
        <v>892</v>
      </c>
      <c r="D65" t="s">
        <v>893</v>
      </c>
    </row>
    <row r="66" spans="1:4">
      <c r="A66" s="1054">
        <v>65</v>
      </c>
      <c r="B66" t="s">
        <v>890</v>
      </c>
      <c r="C66" t="s">
        <v>845</v>
      </c>
      <c r="D66" t="s">
        <v>894</v>
      </c>
    </row>
    <row r="67" spans="1:4">
      <c r="A67" s="1054">
        <v>66</v>
      </c>
      <c r="B67" t="s">
        <v>890</v>
      </c>
      <c r="C67" t="s">
        <v>895</v>
      </c>
      <c r="D67" t="s">
        <v>896</v>
      </c>
    </row>
    <row r="68" spans="1:4">
      <c r="A68" s="1054">
        <v>67</v>
      </c>
      <c r="B68" t="s">
        <v>890</v>
      </c>
      <c r="C68" t="s">
        <v>897</v>
      </c>
      <c r="D68" t="s">
        <v>898</v>
      </c>
    </row>
    <row r="69" spans="1:4">
      <c r="A69" s="1054">
        <v>68</v>
      </c>
      <c r="B69" t="s">
        <v>890</v>
      </c>
      <c r="C69" t="s">
        <v>899</v>
      </c>
      <c r="D69" t="s">
        <v>900</v>
      </c>
    </row>
    <row r="70" spans="1:4">
      <c r="A70" s="1054">
        <v>69</v>
      </c>
      <c r="B70" t="s">
        <v>890</v>
      </c>
      <c r="C70" t="s">
        <v>901</v>
      </c>
      <c r="D70" t="s">
        <v>902</v>
      </c>
    </row>
    <row r="71" spans="1:4">
      <c r="A71" s="1054">
        <v>70</v>
      </c>
      <c r="B71" t="s">
        <v>890</v>
      </c>
      <c r="C71" t="s">
        <v>903</v>
      </c>
      <c r="D71" t="s">
        <v>904</v>
      </c>
    </row>
    <row r="72" spans="1:4">
      <c r="A72" s="1054">
        <v>71</v>
      </c>
      <c r="B72" t="s">
        <v>890</v>
      </c>
      <c r="C72" t="s">
        <v>849</v>
      </c>
      <c r="D72" t="s">
        <v>905</v>
      </c>
    </row>
    <row r="73" spans="1:4">
      <c r="A73" s="1054">
        <v>72</v>
      </c>
      <c r="B73" t="s">
        <v>890</v>
      </c>
      <c r="C73" t="s">
        <v>906</v>
      </c>
      <c r="D73" t="s">
        <v>907</v>
      </c>
    </row>
    <row r="74" spans="1:4">
      <c r="A74" s="1054">
        <v>73</v>
      </c>
      <c r="B74" t="s">
        <v>890</v>
      </c>
      <c r="C74" t="s">
        <v>890</v>
      </c>
      <c r="D74" t="s">
        <v>891</v>
      </c>
    </row>
    <row r="75" spans="1:4">
      <c r="A75" s="1054">
        <v>74</v>
      </c>
      <c r="B75" t="s">
        <v>890</v>
      </c>
      <c r="C75" t="s">
        <v>908</v>
      </c>
      <c r="D75" t="s">
        <v>909</v>
      </c>
    </row>
    <row r="76" spans="1:4">
      <c r="A76" s="1054">
        <v>75</v>
      </c>
      <c r="B76" t="s">
        <v>890</v>
      </c>
      <c r="C76" t="s">
        <v>910</v>
      </c>
      <c r="D76" t="s">
        <v>911</v>
      </c>
    </row>
    <row r="77" spans="1:4">
      <c r="A77" s="1054">
        <v>76</v>
      </c>
      <c r="B77" t="s">
        <v>912</v>
      </c>
      <c r="C77" t="s">
        <v>914</v>
      </c>
      <c r="D77" t="s">
        <v>915</v>
      </c>
    </row>
    <row r="78" spans="1:4">
      <c r="A78" s="1054">
        <v>77</v>
      </c>
      <c r="B78" t="s">
        <v>912</v>
      </c>
      <c r="C78" t="s">
        <v>916</v>
      </c>
      <c r="D78" t="s">
        <v>917</v>
      </c>
    </row>
    <row r="79" spans="1:4">
      <c r="A79" s="1054">
        <v>78</v>
      </c>
      <c r="B79" t="s">
        <v>912</v>
      </c>
      <c r="C79" t="s">
        <v>918</v>
      </c>
      <c r="D79" t="s">
        <v>919</v>
      </c>
    </row>
    <row r="80" spans="1:4">
      <c r="A80" s="1054">
        <v>79</v>
      </c>
      <c r="B80" t="s">
        <v>912</v>
      </c>
      <c r="C80" t="s">
        <v>920</v>
      </c>
      <c r="D80" t="s">
        <v>921</v>
      </c>
    </row>
    <row r="81" spans="1:4">
      <c r="A81" s="1054">
        <v>80</v>
      </c>
      <c r="B81" t="s">
        <v>912</v>
      </c>
      <c r="C81" t="s">
        <v>912</v>
      </c>
      <c r="D81" t="s">
        <v>913</v>
      </c>
    </row>
    <row r="82" spans="1:4">
      <c r="A82" s="1054">
        <v>81</v>
      </c>
      <c r="B82" t="s">
        <v>912</v>
      </c>
      <c r="C82" t="s">
        <v>922</v>
      </c>
      <c r="D82" t="s">
        <v>923</v>
      </c>
    </row>
    <row r="83" spans="1:4">
      <c r="A83" s="1054">
        <v>82</v>
      </c>
      <c r="B83" t="s">
        <v>924</v>
      </c>
      <c r="C83" t="s">
        <v>926</v>
      </c>
      <c r="D83" t="s">
        <v>927</v>
      </c>
    </row>
    <row r="84" spans="1:4">
      <c r="A84" s="1054">
        <v>83</v>
      </c>
      <c r="B84" t="s">
        <v>924</v>
      </c>
      <c r="C84" t="s">
        <v>928</v>
      </c>
      <c r="D84" t="s">
        <v>929</v>
      </c>
    </row>
    <row r="85" spans="1:4">
      <c r="A85" s="1054">
        <v>84</v>
      </c>
      <c r="B85" t="s">
        <v>924</v>
      </c>
      <c r="C85" t="s">
        <v>930</v>
      </c>
      <c r="D85" t="s">
        <v>931</v>
      </c>
    </row>
    <row r="86" spans="1:4">
      <c r="A86" s="1054">
        <v>85</v>
      </c>
      <c r="B86" t="s">
        <v>924</v>
      </c>
      <c r="C86" t="s">
        <v>932</v>
      </c>
      <c r="D86" t="s">
        <v>933</v>
      </c>
    </row>
    <row r="87" spans="1:4">
      <c r="A87" s="1054">
        <v>86</v>
      </c>
      <c r="B87" t="s">
        <v>924</v>
      </c>
      <c r="C87" t="s">
        <v>934</v>
      </c>
      <c r="D87" t="s">
        <v>935</v>
      </c>
    </row>
    <row r="88" spans="1:4">
      <c r="A88" s="1054">
        <v>87</v>
      </c>
      <c r="B88" t="s">
        <v>924</v>
      </c>
      <c r="C88" t="s">
        <v>924</v>
      </c>
      <c r="D88" t="s">
        <v>925</v>
      </c>
    </row>
    <row r="89" spans="1:4">
      <c r="A89" s="1054">
        <v>88</v>
      </c>
      <c r="B89" t="s">
        <v>924</v>
      </c>
      <c r="C89" t="s">
        <v>936</v>
      </c>
      <c r="D89" t="s">
        <v>937</v>
      </c>
    </row>
    <row r="90" spans="1:4">
      <c r="A90" s="1054">
        <v>89</v>
      </c>
      <c r="B90" t="s">
        <v>938</v>
      </c>
      <c r="C90" t="s">
        <v>940</v>
      </c>
      <c r="D90" t="s">
        <v>941</v>
      </c>
    </row>
    <row r="91" spans="1:4">
      <c r="A91" s="1054">
        <v>90</v>
      </c>
      <c r="B91" t="s">
        <v>938</v>
      </c>
      <c r="C91" t="s">
        <v>942</v>
      </c>
      <c r="D91" t="s">
        <v>943</v>
      </c>
    </row>
    <row r="92" spans="1:4">
      <c r="A92" s="1054">
        <v>91</v>
      </c>
      <c r="B92" t="s">
        <v>938</v>
      </c>
      <c r="C92" t="s">
        <v>944</v>
      </c>
      <c r="D92" t="s">
        <v>945</v>
      </c>
    </row>
    <row r="93" spans="1:4">
      <c r="A93" s="1054">
        <v>92</v>
      </c>
      <c r="B93" t="s">
        <v>938</v>
      </c>
      <c r="C93" t="s">
        <v>946</v>
      </c>
      <c r="D93" t="s">
        <v>947</v>
      </c>
    </row>
    <row r="94" spans="1:4">
      <c r="A94" s="1054">
        <v>93</v>
      </c>
      <c r="B94" t="s">
        <v>938</v>
      </c>
      <c r="C94" t="s">
        <v>948</v>
      </c>
      <c r="D94" t="s">
        <v>949</v>
      </c>
    </row>
    <row r="95" spans="1:4">
      <c r="A95" s="1054">
        <v>94</v>
      </c>
      <c r="B95" t="s">
        <v>938</v>
      </c>
      <c r="C95" t="s">
        <v>950</v>
      </c>
      <c r="D95" t="s">
        <v>951</v>
      </c>
    </row>
    <row r="96" spans="1:4">
      <c r="A96" s="1054">
        <v>95</v>
      </c>
      <c r="B96" t="s">
        <v>938</v>
      </c>
      <c r="C96" t="s">
        <v>857</v>
      </c>
      <c r="D96" t="s">
        <v>952</v>
      </c>
    </row>
    <row r="97" spans="1:4">
      <c r="A97" s="1054">
        <v>96</v>
      </c>
      <c r="B97" t="s">
        <v>938</v>
      </c>
      <c r="C97" t="s">
        <v>953</v>
      </c>
      <c r="D97" t="s">
        <v>954</v>
      </c>
    </row>
    <row r="98" spans="1:4">
      <c r="A98" s="1054">
        <v>97</v>
      </c>
      <c r="B98" t="s">
        <v>938</v>
      </c>
      <c r="C98" t="s">
        <v>938</v>
      </c>
      <c r="D98" t="s">
        <v>939</v>
      </c>
    </row>
    <row r="99" spans="1:4">
      <c r="A99" s="1054">
        <v>98</v>
      </c>
      <c r="B99" t="s">
        <v>955</v>
      </c>
      <c r="C99" t="s">
        <v>955</v>
      </c>
      <c r="D99" t="s">
        <v>956</v>
      </c>
    </row>
    <row r="100" spans="1:4">
      <c r="A100" s="1054">
        <v>99</v>
      </c>
      <c r="B100" t="s">
        <v>957</v>
      </c>
      <c r="C100" t="s">
        <v>957</v>
      </c>
      <c r="D100" t="s">
        <v>958</v>
      </c>
    </row>
    <row r="101" spans="1:4">
      <c r="A101" s="1054">
        <v>100</v>
      </c>
      <c r="B101" t="s">
        <v>959</v>
      </c>
      <c r="C101" t="s">
        <v>959</v>
      </c>
      <c r="D101" t="s">
        <v>960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602</v>
      </c>
    </row>
    <row r="5" spans="2:4">
      <c r="B5" s="53" t="s">
        <v>222</v>
      </c>
    </row>
    <row r="6" spans="2:4" ht="22.5">
      <c r="B6" s="53" t="s">
        <v>266</v>
      </c>
    </row>
    <row r="7" spans="2:4" ht="22.5">
      <c r="B7" s="53" t="s">
        <v>267</v>
      </c>
    </row>
    <row r="8" spans="2:4" ht="22.5">
      <c r="B8" s="53" t="s">
        <v>268</v>
      </c>
    </row>
    <row r="9" spans="2:4" ht="22.5">
      <c r="B9" s="53" t="s">
        <v>503</v>
      </c>
    </row>
    <row r="10" spans="2:4" ht="56.25">
      <c r="B10" s="53" t="s">
        <v>764</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0" t="s">
        <v>389</v>
      </c>
    </row>
    <row r="30" spans="1:2" ht="22.5">
      <c r="B30" s="223" t="s">
        <v>601</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6"/>
  <sheetViews>
    <sheetView showGridLines="0" topLeftCell="C11"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2" customWidth="1"/>
    <col min="21" max="21" width="5.7109375" style="532" customWidth="1"/>
    <col min="22" max="22" width="34.42578125" style="532"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75" t="s">
        <v>709</v>
      </c>
      <c r="E5" s="1176"/>
      <c r="F5" s="1176"/>
      <c r="G5" s="1176"/>
      <c r="H5" s="1176"/>
      <c r="I5" s="1176"/>
      <c r="J5" s="1177"/>
      <c r="K5" s="435"/>
      <c r="L5" s="176"/>
      <c r="M5" s="176"/>
      <c r="N5" s="176"/>
      <c r="O5" s="176"/>
      <c r="P5" s="176"/>
      <c r="Q5" s="176"/>
      <c r="R5" s="176"/>
      <c r="S5" s="566"/>
      <c r="T5" s="566"/>
      <c r="U5" s="566"/>
      <c r="V5" s="566"/>
      <c r="W5" s="176"/>
    </row>
    <row r="6" spans="1:24" s="468" customFormat="1" ht="3" customHeight="1">
      <c r="A6" s="311"/>
      <c r="B6" s="311"/>
      <c r="D6" s="1213"/>
      <c r="E6" s="1214"/>
      <c r="F6" s="1214"/>
      <c r="G6" s="1214"/>
      <c r="H6" s="1214"/>
      <c r="I6" s="1214"/>
      <c r="J6" s="1215"/>
      <c r="S6" s="644"/>
      <c r="T6" s="644"/>
      <c r="U6" s="644"/>
      <c r="V6" s="644"/>
    </row>
    <row r="7" spans="1:24" s="468" customFormat="1" ht="5.25" hidden="1" customHeight="1">
      <c r="A7" s="311"/>
      <c r="B7" s="311"/>
      <c r="E7" s="1216"/>
      <c r="F7" s="1216"/>
      <c r="G7" s="1212"/>
      <c r="H7" s="1212"/>
      <c r="I7" s="1212"/>
      <c r="J7" s="1212"/>
      <c r="S7" s="644"/>
      <c r="T7" s="644"/>
      <c r="U7" s="644"/>
      <c r="V7" s="644"/>
    </row>
    <row r="8" spans="1:24" s="468" customFormat="1" ht="5.25" hidden="1" customHeight="1">
      <c r="A8" s="311"/>
      <c r="B8" s="311"/>
      <c r="E8" s="1216"/>
      <c r="F8" s="1216"/>
      <c r="G8" s="1212"/>
      <c r="H8" s="1212"/>
      <c r="I8" s="1212"/>
      <c r="J8" s="1212"/>
      <c r="S8" s="644"/>
      <c r="T8" s="644"/>
      <c r="U8" s="644"/>
      <c r="V8" s="644"/>
    </row>
    <row r="9" spans="1:24" s="468" customFormat="1" ht="5.25" hidden="1" customHeight="1">
      <c r="A9" s="311"/>
      <c r="B9" s="311"/>
      <c r="E9" s="1216"/>
      <c r="F9" s="1216"/>
      <c r="G9" s="1212"/>
      <c r="H9" s="1212"/>
      <c r="I9" s="1212"/>
      <c r="J9" s="1212"/>
      <c r="S9" s="644"/>
      <c r="T9" s="644"/>
      <c r="U9" s="644"/>
      <c r="V9" s="644"/>
    </row>
    <row r="10" spans="1:24" s="644" customFormat="1" ht="5.25" hidden="1">
      <c r="A10" s="311"/>
      <c r="B10" s="311"/>
      <c r="E10" s="1217"/>
      <c r="F10" s="1217"/>
      <c r="G10" s="839"/>
      <c r="H10" s="464"/>
      <c r="I10" s="792"/>
      <c r="J10" s="792"/>
    </row>
    <row r="11" spans="1:24" s="159" customFormat="1" ht="18.75" customHeight="1">
      <c r="A11" s="311"/>
      <c r="B11" s="311"/>
      <c r="D11" s="152"/>
      <c r="E11" s="1218" t="s">
        <v>716</v>
      </c>
      <c r="F11" s="1218"/>
      <c r="G11" s="1117" t="s">
        <v>84</v>
      </c>
      <c r="H11" s="466"/>
      <c r="I11" s="166"/>
      <c r="J11" s="152"/>
      <c r="K11" s="153"/>
      <c r="L11" s="152"/>
      <c r="M11" s="152"/>
      <c r="N11" s="153"/>
      <c r="O11" s="153"/>
      <c r="P11" s="152"/>
      <c r="Q11" s="152"/>
      <c r="R11" s="153"/>
      <c r="S11" s="552"/>
      <c r="T11" s="551"/>
      <c r="U11" s="551"/>
      <c r="V11" s="552"/>
    </row>
    <row r="12" spans="1:24" s="468" customFormat="1" ht="18.75">
      <c r="A12" s="311"/>
      <c r="B12" s="311"/>
      <c r="E12" s="1218" t="s">
        <v>717</v>
      </c>
      <c r="F12" s="1218"/>
      <c r="G12" s="1117" t="s">
        <v>84</v>
      </c>
      <c r="H12" s="466"/>
      <c r="I12" s="464"/>
      <c r="J12" s="467"/>
      <c r="K12" s="463"/>
      <c r="L12" s="463"/>
      <c r="M12" s="463"/>
      <c r="N12" s="462"/>
      <c r="O12" s="463"/>
      <c r="P12" s="463"/>
      <c r="Q12" s="463"/>
      <c r="R12" s="462"/>
      <c r="S12" s="643"/>
      <c r="T12" s="643"/>
      <c r="U12" s="643"/>
      <c r="V12" s="642"/>
    </row>
    <row r="13" spans="1:24" s="468" customFormat="1" ht="5.25" hidden="1" customHeight="1">
      <c r="A13" s="311"/>
      <c r="B13" s="311"/>
      <c r="E13" s="1211"/>
      <c r="F13" s="1211"/>
      <c r="G13" s="465"/>
      <c r="H13" s="464"/>
      <c r="I13" s="463"/>
      <c r="J13" s="463"/>
      <c r="K13" s="463"/>
      <c r="L13" s="463"/>
      <c r="M13" s="463"/>
      <c r="N13" s="462"/>
      <c r="O13" s="463"/>
      <c r="P13" s="463"/>
      <c r="Q13" s="463"/>
      <c r="R13" s="462"/>
      <c r="S13" s="643"/>
      <c r="T13" s="643"/>
      <c r="U13" s="643"/>
      <c r="V13" s="642"/>
    </row>
    <row r="14" spans="1:24" s="468" customFormat="1" ht="5.25" hidden="1" customHeight="1">
      <c r="A14" s="311"/>
      <c r="B14" s="311"/>
      <c r="S14" s="644"/>
      <c r="T14" s="644"/>
      <c r="U14" s="644"/>
      <c r="V14" s="644"/>
    </row>
    <row r="15" spans="1:24" s="461" customFormat="1" ht="5.25" hidden="1" customHeight="1">
      <c r="A15" s="470"/>
      <c r="B15" s="470"/>
      <c r="S15" s="641"/>
      <c r="T15" s="641"/>
      <c r="U15" s="641"/>
      <c r="V15" s="641"/>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209" t="s">
        <v>91</v>
      </c>
      <c r="E17" s="1209" t="s">
        <v>296</v>
      </c>
      <c r="F17" s="1209" t="s">
        <v>79</v>
      </c>
      <c r="G17" s="1209" t="s">
        <v>438</v>
      </c>
      <c r="H17" s="1209" t="s">
        <v>91</v>
      </c>
      <c r="I17" s="1209"/>
      <c r="J17" s="1209" t="s">
        <v>20</v>
      </c>
      <c r="K17" s="1210" t="s">
        <v>478</v>
      </c>
      <c r="L17" s="1210"/>
      <c r="M17" s="1210"/>
      <c r="N17" s="1210"/>
      <c r="O17" s="1210" t="s">
        <v>707</v>
      </c>
      <c r="P17" s="1210"/>
      <c r="Q17" s="1210"/>
      <c r="R17" s="1210"/>
      <c r="S17" s="1210" t="s">
        <v>708</v>
      </c>
      <c r="T17" s="1210"/>
      <c r="U17" s="1210"/>
      <c r="V17" s="1210"/>
      <c r="W17" s="1209" t="s">
        <v>243</v>
      </c>
    </row>
    <row r="18" spans="1:24" ht="30.75" customHeight="1">
      <c r="D18" s="1209"/>
      <c r="E18" s="1209"/>
      <c r="F18" s="1209"/>
      <c r="G18" s="1209"/>
      <c r="H18" s="1209"/>
      <c r="I18" s="1209"/>
      <c r="J18" s="1209"/>
      <c r="K18" s="115" t="s">
        <v>299</v>
      </c>
      <c r="L18" s="1209" t="s">
        <v>91</v>
      </c>
      <c r="M18" s="1209"/>
      <c r="N18" s="115" t="s">
        <v>229</v>
      </c>
      <c r="O18" s="115" t="s">
        <v>299</v>
      </c>
      <c r="P18" s="1209" t="s">
        <v>91</v>
      </c>
      <c r="Q18" s="1209"/>
      <c r="R18" s="115" t="s">
        <v>229</v>
      </c>
      <c r="S18" s="539" t="s">
        <v>299</v>
      </c>
      <c r="T18" s="1209" t="s">
        <v>91</v>
      </c>
      <c r="U18" s="1209"/>
      <c r="V18" s="539" t="s">
        <v>399</v>
      </c>
      <c r="W18" s="1209"/>
    </row>
    <row r="19" spans="1:24" s="404" customFormat="1" ht="12" customHeight="1">
      <c r="A19" s="403"/>
      <c r="B19" s="403"/>
      <c r="D19" s="42" t="s">
        <v>92</v>
      </c>
      <c r="E19" s="42" t="s">
        <v>48</v>
      </c>
      <c r="F19" s="42" t="s">
        <v>49</v>
      </c>
      <c r="G19" s="42" t="s">
        <v>50</v>
      </c>
      <c r="H19" s="1208" t="s">
        <v>67</v>
      </c>
      <c r="I19" s="1208"/>
      <c r="J19" s="42" t="s">
        <v>68</v>
      </c>
      <c r="K19" s="42" t="s">
        <v>182</v>
      </c>
      <c r="L19" s="1208" t="s">
        <v>183</v>
      </c>
      <c r="M19" s="1208"/>
      <c r="N19" s="42" t="s">
        <v>207</v>
      </c>
      <c r="O19" s="42" t="s">
        <v>208</v>
      </c>
      <c r="P19" s="1208" t="s">
        <v>209</v>
      </c>
      <c r="Q19" s="1208"/>
      <c r="R19" s="42" t="s">
        <v>210</v>
      </c>
      <c r="S19" s="524" t="s">
        <v>209</v>
      </c>
      <c r="T19" s="1208" t="s">
        <v>210</v>
      </c>
      <c r="U19" s="1208"/>
      <c r="V19" s="524" t="s">
        <v>211</v>
      </c>
      <c r="W19" s="42" t="s">
        <v>212</v>
      </c>
    </row>
    <row r="20" spans="1:24" ht="14.25" hidden="1" customHeight="1">
      <c r="C20" s="309"/>
      <c r="D20" s="348">
        <v>0</v>
      </c>
      <c r="E20" s="399"/>
      <c r="F20" s="399"/>
      <c r="G20" s="121"/>
      <c r="H20" s="400"/>
      <c r="I20" s="400"/>
      <c r="J20" s="221"/>
      <c r="K20" s="121"/>
      <c r="L20" s="221"/>
      <c r="M20" s="221"/>
      <c r="N20" s="401"/>
      <c r="O20" s="121"/>
      <c r="P20" s="221"/>
      <c r="Q20" s="221"/>
      <c r="R20" s="402"/>
      <c r="S20" s="541"/>
      <c r="T20" s="591"/>
      <c r="U20" s="591"/>
      <c r="V20" s="628"/>
      <c r="W20" s="121"/>
      <c r="X20" s="175"/>
    </row>
    <row r="21" spans="1:24" s="1095" customFormat="1" ht="17.100000000000001" customHeight="1">
      <c r="A21" s="747">
        <v>13</v>
      </c>
      <c r="C21" s="309"/>
      <c r="D21" s="1192">
        <v>1</v>
      </c>
      <c r="E21" s="1193" t="s">
        <v>768</v>
      </c>
      <c r="F21" s="1197" t="s">
        <v>963</v>
      </c>
      <c r="G21" s="1200" t="s">
        <v>84</v>
      </c>
      <c r="H21" s="1192"/>
      <c r="I21" s="1192">
        <v>1</v>
      </c>
      <c r="J21" s="1201" t="s">
        <v>1004</v>
      </c>
      <c r="K21" s="1183" t="s">
        <v>83</v>
      </c>
      <c r="L21" s="1181"/>
      <c r="M21" s="1181" t="s">
        <v>92</v>
      </c>
      <c r="N21" s="1207" t="s">
        <v>1001</v>
      </c>
      <c r="O21" s="1183" t="s">
        <v>84</v>
      </c>
      <c r="P21" s="1181"/>
      <c r="Q21" s="1181" t="s">
        <v>92</v>
      </c>
      <c r="R21" s="1182"/>
      <c r="S21" s="1183" t="s">
        <v>84</v>
      </c>
      <c r="T21" s="1081"/>
      <c r="U21" s="1081" t="s">
        <v>92</v>
      </c>
      <c r="V21" s="1118"/>
      <c r="W21" s="307"/>
    </row>
    <row r="22" spans="1:24" s="1095" customFormat="1" ht="17.100000000000001" customHeight="1">
      <c r="A22" s="747"/>
      <c r="C22" s="746"/>
      <c r="D22" s="1192"/>
      <c r="E22" s="1194"/>
      <c r="F22" s="1198"/>
      <c r="G22" s="1200"/>
      <c r="H22" s="1192"/>
      <c r="I22" s="1192"/>
      <c r="J22" s="1202"/>
      <c r="K22" s="1183"/>
      <c r="L22" s="1181"/>
      <c r="M22" s="1181"/>
      <c r="N22" s="1207"/>
      <c r="O22" s="1183"/>
      <c r="P22" s="1181"/>
      <c r="Q22" s="1181"/>
      <c r="R22" s="1182"/>
      <c r="S22" s="1183"/>
      <c r="T22" s="1083"/>
      <c r="U22" s="743"/>
      <c r="V22" s="744"/>
      <c r="W22" s="745"/>
    </row>
    <row r="23" spans="1:24" s="1095" customFormat="1" ht="17.100000000000001" customHeight="1">
      <c r="A23" s="747"/>
      <c r="C23" s="746"/>
      <c r="D23" s="1187"/>
      <c r="E23" s="1195"/>
      <c r="F23" s="1198"/>
      <c r="G23" s="1191"/>
      <c r="H23" s="1187"/>
      <c r="I23" s="1187"/>
      <c r="J23" s="1202"/>
      <c r="K23" s="1191"/>
      <c r="L23" s="1187"/>
      <c r="M23" s="1187"/>
      <c r="N23" s="1182"/>
      <c r="O23" s="1191"/>
      <c r="P23" s="1104"/>
      <c r="Q23" s="743"/>
      <c r="R23" s="744"/>
      <c r="S23" s="740"/>
      <c r="T23" s="740"/>
      <c r="U23" s="740"/>
      <c r="V23" s="740"/>
      <c r="W23" s="745"/>
    </row>
    <row r="24" spans="1:24" s="1095" customFormat="1" ht="17.100000000000001" customHeight="1">
      <c r="A24" s="747"/>
      <c r="C24" s="746"/>
      <c r="D24" s="1187"/>
      <c r="E24" s="1195"/>
      <c r="F24" s="1198"/>
      <c r="G24" s="1191"/>
      <c r="H24" s="1187"/>
      <c r="I24" s="1187"/>
      <c r="J24" s="1202"/>
      <c r="K24" s="1191"/>
      <c r="L24" s="1184"/>
      <c r="M24" s="1181" t="s">
        <v>48</v>
      </c>
      <c r="N24" s="1188" t="s">
        <v>1002</v>
      </c>
      <c r="O24" s="1183" t="s">
        <v>84</v>
      </c>
      <c r="P24" s="1181"/>
      <c r="Q24" s="1181" t="s">
        <v>92</v>
      </c>
      <c r="R24" s="1182"/>
      <c r="S24" s="1183" t="s">
        <v>84</v>
      </c>
      <c r="T24" s="1081"/>
      <c r="U24" s="1081" t="s">
        <v>92</v>
      </c>
      <c r="V24" s="1118"/>
      <c r="W24" s="307"/>
    </row>
    <row r="25" spans="1:24" s="1095" customFormat="1" ht="17.100000000000001" customHeight="1">
      <c r="A25" s="747"/>
      <c r="C25" s="746"/>
      <c r="D25" s="1187"/>
      <c r="E25" s="1195"/>
      <c r="F25" s="1198"/>
      <c r="G25" s="1191"/>
      <c r="H25" s="1187"/>
      <c r="I25" s="1187"/>
      <c r="J25" s="1202"/>
      <c r="K25" s="1191"/>
      <c r="L25" s="1185"/>
      <c r="M25" s="1181"/>
      <c r="N25" s="1189"/>
      <c r="O25" s="1183"/>
      <c r="P25" s="1181"/>
      <c r="Q25" s="1181"/>
      <c r="R25" s="1182"/>
      <c r="S25" s="1183"/>
      <c r="T25" s="1083"/>
      <c r="U25" s="743"/>
      <c r="V25" s="744"/>
      <c r="W25" s="745"/>
    </row>
    <row r="26" spans="1:24" s="1095" customFormat="1" ht="17.100000000000001" customHeight="1">
      <c r="A26" s="747"/>
      <c r="C26" s="746"/>
      <c r="D26" s="1187"/>
      <c r="E26" s="1195"/>
      <c r="F26" s="1198"/>
      <c r="G26" s="1191"/>
      <c r="H26" s="1187"/>
      <c r="I26" s="1187"/>
      <c r="J26" s="1202"/>
      <c r="K26" s="1191"/>
      <c r="L26" s="1186"/>
      <c r="M26" s="1187"/>
      <c r="N26" s="1190"/>
      <c r="O26" s="1191"/>
      <c r="P26" s="1104"/>
      <c r="Q26" s="743"/>
      <c r="R26" s="744"/>
      <c r="S26" s="740"/>
      <c r="T26" s="740"/>
      <c r="U26" s="740"/>
      <c r="V26" s="740"/>
      <c r="W26" s="745"/>
    </row>
    <row r="27" spans="1:24" s="1095" customFormat="1" ht="17.100000000000001" customHeight="1">
      <c r="A27" s="747"/>
      <c r="C27" s="746"/>
      <c r="D27" s="1187"/>
      <c r="E27" s="1195"/>
      <c r="F27" s="1198"/>
      <c r="G27" s="1191"/>
      <c r="H27" s="1187"/>
      <c r="I27" s="1187"/>
      <c r="J27" s="1202"/>
      <c r="K27" s="1191"/>
      <c r="L27" s="1184"/>
      <c r="M27" s="1181" t="s">
        <v>49</v>
      </c>
      <c r="N27" s="1188" t="s">
        <v>1003</v>
      </c>
      <c r="O27" s="1183" t="s">
        <v>84</v>
      </c>
      <c r="P27" s="1181"/>
      <c r="Q27" s="1181" t="s">
        <v>92</v>
      </c>
      <c r="R27" s="1182"/>
      <c r="S27" s="1183" t="s">
        <v>84</v>
      </c>
      <c r="T27" s="1081"/>
      <c r="U27" s="1081" t="s">
        <v>92</v>
      </c>
      <c r="V27" s="1118"/>
      <c r="W27" s="307"/>
    </row>
    <row r="28" spans="1:24" s="1095" customFormat="1" ht="17.100000000000001" customHeight="1">
      <c r="A28" s="747"/>
      <c r="C28" s="746"/>
      <c r="D28" s="1187"/>
      <c r="E28" s="1195"/>
      <c r="F28" s="1198"/>
      <c r="G28" s="1191"/>
      <c r="H28" s="1187"/>
      <c r="I28" s="1187"/>
      <c r="J28" s="1202"/>
      <c r="K28" s="1191"/>
      <c r="L28" s="1185"/>
      <c r="M28" s="1181"/>
      <c r="N28" s="1189"/>
      <c r="O28" s="1183"/>
      <c r="P28" s="1181"/>
      <c r="Q28" s="1181"/>
      <c r="R28" s="1182"/>
      <c r="S28" s="1183"/>
      <c r="T28" s="1083"/>
      <c r="U28" s="743"/>
      <c r="V28" s="744"/>
      <c r="W28" s="745"/>
    </row>
    <row r="29" spans="1:24" s="1095" customFormat="1" ht="17.100000000000001" customHeight="1">
      <c r="A29" s="747"/>
      <c r="C29" s="746"/>
      <c r="D29" s="1187"/>
      <c r="E29" s="1195"/>
      <c r="F29" s="1198"/>
      <c r="G29" s="1191"/>
      <c r="H29" s="1187"/>
      <c r="I29" s="1187"/>
      <c r="J29" s="1202"/>
      <c r="K29" s="1191"/>
      <c r="L29" s="1186"/>
      <c r="M29" s="1187"/>
      <c r="N29" s="1190"/>
      <c r="O29" s="1191"/>
      <c r="P29" s="1104"/>
      <c r="Q29" s="743"/>
      <c r="R29" s="744"/>
      <c r="S29" s="740"/>
      <c r="T29" s="740"/>
      <c r="U29" s="740"/>
      <c r="V29" s="740"/>
      <c r="W29" s="745"/>
    </row>
    <row r="30" spans="1:24" s="1095" customFormat="1" ht="15" customHeight="1">
      <c r="A30" s="747"/>
      <c r="C30" s="746"/>
      <c r="D30" s="1187"/>
      <c r="E30" s="1195"/>
      <c r="F30" s="1198"/>
      <c r="G30" s="1191"/>
      <c r="H30" s="1187"/>
      <c r="I30" s="1187"/>
      <c r="J30" s="1203"/>
      <c r="K30" s="1191"/>
      <c r="L30" s="743"/>
      <c r="M30" s="744"/>
      <c r="N30" s="744"/>
      <c r="O30" s="744"/>
      <c r="P30" s="744"/>
      <c r="Q30" s="744"/>
      <c r="R30" s="744"/>
      <c r="S30" s="740"/>
      <c r="T30" s="740"/>
      <c r="U30" s="740"/>
      <c r="V30" s="740"/>
      <c r="W30" s="745"/>
    </row>
    <row r="31" spans="1:24" s="1095" customFormat="1" ht="15" customHeight="1">
      <c r="A31" s="747"/>
      <c r="C31" s="746"/>
      <c r="D31" s="1187"/>
      <c r="E31" s="1196"/>
      <c r="F31" s="1199"/>
      <c r="G31" s="1191"/>
      <c r="H31" s="743"/>
      <c r="I31" s="744"/>
      <c r="J31" s="744"/>
      <c r="K31" s="744"/>
      <c r="L31" s="744"/>
      <c r="M31" s="744"/>
      <c r="N31" s="744"/>
      <c r="O31" s="744"/>
      <c r="P31" s="744"/>
      <c r="Q31" s="744"/>
      <c r="R31" s="744"/>
      <c r="S31" s="740"/>
      <c r="T31" s="740"/>
      <c r="U31" s="740"/>
      <c r="V31" s="740"/>
      <c r="W31" s="745"/>
    </row>
    <row r="32" spans="1:24" s="1095" customFormat="1" ht="17.100000000000001" customHeight="1">
      <c r="A32" s="747">
        <v>4</v>
      </c>
      <c r="C32" s="309"/>
      <c r="D32" s="1192">
        <v>2</v>
      </c>
      <c r="E32" s="1193" t="s">
        <v>611</v>
      </c>
      <c r="F32" s="1197" t="s">
        <v>963</v>
      </c>
      <c r="G32" s="1200" t="s">
        <v>84</v>
      </c>
      <c r="H32" s="1192"/>
      <c r="I32" s="1192">
        <v>1</v>
      </c>
      <c r="J32" s="1201" t="s">
        <v>715</v>
      </c>
      <c r="K32" s="1183" t="s">
        <v>83</v>
      </c>
      <c r="L32" s="1181"/>
      <c r="M32" s="1181" t="s">
        <v>92</v>
      </c>
      <c r="N32" s="1207" t="s">
        <v>1001</v>
      </c>
      <c r="O32" s="1183" t="s">
        <v>84</v>
      </c>
      <c r="P32" s="1181"/>
      <c r="Q32" s="1181" t="s">
        <v>92</v>
      </c>
      <c r="R32" s="1182"/>
      <c r="S32" s="1183" t="s">
        <v>84</v>
      </c>
      <c r="T32" s="1081"/>
      <c r="U32" s="1081" t="s">
        <v>92</v>
      </c>
      <c r="V32" s="1118"/>
      <c r="W32" s="307"/>
    </row>
    <row r="33" spans="1:23" s="1095" customFormat="1" ht="17.100000000000001" customHeight="1">
      <c r="A33" s="747"/>
      <c r="C33" s="746"/>
      <c r="D33" s="1192"/>
      <c r="E33" s="1194"/>
      <c r="F33" s="1198"/>
      <c r="G33" s="1200"/>
      <c r="H33" s="1192"/>
      <c r="I33" s="1192"/>
      <c r="J33" s="1202"/>
      <c r="K33" s="1183"/>
      <c r="L33" s="1181"/>
      <c r="M33" s="1181"/>
      <c r="N33" s="1207"/>
      <c r="O33" s="1183"/>
      <c r="P33" s="1181"/>
      <c r="Q33" s="1181"/>
      <c r="R33" s="1182"/>
      <c r="S33" s="1183"/>
      <c r="T33" s="1083"/>
      <c r="U33" s="743"/>
      <c r="V33" s="744"/>
      <c r="W33" s="745"/>
    </row>
    <row r="34" spans="1:23" s="1095" customFormat="1" ht="17.100000000000001" customHeight="1">
      <c r="A34" s="747"/>
      <c r="C34" s="746"/>
      <c r="D34" s="1187"/>
      <c r="E34" s="1195"/>
      <c r="F34" s="1198"/>
      <c r="G34" s="1191"/>
      <c r="H34" s="1187"/>
      <c r="I34" s="1187"/>
      <c r="J34" s="1202"/>
      <c r="K34" s="1191"/>
      <c r="L34" s="1187"/>
      <c r="M34" s="1187"/>
      <c r="N34" s="1182"/>
      <c r="O34" s="1191"/>
      <c r="P34" s="1104"/>
      <c r="Q34" s="743"/>
      <c r="R34" s="744"/>
      <c r="S34" s="740"/>
      <c r="T34" s="740"/>
      <c r="U34" s="740"/>
      <c r="V34" s="740"/>
      <c r="W34" s="745"/>
    </row>
    <row r="35" spans="1:23" s="1095" customFormat="1" ht="15" customHeight="1">
      <c r="A35" s="747"/>
      <c r="C35" s="746"/>
      <c r="D35" s="1187"/>
      <c r="E35" s="1195"/>
      <c r="F35" s="1198"/>
      <c r="G35" s="1191"/>
      <c r="H35" s="1187"/>
      <c r="I35" s="1187"/>
      <c r="J35" s="1203"/>
      <c r="K35" s="1191"/>
      <c r="L35" s="743"/>
      <c r="M35" s="744"/>
      <c r="N35" s="744"/>
      <c r="O35" s="744"/>
      <c r="P35" s="744"/>
      <c r="Q35" s="744"/>
      <c r="R35" s="744"/>
      <c r="S35" s="740"/>
      <c r="T35" s="740"/>
      <c r="U35" s="740"/>
      <c r="V35" s="740"/>
      <c r="W35" s="745"/>
    </row>
    <row r="36" spans="1:23" s="1095" customFormat="1" ht="15" customHeight="1">
      <c r="A36" s="747"/>
      <c r="C36" s="746"/>
      <c r="D36" s="1187"/>
      <c r="E36" s="1196"/>
      <c r="F36" s="1199"/>
      <c r="G36" s="1191"/>
      <c r="H36" s="743"/>
      <c r="I36" s="744"/>
      <c r="J36" s="744"/>
      <c r="K36" s="744"/>
      <c r="L36" s="744"/>
      <c r="M36" s="744"/>
      <c r="N36" s="744"/>
      <c r="O36" s="744"/>
      <c r="P36" s="744"/>
      <c r="Q36" s="744"/>
      <c r="R36" s="744"/>
      <c r="S36" s="740"/>
      <c r="T36" s="740"/>
      <c r="U36" s="740"/>
      <c r="V36" s="740"/>
      <c r="W36" s="745"/>
    </row>
    <row r="37" spans="1:23" s="1095" customFormat="1" ht="17.100000000000001" customHeight="1">
      <c r="A37" s="747">
        <v>5</v>
      </c>
      <c r="C37" s="309"/>
      <c r="D37" s="1192">
        <v>3</v>
      </c>
      <c r="E37" s="1193" t="s">
        <v>612</v>
      </c>
      <c r="F37" s="1197" t="s">
        <v>963</v>
      </c>
      <c r="G37" s="1200" t="s">
        <v>83</v>
      </c>
      <c r="H37" s="1192"/>
      <c r="I37" s="1192">
        <v>1</v>
      </c>
      <c r="J37" s="1201" t="s">
        <v>1005</v>
      </c>
      <c r="K37" s="1183" t="s">
        <v>83</v>
      </c>
      <c r="L37" s="1181"/>
      <c r="M37" s="1181" t="s">
        <v>92</v>
      </c>
      <c r="N37" s="1207" t="s">
        <v>1001</v>
      </c>
      <c r="O37" s="1183" t="s">
        <v>84</v>
      </c>
      <c r="P37" s="1181"/>
      <c r="Q37" s="1181" t="s">
        <v>92</v>
      </c>
      <c r="R37" s="1182"/>
      <c r="S37" s="1183" t="s">
        <v>84</v>
      </c>
      <c r="T37" s="1081"/>
      <c r="U37" s="1081" t="s">
        <v>92</v>
      </c>
      <c r="V37" s="1118"/>
      <c r="W37" s="307"/>
    </row>
    <row r="38" spans="1:23" s="1095" customFormat="1" ht="17.100000000000001" customHeight="1">
      <c r="A38" s="747"/>
      <c r="C38" s="746"/>
      <c r="D38" s="1192"/>
      <c r="E38" s="1194"/>
      <c r="F38" s="1198"/>
      <c r="G38" s="1200"/>
      <c r="H38" s="1192"/>
      <c r="I38" s="1192"/>
      <c r="J38" s="1202"/>
      <c r="K38" s="1183"/>
      <c r="L38" s="1181"/>
      <c r="M38" s="1181"/>
      <c r="N38" s="1207"/>
      <c r="O38" s="1183"/>
      <c r="P38" s="1181"/>
      <c r="Q38" s="1181"/>
      <c r="R38" s="1182"/>
      <c r="S38" s="1183"/>
      <c r="T38" s="1083"/>
      <c r="U38" s="743"/>
      <c r="V38" s="744"/>
      <c r="W38" s="745"/>
    </row>
    <row r="39" spans="1:23" s="1095" customFormat="1" ht="17.100000000000001" customHeight="1">
      <c r="A39" s="747"/>
      <c r="C39" s="746"/>
      <c r="D39" s="1187"/>
      <c r="E39" s="1195"/>
      <c r="F39" s="1198"/>
      <c r="G39" s="1191"/>
      <c r="H39" s="1187"/>
      <c r="I39" s="1187"/>
      <c r="J39" s="1202"/>
      <c r="K39" s="1191"/>
      <c r="L39" s="1187"/>
      <c r="M39" s="1187"/>
      <c r="N39" s="1182"/>
      <c r="O39" s="1191"/>
      <c r="P39" s="1104"/>
      <c r="Q39" s="743"/>
      <c r="R39" s="744"/>
      <c r="S39" s="740"/>
      <c r="T39" s="740"/>
      <c r="U39" s="740"/>
      <c r="V39" s="740"/>
      <c r="W39" s="745"/>
    </row>
    <row r="40" spans="1:23" s="1095" customFormat="1" ht="15" customHeight="1">
      <c r="A40" s="747"/>
      <c r="C40" s="746"/>
      <c r="D40" s="1187"/>
      <c r="E40" s="1195"/>
      <c r="F40" s="1198"/>
      <c r="G40" s="1191"/>
      <c r="H40" s="1187"/>
      <c r="I40" s="1187"/>
      <c r="J40" s="1203"/>
      <c r="K40" s="1191"/>
      <c r="L40" s="743"/>
      <c r="M40" s="744"/>
      <c r="N40" s="744"/>
      <c r="O40" s="744"/>
      <c r="P40" s="744"/>
      <c r="Q40" s="744"/>
      <c r="R40" s="744"/>
      <c r="S40" s="740"/>
      <c r="T40" s="740"/>
      <c r="U40" s="740"/>
      <c r="V40" s="740"/>
      <c r="W40" s="745"/>
    </row>
    <row r="41" spans="1:23" s="1095" customFormat="1" ht="15" customHeight="1">
      <c r="A41" s="747"/>
      <c r="C41" s="746"/>
      <c r="D41" s="1187"/>
      <c r="E41" s="1196"/>
      <c r="F41" s="1199"/>
      <c r="G41" s="1191"/>
      <c r="H41" s="743"/>
      <c r="I41" s="744"/>
      <c r="J41" s="744"/>
      <c r="K41" s="744"/>
      <c r="L41" s="744"/>
      <c r="M41" s="744"/>
      <c r="N41" s="744"/>
      <c r="O41" s="744"/>
      <c r="P41" s="744"/>
      <c r="Q41" s="744"/>
      <c r="R41" s="744"/>
      <c r="S41" s="740"/>
      <c r="T41" s="740"/>
      <c r="U41" s="740"/>
      <c r="V41" s="740"/>
      <c r="W41" s="745"/>
    </row>
    <row r="42" spans="1:23" ht="17.100000000000001" customHeight="1">
      <c r="D42" s="117"/>
      <c r="E42" s="118"/>
      <c r="F42" s="118"/>
      <c r="G42" s="118"/>
      <c r="H42" s="118"/>
      <c r="I42" s="118"/>
      <c r="J42" s="118"/>
      <c r="K42" s="118"/>
      <c r="L42" s="118"/>
      <c r="M42" s="118"/>
      <c r="N42" s="118"/>
      <c r="O42" s="118"/>
      <c r="P42" s="118"/>
      <c r="Q42" s="118"/>
      <c r="R42" s="118"/>
      <c r="S42" s="540"/>
      <c r="T42" s="540"/>
      <c r="U42" s="540"/>
      <c r="V42" s="540"/>
      <c r="W42" s="119"/>
    </row>
    <row r="43" spans="1:23" ht="3" customHeight="1"/>
    <row r="44" spans="1:23" ht="11.25" hidden="1" customHeight="1"/>
    <row r="45" spans="1:23" ht="0.95" customHeight="1"/>
    <row r="46" spans="1:23" ht="23.25" customHeight="1"/>
    <row r="47" spans="1:23" ht="3" customHeight="1"/>
    <row r="48" spans="1:23" ht="17.100000000000001" customHeight="1">
      <c r="E48" s="1204" t="s">
        <v>733</v>
      </c>
      <c r="F48" s="1204"/>
      <c r="G48" s="1204"/>
      <c r="H48" s="1204"/>
      <c r="I48" s="1204"/>
      <c r="J48" s="1204"/>
      <c r="K48" s="1204"/>
      <c r="L48" s="1204"/>
      <c r="M48" s="1204"/>
      <c r="N48" s="1204"/>
      <c r="O48" s="1204"/>
      <c r="P48" s="1204"/>
      <c r="Q48" s="1204"/>
      <c r="R48" s="1204"/>
      <c r="S48" s="1204"/>
      <c r="T48" s="1204"/>
      <c r="U48" s="1204"/>
      <c r="V48" s="1204"/>
      <c r="W48" s="1204"/>
    </row>
    <row r="49" spans="5:23" ht="36.950000000000003" customHeight="1">
      <c r="E49" s="1205" t="s">
        <v>735</v>
      </c>
      <c r="F49" s="1206"/>
      <c r="G49" s="1206"/>
      <c r="H49" s="1206"/>
      <c r="I49" s="1206"/>
      <c r="J49" s="1206"/>
      <c r="K49" s="1206"/>
      <c r="L49" s="1206"/>
      <c r="M49" s="1206"/>
      <c r="N49" s="1206"/>
      <c r="O49" s="1206"/>
      <c r="P49" s="1206"/>
      <c r="Q49" s="1206"/>
      <c r="R49" s="1206"/>
      <c r="S49" s="1206"/>
      <c r="T49" s="1206"/>
      <c r="U49" s="1206"/>
      <c r="V49" s="1206"/>
      <c r="W49" s="1206"/>
    </row>
    <row r="50" spans="5:23" ht="17.100000000000001" customHeight="1">
      <c r="E50" s="1205" t="s">
        <v>736</v>
      </c>
      <c r="F50" s="1206"/>
      <c r="G50" s="1206"/>
      <c r="H50" s="1206"/>
      <c r="I50" s="1206"/>
      <c r="J50" s="1206"/>
      <c r="K50" s="1206"/>
      <c r="L50" s="1206"/>
      <c r="M50" s="1206"/>
      <c r="N50" s="1206"/>
      <c r="O50" s="1206"/>
      <c r="P50" s="1206"/>
      <c r="Q50" s="1206"/>
      <c r="R50" s="1206"/>
      <c r="S50" s="1206"/>
      <c r="T50" s="1206"/>
      <c r="U50" s="1206"/>
      <c r="V50" s="1206"/>
      <c r="W50" s="1206"/>
    </row>
    <row r="51" spans="5:23" ht="27" customHeight="1">
      <c r="E51" s="1205" t="s">
        <v>737</v>
      </c>
      <c r="F51" s="1206"/>
      <c r="G51" s="1206"/>
      <c r="H51" s="1206"/>
      <c r="I51" s="1206"/>
      <c r="J51" s="1206"/>
      <c r="K51" s="1206"/>
      <c r="L51" s="1206"/>
      <c r="M51" s="1206"/>
      <c r="N51" s="1206"/>
      <c r="O51" s="1206"/>
      <c r="P51" s="1206"/>
      <c r="Q51" s="1206"/>
      <c r="R51" s="1206"/>
      <c r="S51" s="1206"/>
      <c r="T51" s="1206"/>
      <c r="U51" s="1206"/>
      <c r="V51" s="1206"/>
      <c r="W51" s="1206"/>
    </row>
    <row r="52" spans="5:23" ht="17.100000000000001" customHeight="1">
      <c r="E52" s="1205" t="s">
        <v>738</v>
      </c>
      <c r="F52" s="1206"/>
      <c r="G52" s="1206"/>
      <c r="H52" s="1206"/>
      <c r="I52" s="1206"/>
      <c r="J52" s="1206"/>
      <c r="K52" s="1206"/>
      <c r="L52" s="1206"/>
      <c r="M52" s="1206"/>
      <c r="N52" s="1206"/>
      <c r="O52" s="1206"/>
      <c r="P52" s="1206"/>
      <c r="Q52" s="1206"/>
      <c r="R52" s="1206"/>
      <c r="S52" s="1206"/>
      <c r="T52" s="1206"/>
      <c r="U52" s="1206"/>
      <c r="V52" s="1206"/>
      <c r="W52" s="1206"/>
    </row>
    <row r="53" spans="5:23" ht="15" customHeight="1">
      <c r="E53" s="791"/>
      <c r="F53" s="218"/>
      <c r="G53" s="218"/>
      <c r="H53" s="218"/>
      <c r="I53" s="218"/>
      <c r="J53" s="218"/>
      <c r="K53" s="218"/>
      <c r="L53" s="218"/>
      <c r="M53" s="218"/>
      <c r="N53" s="218"/>
      <c r="O53" s="218"/>
      <c r="P53" s="218"/>
      <c r="Q53" s="218"/>
      <c r="R53" s="218"/>
      <c r="S53" s="218"/>
      <c r="T53" s="218"/>
      <c r="U53" s="218"/>
      <c r="V53" s="218"/>
      <c r="W53" s="218"/>
    </row>
    <row r="54" spans="5:23" ht="15" customHeight="1">
      <c r="E54" s="1204" t="s">
        <v>734</v>
      </c>
      <c r="F54" s="1204"/>
      <c r="G54" s="1204"/>
      <c r="H54" s="1204"/>
      <c r="I54" s="1204"/>
      <c r="J54" s="1204"/>
      <c r="K54" s="1204"/>
      <c r="L54" s="1204"/>
      <c r="M54" s="1204"/>
      <c r="N54" s="1204"/>
      <c r="O54" s="1204"/>
      <c r="P54" s="1204"/>
      <c r="Q54" s="1204"/>
      <c r="R54" s="1204"/>
      <c r="S54" s="1204"/>
      <c r="T54" s="1204"/>
      <c r="U54" s="1204"/>
      <c r="V54" s="1204"/>
      <c r="W54" s="1204"/>
    </row>
    <row r="55" spans="5:23" ht="17.100000000000001" customHeight="1">
      <c r="E55" s="1205" t="s">
        <v>739</v>
      </c>
      <c r="F55" s="1206"/>
      <c r="G55" s="1206"/>
      <c r="H55" s="1206"/>
      <c r="I55" s="1206"/>
      <c r="J55" s="1206"/>
      <c r="K55" s="1206"/>
      <c r="L55" s="1206"/>
      <c r="M55" s="1206"/>
      <c r="N55" s="1206"/>
      <c r="O55" s="1206"/>
      <c r="P55" s="1206"/>
      <c r="Q55" s="1206"/>
      <c r="R55" s="1206"/>
      <c r="S55" s="1206"/>
      <c r="T55" s="1206"/>
      <c r="U55" s="1206"/>
      <c r="V55" s="1206"/>
      <c r="W55" s="1206"/>
    </row>
    <row r="56" spans="5:23" ht="17.100000000000001" customHeight="1">
      <c r="E56" s="1205" t="s">
        <v>740</v>
      </c>
      <c r="F56" s="1206"/>
      <c r="G56" s="1206"/>
      <c r="H56" s="1206"/>
      <c r="I56" s="1206"/>
      <c r="J56" s="1206"/>
      <c r="K56" s="1206"/>
      <c r="L56" s="1206"/>
      <c r="M56" s="1206"/>
      <c r="N56" s="1206"/>
      <c r="O56" s="1206"/>
      <c r="P56" s="1206"/>
      <c r="Q56" s="1206"/>
      <c r="R56" s="1206"/>
      <c r="S56" s="1206"/>
      <c r="T56" s="1206"/>
      <c r="U56" s="1206"/>
      <c r="V56" s="1206"/>
      <c r="W56" s="1206"/>
    </row>
  </sheetData>
  <sheetProtection password="FA9C" sheet="1" objects="1" scenarios="1" formatColumns="0" formatRows="0"/>
  <dataConsolidate leftLabels="1"/>
  <mergeCells count="101">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52:W52"/>
    <mergeCell ref="P19:Q19"/>
    <mergeCell ref="W17:W18"/>
    <mergeCell ref="O17:R17"/>
    <mergeCell ref="K17:N17"/>
    <mergeCell ref="T19:U19"/>
    <mergeCell ref="S17:V17"/>
    <mergeCell ref="T18:U18"/>
    <mergeCell ref="L18:M18"/>
    <mergeCell ref="P18:Q18"/>
    <mergeCell ref="I21:I30"/>
    <mergeCell ref="J21:J30"/>
    <mergeCell ref="I32:I35"/>
    <mergeCell ref="J32:J35"/>
    <mergeCell ref="K32:K35"/>
    <mergeCell ref="L32:L34"/>
    <mergeCell ref="M32:M34"/>
    <mergeCell ref="N32:N34"/>
    <mergeCell ref="O32:O34"/>
    <mergeCell ref="K21:K30"/>
    <mergeCell ref="L21:L23"/>
    <mergeCell ref="M21:M23"/>
    <mergeCell ref="P21:P22"/>
    <mergeCell ref="Q21:Q22"/>
    <mergeCell ref="R21:R22"/>
    <mergeCell ref="S21:S22"/>
    <mergeCell ref="D32:D36"/>
    <mergeCell ref="E32:E36"/>
    <mergeCell ref="F32:F36"/>
    <mergeCell ref="G32:G36"/>
    <mergeCell ref="H32:H35"/>
    <mergeCell ref="N21:N23"/>
    <mergeCell ref="O21:O23"/>
    <mergeCell ref="D21:D31"/>
    <mergeCell ref="E21:E31"/>
    <mergeCell ref="F21:F31"/>
    <mergeCell ref="G21:G31"/>
    <mergeCell ref="H21:H30"/>
    <mergeCell ref="P27:P28"/>
    <mergeCell ref="Q27:Q28"/>
    <mergeCell ref="R27:R28"/>
    <mergeCell ref="S27:S28"/>
    <mergeCell ref="L24:L26"/>
    <mergeCell ref="M24:M26"/>
    <mergeCell ref="N24:N26"/>
    <mergeCell ref="O24:O26"/>
    <mergeCell ref="E54:W54"/>
    <mergeCell ref="E55:W55"/>
    <mergeCell ref="E56:W56"/>
    <mergeCell ref="E48:W48"/>
    <mergeCell ref="E49:W49"/>
    <mergeCell ref="E50:W50"/>
    <mergeCell ref="E51:W51"/>
    <mergeCell ref="M37:M39"/>
    <mergeCell ref="N37:N39"/>
    <mergeCell ref="O37:O39"/>
    <mergeCell ref="P37:P38"/>
    <mergeCell ref="Q37:Q38"/>
    <mergeCell ref="R37:R38"/>
    <mergeCell ref="S37:S38"/>
    <mergeCell ref="D37:D41"/>
    <mergeCell ref="E37:E41"/>
    <mergeCell ref="F37:F41"/>
    <mergeCell ref="G37:G41"/>
    <mergeCell ref="H37:H40"/>
    <mergeCell ref="I37:I40"/>
    <mergeCell ref="J37:J40"/>
    <mergeCell ref="K37:K40"/>
    <mergeCell ref="L37:L39"/>
    <mergeCell ref="P24:P25"/>
    <mergeCell ref="Q24:Q25"/>
    <mergeCell ref="R24:R25"/>
    <mergeCell ref="S24:S25"/>
    <mergeCell ref="L27:L29"/>
    <mergeCell ref="M27:M29"/>
    <mergeCell ref="N27:N29"/>
    <mergeCell ref="O27:O29"/>
    <mergeCell ref="P32:P33"/>
    <mergeCell ref="Q32:Q33"/>
    <mergeCell ref="R32:R33"/>
    <mergeCell ref="S32:S33"/>
  </mergeCells>
  <phoneticPr fontId="13"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32:G33 K32:K33 O32:O33 S32:S33 G37:G38 K37:K38 O37:O38 S37:S38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N39 N32:N34 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32 F37 F24:F25 F27:F28"/>
    <dataValidation type="textLength" operator="lessThanOrEqual" allowBlank="1" showInputMessage="1" showErrorMessage="1" errorTitle="Ошибка" error="Допускается ввод не более 900 символов!" sqref="V21:W21 R21:R22 J21 V32:W32 R32:R33 V37:W37 R37:R38 J37 J24:J25 R24:R25 V24:W24 J27:J28 R27:R28 V27:W27">
      <formula1>900</formula1>
    </dataValidation>
    <dataValidation type="list" showInputMessage="1" showErrorMessage="1" errorTitle="Ошибка" error="Выберите значение из списка" sqref="J32">
      <formula1>name_rates_4_filter</formula1>
    </dataValidation>
    <dataValidation type="list" allowBlank="1" showInputMessage="1" showErrorMessage="1" errorTitle="Ошибка" error="Выберите значение из списка" prompt="Выберите значение из списка" sqref="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14" width="10.5703125" style="584"/>
    <col min="15" max="16384" width="10.5703125" style="522"/>
  </cols>
  <sheetData>
    <row r="1" spans="1:14" ht="3" customHeight="1">
      <c r="A1" s="590" t="s">
        <v>92</v>
      </c>
    </row>
    <row r="2" spans="1:14" ht="22.5">
      <c r="F2" s="1220" t="s">
        <v>490</v>
      </c>
      <c r="G2" s="1221"/>
      <c r="H2" s="1222"/>
      <c r="I2" s="639"/>
    </row>
    <row r="3" spans="1:14" ht="3" customHeight="1"/>
    <row r="4" spans="1:14" s="569" customFormat="1" ht="11.25">
      <c r="A4" s="589"/>
      <c r="B4" s="589"/>
      <c r="C4" s="589"/>
      <c r="D4" s="589"/>
      <c r="F4" s="1165" t="s">
        <v>453</v>
      </c>
      <c r="G4" s="1165"/>
      <c r="H4" s="1165"/>
      <c r="I4" s="1223" t="s">
        <v>454</v>
      </c>
      <c r="J4" s="589"/>
      <c r="K4" s="589"/>
      <c r="L4" s="589"/>
      <c r="M4" s="589"/>
      <c r="N4" s="589"/>
    </row>
    <row r="5" spans="1:14" s="569" customFormat="1" ht="11.25" customHeight="1">
      <c r="A5" s="589"/>
      <c r="B5" s="589"/>
      <c r="C5" s="589"/>
      <c r="D5" s="589"/>
      <c r="F5" s="605" t="s">
        <v>91</v>
      </c>
      <c r="G5" s="617" t="s">
        <v>456</v>
      </c>
      <c r="H5" s="604" t="s">
        <v>441</v>
      </c>
      <c r="I5" s="1223"/>
      <c r="J5" s="589"/>
      <c r="K5" s="589"/>
      <c r="L5" s="589"/>
      <c r="M5" s="589"/>
      <c r="N5" s="589"/>
    </row>
    <row r="6" spans="1:14" s="569" customFormat="1" ht="12" customHeight="1">
      <c r="A6" s="589"/>
      <c r="B6" s="589"/>
      <c r="C6" s="589"/>
      <c r="D6" s="589"/>
      <c r="F6" s="606" t="s">
        <v>92</v>
      </c>
      <c r="G6" s="608">
        <v>2</v>
      </c>
      <c r="H6" s="609">
        <v>3</v>
      </c>
      <c r="I6" s="607">
        <v>4</v>
      </c>
      <c r="J6" s="589">
        <v>4</v>
      </c>
      <c r="K6" s="589"/>
      <c r="L6" s="589"/>
      <c r="M6" s="589"/>
      <c r="N6" s="589"/>
    </row>
    <row r="7" spans="1:14" s="569" customFormat="1" ht="18.75">
      <c r="A7" s="589"/>
      <c r="B7" s="589"/>
      <c r="C7" s="589"/>
      <c r="D7" s="589"/>
      <c r="F7" s="615">
        <v>1</v>
      </c>
      <c r="G7" s="631" t="s">
        <v>491</v>
      </c>
      <c r="H7" s="603" t="str">
        <f>IF(dateCh="","",dateCh)</f>
        <v>20.12.2021</v>
      </c>
      <c r="I7" s="580" t="s">
        <v>492</v>
      </c>
      <c r="J7" s="614"/>
      <c r="K7" s="589"/>
      <c r="L7" s="589"/>
      <c r="M7" s="589"/>
      <c r="N7" s="589"/>
    </row>
    <row r="8" spans="1:14" s="569" customFormat="1" ht="45">
      <c r="A8" s="1224">
        <v>1</v>
      </c>
      <c r="B8" s="589"/>
      <c r="C8" s="589"/>
      <c r="D8" s="589"/>
      <c r="F8" s="615" t="str">
        <f>"2." &amp;mergeValue(A8)</f>
        <v>2.1</v>
      </c>
      <c r="G8" s="631" t="s">
        <v>493</v>
      </c>
      <c r="H8" s="603"/>
      <c r="I8" s="580" t="s">
        <v>588</v>
      </c>
      <c r="J8" s="614"/>
      <c r="K8" s="589"/>
      <c r="L8" s="589"/>
      <c r="M8" s="589"/>
      <c r="N8" s="589"/>
    </row>
    <row r="9" spans="1:14" s="569" customFormat="1" ht="22.5">
      <c r="A9" s="1224"/>
      <c r="B9" s="589"/>
      <c r="C9" s="589"/>
      <c r="D9" s="589"/>
      <c r="F9" s="615" t="str">
        <f>"3." &amp;mergeValue(A9)</f>
        <v>3.1</v>
      </c>
      <c r="G9" s="631" t="s">
        <v>494</v>
      </c>
      <c r="H9" s="603"/>
      <c r="I9" s="580" t="s">
        <v>586</v>
      </c>
      <c r="J9" s="614"/>
      <c r="K9" s="589"/>
      <c r="L9" s="589"/>
      <c r="M9" s="589"/>
      <c r="N9" s="589"/>
    </row>
    <row r="10" spans="1:14" s="569" customFormat="1" ht="22.5">
      <c r="A10" s="1224"/>
      <c r="B10" s="589"/>
      <c r="C10" s="589"/>
      <c r="D10" s="589"/>
      <c r="F10" s="615" t="str">
        <f>"4."&amp;mergeValue(A10)</f>
        <v>4.1</v>
      </c>
      <c r="G10" s="631" t="s">
        <v>495</v>
      </c>
      <c r="H10" s="604" t="s">
        <v>457</v>
      </c>
      <c r="I10" s="580"/>
      <c r="J10" s="614"/>
      <c r="K10" s="589"/>
      <c r="L10" s="589"/>
      <c r="M10" s="589"/>
      <c r="N10" s="589"/>
    </row>
    <row r="11" spans="1:14" s="569" customFormat="1" ht="18.75">
      <c r="A11" s="1224"/>
      <c r="B11" s="1224">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row>
    <row r="12" spans="1:14" s="569" customFormat="1" ht="22.5">
      <c r="A12" s="1224"/>
      <c r="B12" s="1224"/>
      <c r="C12" s="1224">
        <v>1</v>
      </c>
      <c r="D12" s="622"/>
      <c r="F12" s="615" t="str">
        <f>"4."&amp;mergeValue(A12) &amp;"."&amp;mergeValue(B12)&amp;"."&amp;mergeValue(C12)</f>
        <v>4.1.1.1</v>
      </c>
      <c r="G12" s="621" t="s">
        <v>496</v>
      </c>
      <c r="H12" s="603"/>
      <c r="I12" s="580" t="s">
        <v>499</v>
      </c>
      <c r="J12" s="614"/>
      <c r="K12" s="589"/>
      <c r="L12" s="589"/>
      <c r="M12" s="589"/>
      <c r="N12" s="589"/>
    </row>
    <row r="13" spans="1:14" s="569" customFormat="1" ht="39" customHeight="1">
      <c r="A13" s="1224"/>
      <c r="B13" s="1224"/>
      <c r="C13" s="1224"/>
      <c r="D13" s="622">
        <v>1</v>
      </c>
      <c r="F13" s="615" t="str">
        <f>"4."&amp;mergeValue(A13) &amp;"."&amp;mergeValue(B13)&amp;"."&amp;mergeValue(C13)&amp;"."&amp;mergeValue(D13)</f>
        <v>4.1.1.1.1</v>
      </c>
      <c r="G13" s="632" t="s">
        <v>497</v>
      </c>
      <c r="H13" s="603"/>
      <c r="I13" s="1225" t="s">
        <v>589</v>
      </c>
      <c r="J13" s="614"/>
      <c r="K13" s="589"/>
      <c r="L13" s="589"/>
      <c r="M13" s="589"/>
      <c r="N13" s="589"/>
    </row>
    <row r="14" spans="1:14" s="569" customFormat="1" ht="18.75">
      <c r="A14" s="1224"/>
      <c r="B14" s="1224"/>
      <c r="C14" s="1224"/>
      <c r="D14" s="622"/>
      <c r="F14" s="618"/>
      <c r="G14" s="549" t="s">
        <v>4</v>
      </c>
      <c r="H14" s="623"/>
      <c r="I14" s="1225"/>
      <c r="J14" s="614"/>
      <c r="K14" s="589"/>
      <c r="L14" s="589"/>
      <c r="M14" s="589"/>
      <c r="N14" s="589"/>
    </row>
    <row r="15" spans="1:14" s="569" customFormat="1" ht="18.75">
      <c r="A15" s="1224"/>
      <c r="B15" s="1224"/>
      <c r="C15" s="622"/>
      <c r="D15" s="622"/>
      <c r="F15" s="633"/>
      <c r="G15" s="576" t="s">
        <v>402</v>
      </c>
      <c r="H15" s="634"/>
      <c r="I15" s="635"/>
      <c r="J15" s="614"/>
      <c r="K15" s="589"/>
      <c r="L15" s="589"/>
      <c r="M15" s="589"/>
      <c r="N15" s="589"/>
    </row>
    <row r="16" spans="1:14" s="569" customFormat="1" ht="18.75">
      <c r="A16" s="1224"/>
      <c r="B16" s="589"/>
      <c r="C16" s="589"/>
      <c r="D16" s="589"/>
      <c r="F16" s="618"/>
      <c r="G16" s="557" t="s">
        <v>505</v>
      </c>
      <c r="H16" s="619"/>
      <c r="I16" s="620"/>
      <c r="J16" s="614"/>
      <c r="K16" s="589"/>
      <c r="L16" s="589"/>
      <c r="M16" s="589"/>
      <c r="N16" s="589"/>
    </row>
    <row r="17" spans="1:14" s="569" customFormat="1" ht="18.75">
      <c r="A17" s="589"/>
      <c r="B17" s="589"/>
      <c r="C17" s="589"/>
      <c r="D17" s="589"/>
      <c r="F17" s="618"/>
      <c r="G17" s="564" t="s">
        <v>504</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219" t="s">
        <v>591</v>
      </c>
      <c r="H19" s="1219"/>
      <c r="I19" s="593"/>
      <c r="J19" s="613"/>
      <c r="K19" s="613"/>
      <c r="L19" s="613"/>
      <c r="M19" s="613"/>
      <c r="N19" s="613"/>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8" width="10.5703125" style="584"/>
    <col min="29" max="16384" width="10.5703125" style="522"/>
  </cols>
  <sheetData>
    <row r="1" spans="1:28" hidden="1">
      <c r="Q1" s="582"/>
      <c r="R1" s="582"/>
    </row>
    <row r="2" spans="1:28" hidden="1">
      <c r="U2" s="582"/>
    </row>
    <row r="3" spans="1:28" hidden="1"/>
    <row r="4" spans="1:28" ht="3" customHeight="1">
      <c r="J4" s="528"/>
      <c r="K4" s="528"/>
      <c r="L4" s="523"/>
      <c r="M4" s="523"/>
      <c r="N4" s="523"/>
      <c r="O4" s="531"/>
      <c r="P4" s="531"/>
      <c r="Q4" s="531"/>
      <c r="R4" s="531"/>
      <c r="S4" s="531"/>
      <c r="T4" s="531"/>
      <c r="U4" s="531"/>
    </row>
    <row r="5" spans="1:28" ht="22.5" customHeight="1">
      <c r="J5" s="528"/>
      <c r="K5" s="528"/>
      <c r="L5" s="1252" t="s">
        <v>629</v>
      </c>
      <c r="M5" s="1252"/>
      <c r="N5" s="1252"/>
      <c r="O5" s="1252"/>
      <c r="P5" s="1252"/>
      <c r="Q5" s="1252"/>
      <c r="R5" s="1252"/>
      <c r="S5" s="1252"/>
      <c r="T5" s="1252"/>
      <c r="U5" s="663"/>
    </row>
    <row r="6" spans="1:28" ht="3" customHeight="1">
      <c r="J6" s="528"/>
      <c r="K6" s="528"/>
      <c r="L6" s="523"/>
      <c r="M6" s="523"/>
      <c r="N6" s="523"/>
      <c r="O6" s="527"/>
      <c r="P6" s="527"/>
      <c r="Q6" s="527"/>
      <c r="R6" s="527"/>
      <c r="S6" s="527"/>
      <c r="T6" s="527"/>
      <c r="U6" s="527"/>
      <c r="V6" s="531"/>
    </row>
    <row r="7" spans="1:28" s="569" customFormat="1" ht="22.5">
      <c r="A7" s="589"/>
      <c r="B7" s="589"/>
      <c r="C7" s="589"/>
      <c r="D7" s="589"/>
      <c r="E7" s="589"/>
      <c r="F7" s="589"/>
      <c r="G7" s="589"/>
      <c r="H7" s="589"/>
      <c r="L7" s="498"/>
      <c r="M7" s="616" t="s">
        <v>501</v>
      </c>
      <c r="N7" s="665"/>
      <c r="O7" s="1229" t="str">
        <f>IF(NameOrPr_ch="",IF(NameOrPr="","",NameOrPr),NameOrPr_ch)</f>
        <v>Департамент жилищно-коммунального хозяйства, энергетики и регулирования тарифов Ярославской области</v>
      </c>
      <c r="P7" s="1229"/>
      <c r="Q7" s="1229"/>
      <c r="R7" s="1229"/>
      <c r="S7" s="1229"/>
      <c r="T7" s="1229"/>
      <c r="U7" s="581"/>
      <c r="V7" s="581"/>
      <c r="W7" s="518"/>
      <c r="X7" s="589"/>
      <c r="Y7" s="589"/>
      <c r="Z7" s="589"/>
      <c r="AA7" s="589"/>
      <c r="AB7" s="589"/>
    </row>
    <row r="8" spans="1:28" s="569" customFormat="1" ht="18.75">
      <c r="A8" s="589"/>
      <c r="B8" s="589"/>
      <c r="C8" s="589"/>
      <c r="D8" s="589"/>
      <c r="E8" s="589"/>
      <c r="F8" s="589"/>
      <c r="G8" s="589"/>
      <c r="H8" s="589"/>
      <c r="L8" s="498"/>
      <c r="M8" s="616" t="s">
        <v>594</v>
      </c>
      <c r="N8" s="665"/>
      <c r="O8" s="1229" t="str">
        <f>IF(datePr_ch="",IF(datePr="","",datePr),datePr_ch)</f>
        <v>20.12.2021</v>
      </c>
      <c r="P8" s="1229"/>
      <c r="Q8" s="1229"/>
      <c r="R8" s="1229"/>
      <c r="S8" s="1229"/>
      <c r="T8" s="1229"/>
      <c r="U8" s="581"/>
      <c r="V8" s="581"/>
      <c r="W8" s="518"/>
      <c r="X8" s="589"/>
      <c r="Y8" s="589"/>
      <c r="Z8" s="589"/>
      <c r="AA8" s="589"/>
      <c r="AB8" s="589"/>
    </row>
    <row r="9" spans="1:28" s="569" customFormat="1" ht="18.75">
      <c r="A9" s="589"/>
      <c r="B9" s="589"/>
      <c r="C9" s="589"/>
      <c r="D9" s="589"/>
      <c r="E9" s="589"/>
      <c r="F9" s="589"/>
      <c r="G9" s="589"/>
      <c r="H9" s="589"/>
      <c r="L9" s="551"/>
      <c r="M9" s="616" t="s">
        <v>593</v>
      </c>
      <c r="N9" s="665"/>
      <c r="O9" s="1229" t="str">
        <f>IF(numberPr_ch="",IF(numberPr="","",numberPr),numberPr_ch)</f>
        <v>272-ви, 304-ви, 375-ви, 376-ви, 378-ви</v>
      </c>
      <c r="P9" s="1229"/>
      <c r="Q9" s="1229"/>
      <c r="R9" s="1229"/>
      <c r="S9" s="1229"/>
      <c r="T9" s="1229"/>
      <c r="U9" s="581"/>
      <c r="V9" s="581"/>
      <c r="W9" s="518"/>
      <c r="X9" s="589"/>
      <c r="Y9" s="589"/>
      <c r="Z9" s="589"/>
      <c r="AA9" s="589"/>
      <c r="AB9" s="589"/>
    </row>
    <row r="10" spans="1:28" s="569" customFormat="1" ht="18.75">
      <c r="A10" s="589"/>
      <c r="B10" s="589"/>
      <c r="C10" s="589"/>
      <c r="D10" s="589"/>
      <c r="E10" s="589"/>
      <c r="F10" s="589"/>
      <c r="G10" s="589"/>
      <c r="H10" s="589"/>
      <c r="L10" s="551"/>
      <c r="M10" s="616" t="s">
        <v>500</v>
      </c>
      <c r="N10" s="665"/>
      <c r="O10" s="1229" t="str">
        <f>IF(IstPub_ch="",IF(IstPub="","",IstPub),IstPub_ch)</f>
        <v>печатное издание "Документ Регион"</v>
      </c>
      <c r="P10" s="1229"/>
      <c r="Q10" s="1229"/>
      <c r="R10" s="1229"/>
      <c r="S10" s="1229"/>
      <c r="T10" s="1229"/>
      <c r="U10" s="581"/>
      <c r="V10" s="581"/>
      <c r="W10" s="518"/>
      <c r="X10" s="589"/>
      <c r="Y10" s="589"/>
      <c r="Z10" s="589"/>
      <c r="AA10" s="589"/>
      <c r="AB10" s="589"/>
    </row>
    <row r="11" spans="1:28" s="569" customFormat="1" ht="11.25" hidden="1">
      <c r="A11" s="589"/>
      <c r="B11" s="589"/>
      <c r="C11" s="589"/>
      <c r="D11" s="589"/>
      <c r="E11" s="589"/>
      <c r="F11" s="589"/>
      <c r="G11" s="589"/>
      <c r="H11" s="589"/>
      <c r="L11" s="1253"/>
      <c r="M11" s="1253"/>
      <c r="N11" s="565"/>
      <c r="O11" s="581"/>
      <c r="P11" s="581"/>
      <c r="Q11" s="581"/>
      <c r="R11" s="581"/>
      <c r="S11" s="581"/>
      <c r="T11" s="581"/>
      <c r="U11" s="587" t="s">
        <v>372</v>
      </c>
      <c r="X11" s="589"/>
      <c r="Y11" s="589"/>
      <c r="Z11" s="589"/>
      <c r="AA11" s="589"/>
      <c r="AB11" s="589"/>
    </row>
    <row r="12" spans="1:28">
      <c r="J12" s="528"/>
      <c r="K12" s="528"/>
      <c r="L12" s="523"/>
      <c r="M12" s="523"/>
      <c r="N12" s="501"/>
      <c r="O12" s="1230"/>
      <c r="P12" s="1230"/>
      <c r="Q12" s="1230"/>
      <c r="R12" s="1230"/>
      <c r="S12" s="1230"/>
      <c r="T12" s="1230"/>
      <c r="U12" s="1230"/>
    </row>
    <row r="13" spans="1:28">
      <c r="J13" s="528"/>
      <c r="K13" s="528"/>
      <c r="L13" s="1165" t="s">
        <v>453</v>
      </c>
      <c r="M13" s="1165"/>
      <c r="N13" s="1165"/>
      <c r="O13" s="1165"/>
      <c r="P13" s="1165"/>
      <c r="Q13" s="1165"/>
      <c r="R13" s="1165"/>
      <c r="S13" s="1165"/>
      <c r="T13" s="1165"/>
      <c r="U13" s="1165"/>
      <c r="V13" s="1165"/>
      <c r="W13" s="1165" t="s">
        <v>454</v>
      </c>
    </row>
    <row r="14" spans="1:28" ht="14.25" customHeight="1">
      <c r="J14" s="528"/>
      <c r="K14" s="528"/>
      <c r="L14" s="1236" t="s">
        <v>91</v>
      </c>
      <c r="M14" s="1236" t="s">
        <v>637</v>
      </c>
      <c r="N14" s="660"/>
      <c r="O14" s="1237" t="s">
        <v>639</v>
      </c>
      <c r="P14" s="1238"/>
      <c r="Q14" s="1238"/>
      <c r="R14" s="1238"/>
      <c r="S14" s="1238"/>
      <c r="T14" s="1239"/>
      <c r="U14" s="1247" t="s">
        <v>340</v>
      </c>
      <c r="V14" s="1233" t="s">
        <v>274</v>
      </c>
      <c r="W14" s="1165"/>
    </row>
    <row r="15" spans="1:28" ht="14.25" customHeight="1">
      <c r="J15" s="528"/>
      <c r="K15" s="528"/>
      <c r="L15" s="1236"/>
      <c r="M15" s="1236"/>
      <c r="N15" s="661"/>
      <c r="O15" s="1242" t="s">
        <v>603</v>
      </c>
      <c r="P15" s="1240" t="s">
        <v>270</v>
      </c>
      <c r="Q15" s="1241"/>
      <c r="R15" s="1244" t="s">
        <v>652</v>
      </c>
      <c r="S15" s="1245"/>
      <c r="T15" s="1246"/>
      <c r="U15" s="1248"/>
      <c r="V15" s="1234"/>
      <c r="W15" s="1165"/>
    </row>
    <row r="16" spans="1:28" ht="33.75" customHeight="1">
      <c r="J16" s="528"/>
      <c r="K16" s="528"/>
      <c r="L16" s="1236"/>
      <c r="M16" s="1236"/>
      <c r="N16" s="662"/>
      <c r="O16" s="1243"/>
      <c r="P16" s="534" t="s">
        <v>604</v>
      </c>
      <c r="Q16" s="534" t="s">
        <v>6</v>
      </c>
      <c r="R16" s="535" t="s">
        <v>273</v>
      </c>
      <c r="S16" s="1231" t="s">
        <v>272</v>
      </c>
      <c r="T16" s="1232"/>
      <c r="U16" s="1249"/>
      <c r="V16" s="1235"/>
      <c r="W16" s="1165"/>
    </row>
    <row r="17" spans="1:28">
      <c r="J17" s="528"/>
      <c r="K17" s="568">
        <v>1</v>
      </c>
      <c r="L17" s="646" t="s">
        <v>92</v>
      </c>
      <c r="M17" s="646" t="s">
        <v>48</v>
      </c>
      <c r="N17" s="648" t="str">
        <f ca="1">OFFSET(N17,0,-1)</f>
        <v>2</v>
      </c>
      <c r="O17" s="647">
        <f ca="1">OFFSET(O17,0,-1)+1</f>
        <v>3</v>
      </c>
      <c r="P17" s="647">
        <f ca="1">OFFSET(P17,0,-1)+1</f>
        <v>4</v>
      </c>
      <c r="Q17" s="647">
        <f ca="1">OFFSET(Q17,0,-1)+1</f>
        <v>5</v>
      </c>
      <c r="R17" s="647">
        <f ca="1">OFFSET(R17,0,-1)+1</f>
        <v>6</v>
      </c>
      <c r="S17" s="1254">
        <f ca="1">OFFSET(S17,0,-1)+1</f>
        <v>7</v>
      </c>
      <c r="T17" s="1254"/>
      <c r="U17" s="647">
        <f ca="1">OFFSET(U17,0,-2)+1</f>
        <v>8</v>
      </c>
      <c r="V17" s="648">
        <f ca="1">OFFSET(V17,0,-1)</f>
        <v>8</v>
      </c>
      <c r="W17" s="647">
        <f ca="1">OFFSET(W17,0,-1)+1</f>
        <v>9</v>
      </c>
    </row>
    <row r="18" spans="1:28" ht="22.5">
      <c r="A18" s="1255">
        <v>1</v>
      </c>
      <c r="B18" s="846"/>
      <c r="C18" s="846"/>
      <c r="D18" s="846"/>
      <c r="E18" s="847"/>
      <c r="F18" s="848"/>
      <c r="G18" s="848"/>
      <c r="H18" s="848"/>
      <c r="I18" s="849"/>
      <c r="J18" s="844"/>
      <c r="K18" s="851"/>
      <c r="L18" s="592">
        <f>mergeValue(A18)</f>
        <v>1</v>
      </c>
      <c r="M18" s="640" t="s">
        <v>20</v>
      </c>
      <c r="N18" s="645"/>
      <c r="O18" s="1256"/>
      <c r="P18" s="1256"/>
      <c r="Q18" s="1256"/>
      <c r="R18" s="1256"/>
      <c r="S18" s="1256"/>
      <c r="T18" s="1256"/>
      <c r="U18" s="1256"/>
      <c r="V18" s="1256"/>
      <c r="W18" s="629" t="s">
        <v>475</v>
      </c>
      <c r="Y18" s="588"/>
      <c r="Z18" s="588" t="str">
        <f t="shared" ref="Z18:Z31" si="0">IF(M18="","",M18 )</f>
        <v>Наименование тарифа</v>
      </c>
      <c r="AA18" s="588"/>
      <c r="AB18" s="588"/>
    </row>
    <row r="19" spans="1:28" ht="22.5">
      <c r="A19" s="1255"/>
      <c r="B19" s="1255">
        <v>1</v>
      </c>
      <c r="C19" s="846"/>
      <c r="D19" s="846"/>
      <c r="E19" s="848"/>
      <c r="F19" s="848"/>
      <c r="G19" s="848"/>
      <c r="H19" s="848"/>
      <c r="I19" s="843"/>
      <c r="J19" s="842"/>
      <c r="K19" s="845"/>
      <c r="L19" s="592" t="str">
        <f>mergeValue(A19) &amp;"."&amp; mergeValue(B19)</f>
        <v>1.1</v>
      </c>
      <c r="M19" s="545" t="s">
        <v>16</v>
      </c>
      <c r="N19" s="645"/>
      <c r="O19" s="1256"/>
      <c r="P19" s="1256"/>
      <c r="Q19" s="1256"/>
      <c r="R19" s="1256"/>
      <c r="S19" s="1256"/>
      <c r="T19" s="1256"/>
      <c r="U19" s="1256"/>
      <c r="V19" s="1256"/>
      <c r="W19" s="629" t="s">
        <v>476</v>
      </c>
      <c r="Y19" s="588"/>
      <c r="Z19" s="588" t="str">
        <f t="shared" si="0"/>
        <v>Территория действия тарифа</v>
      </c>
      <c r="AA19" s="588"/>
      <c r="AB19" s="588"/>
    </row>
    <row r="20" spans="1:28" ht="22.5">
      <c r="A20" s="1255"/>
      <c r="B20" s="1255"/>
      <c r="C20" s="1255">
        <v>1</v>
      </c>
      <c r="D20" s="846"/>
      <c r="E20" s="848"/>
      <c r="F20" s="848"/>
      <c r="G20" s="848"/>
      <c r="H20" s="848"/>
      <c r="I20" s="850"/>
      <c r="J20" s="842"/>
      <c r="K20" s="845"/>
      <c r="L20" s="592" t="str">
        <f>mergeValue(A20) &amp;"."&amp; mergeValue(B20)&amp;"."&amp; mergeValue(C20)</f>
        <v>1.1.1</v>
      </c>
      <c r="M20" s="546" t="s">
        <v>7</v>
      </c>
      <c r="N20" s="645"/>
      <c r="O20" s="1256"/>
      <c r="P20" s="1256"/>
      <c r="Q20" s="1256"/>
      <c r="R20" s="1256"/>
      <c r="S20" s="1256"/>
      <c r="T20" s="1256"/>
      <c r="U20" s="1256"/>
      <c r="V20" s="1256"/>
      <c r="W20" s="629" t="s">
        <v>631</v>
      </c>
      <c r="Y20" s="588"/>
      <c r="Z20" s="588" t="str">
        <f t="shared" si="0"/>
        <v xml:space="preserve">Наименование системы теплоснабжения </v>
      </c>
      <c r="AA20" s="588"/>
      <c r="AB20" s="588"/>
    </row>
    <row r="21" spans="1:28" ht="22.5">
      <c r="A21" s="1255"/>
      <c r="B21" s="1255"/>
      <c r="C21" s="1255"/>
      <c r="D21" s="1255">
        <v>1</v>
      </c>
      <c r="E21" s="848"/>
      <c r="F21" s="848"/>
      <c r="G21" s="848"/>
      <c r="H21" s="848"/>
      <c r="I21" s="850"/>
      <c r="J21" s="842"/>
      <c r="K21" s="845"/>
      <c r="L21" s="592" t="str">
        <f>mergeValue(A21) &amp;"."&amp; mergeValue(B21)&amp;"."&amp; mergeValue(C21)&amp;"."&amp; mergeValue(D21)</f>
        <v>1.1.1.1</v>
      </c>
      <c r="M21" s="547" t="s">
        <v>22</v>
      </c>
      <c r="N21" s="645"/>
      <c r="O21" s="1256"/>
      <c r="P21" s="1256"/>
      <c r="Q21" s="1256"/>
      <c r="R21" s="1256"/>
      <c r="S21" s="1256"/>
      <c r="T21" s="1256"/>
      <c r="U21" s="1256"/>
      <c r="V21" s="1256"/>
      <c r="W21" s="629" t="s">
        <v>632</v>
      </c>
      <c r="Y21" s="588"/>
      <c r="Z21" s="588" t="str">
        <f t="shared" si="0"/>
        <v xml:space="preserve">Источник тепловой энергии  </v>
      </c>
      <c r="AA21" s="588"/>
      <c r="AB21" s="588"/>
    </row>
    <row r="22" spans="1:28" ht="101.25">
      <c r="A22" s="1255"/>
      <c r="B22" s="1255"/>
      <c r="C22" s="1255"/>
      <c r="D22" s="1255"/>
      <c r="E22" s="1255">
        <v>1</v>
      </c>
      <c r="F22" s="848"/>
      <c r="G22" s="848"/>
      <c r="H22" s="846">
        <v>1</v>
      </c>
      <c r="I22" s="1255">
        <v>1</v>
      </c>
      <c r="J22" s="848"/>
      <c r="K22" s="853"/>
      <c r="L22" s="592" t="str">
        <f>mergeValue(A22) &amp;"."&amp; mergeValue(B22)&amp;"."&amp; mergeValue(C22)&amp;"."&amp; mergeValue(D22)&amp;"."&amp; mergeValue(E22)</f>
        <v>1.1.1.1.1</v>
      </c>
      <c r="M22" s="553" t="s">
        <v>9</v>
      </c>
      <c r="N22" s="645"/>
      <c r="O22" s="1257"/>
      <c r="P22" s="1257"/>
      <c r="Q22" s="1257"/>
      <c r="R22" s="1257"/>
      <c r="S22" s="1257"/>
      <c r="T22" s="1257"/>
      <c r="U22" s="1257"/>
      <c r="V22" s="1257"/>
      <c r="W22" s="629" t="s">
        <v>636</v>
      </c>
      <c r="Y22" s="588"/>
      <c r="Z22" s="588" t="str">
        <f t="shared" si="0"/>
        <v>Схема подключения теплопотребляющей установки к коллектору источника тепловой энергии</v>
      </c>
      <c r="AA22" s="588"/>
      <c r="AB22" s="588"/>
    </row>
    <row r="23" spans="1:28" ht="90">
      <c r="A23" s="1255"/>
      <c r="B23" s="1255"/>
      <c r="C23" s="1255"/>
      <c r="D23" s="1255"/>
      <c r="E23" s="1255"/>
      <c r="F23" s="1255">
        <v>1</v>
      </c>
      <c r="G23" s="846"/>
      <c r="H23" s="846"/>
      <c r="I23" s="1255"/>
      <c r="J23" s="1255">
        <v>1</v>
      </c>
      <c r="K23" s="854"/>
      <c r="L23" s="592" t="str">
        <f>mergeValue(A23) &amp;"."&amp; mergeValue(B23)&amp;"."&amp; mergeValue(C23)&amp;"."&amp; mergeValue(D23)&amp;"."&amp; mergeValue(E23)&amp;"."&amp; mergeValue(F23)</f>
        <v>1.1.1.1.1.1</v>
      </c>
      <c r="M23" s="554" t="s">
        <v>10</v>
      </c>
      <c r="N23" s="645"/>
      <c r="O23" s="1258"/>
      <c r="P23" s="1259"/>
      <c r="Q23" s="1259"/>
      <c r="R23" s="1259"/>
      <c r="S23" s="1259"/>
      <c r="T23" s="1259"/>
      <c r="U23" s="1259"/>
      <c r="V23" s="1260"/>
      <c r="W23" s="629" t="s">
        <v>634</v>
      </c>
      <c r="Y23" s="588"/>
      <c r="Z23" s="588" t="str">
        <f t="shared" si="0"/>
        <v>Группа потребителей</v>
      </c>
      <c r="AA23" s="588"/>
      <c r="AB23" s="588"/>
    </row>
    <row r="24" spans="1:28" ht="189" customHeight="1">
      <c r="A24" s="1255"/>
      <c r="B24" s="1255"/>
      <c r="C24" s="1255"/>
      <c r="D24" s="1255"/>
      <c r="E24" s="1255"/>
      <c r="F24" s="1255"/>
      <c r="G24" s="846">
        <v>1</v>
      </c>
      <c r="H24" s="846"/>
      <c r="I24" s="1255"/>
      <c r="J24" s="1255"/>
      <c r="K24" s="854">
        <v>1</v>
      </c>
      <c r="L24" s="592" t="str">
        <f>mergeValue(A24) &amp;"."&amp; mergeValue(B24)&amp;"."&amp; mergeValue(C24)&amp;"."&amp; mergeValue(D24)&amp;"."&amp; mergeValue(E24)&amp;"."&amp; mergeValue(F24)&amp;"."&amp; mergeValue(G24)</f>
        <v>1.1.1.1.1.1.1</v>
      </c>
      <c r="M24" s="1063"/>
      <c r="N24" s="645"/>
      <c r="O24" s="561"/>
      <c r="P24" s="561"/>
      <c r="Q24" s="1088"/>
      <c r="R24" s="1250"/>
      <c r="S24" s="1251" t="s">
        <v>83</v>
      </c>
      <c r="T24" s="1250"/>
      <c r="U24" s="1251" t="s">
        <v>84</v>
      </c>
      <c r="V24" s="561"/>
      <c r="W24" s="1226" t="s">
        <v>653</v>
      </c>
      <c r="X24" s="584" t="str">
        <f>strCheckDate(O25:V25)</f>
        <v/>
      </c>
      <c r="Y24" s="588"/>
      <c r="Z24" s="588" t="str">
        <f t="shared" si="0"/>
        <v/>
      </c>
      <c r="AA24" s="588"/>
      <c r="AB24" s="588"/>
    </row>
    <row r="25" spans="1:28" ht="11.25" hidden="1" customHeight="1">
      <c r="A25" s="1255"/>
      <c r="B25" s="1255"/>
      <c r="C25" s="1255"/>
      <c r="D25" s="1255"/>
      <c r="E25" s="1255"/>
      <c r="F25" s="1255"/>
      <c r="G25" s="846"/>
      <c r="H25" s="846"/>
      <c r="I25" s="1255"/>
      <c r="J25" s="1255"/>
      <c r="K25" s="854"/>
      <c r="L25" s="599"/>
      <c r="M25" s="645"/>
      <c r="N25" s="645"/>
      <c r="O25" s="561"/>
      <c r="P25" s="561"/>
      <c r="Q25" s="583" t="str">
        <f>R24 &amp; "-" &amp; T24</f>
        <v>-</v>
      </c>
      <c r="R25" s="1250"/>
      <c r="S25" s="1251"/>
      <c r="T25" s="1250"/>
      <c r="U25" s="1251"/>
      <c r="V25" s="561"/>
      <c r="W25" s="1227"/>
      <c r="Y25" s="588"/>
      <c r="Z25" s="588" t="str">
        <f t="shared" si="0"/>
        <v/>
      </c>
      <c r="AA25" s="588"/>
      <c r="AB25" s="588"/>
    </row>
    <row r="26" spans="1:28" ht="15" customHeight="1">
      <c r="A26" s="1255"/>
      <c r="B26" s="1255"/>
      <c r="C26" s="1255"/>
      <c r="D26" s="1255"/>
      <c r="E26" s="1255"/>
      <c r="F26" s="1255"/>
      <c r="G26" s="848"/>
      <c r="H26" s="846"/>
      <c r="I26" s="1255"/>
      <c r="J26" s="1255"/>
      <c r="K26" s="853"/>
      <c r="L26" s="537"/>
      <c r="M26" s="556" t="s">
        <v>25</v>
      </c>
      <c r="N26" s="563"/>
      <c r="O26" s="563"/>
      <c r="P26" s="563"/>
      <c r="Q26" s="563"/>
      <c r="R26" s="563"/>
      <c r="S26" s="563"/>
      <c r="T26" s="563"/>
      <c r="U26" s="563"/>
      <c r="V26" s="559"/>
      <c r="W26" s="1228"/>
      <c r="Y26" s="588"/>
      <c r="Z26" s="588" t="str">
        <f t="shared" si="0"/>
        <v>Добавить вид теплоносителя (параметры теплоносителя)</v>
      </c>
      <c r="AA26" s="588"/>
      <c r="AB26" s="588"/>
    </row>
    <row r="27" spans="1:28" ht="15" customHeight="1">
      <c r="A27" s="1255"/>
      <c r="B27" s="1255"/>
      <c r="C27" s="1255"/>
      <c r="D27" s="1255"/>
      <c r="E27" s="1255"/>
      <c r="F27" s="848"/>
      <c r="G27" s="848"/>
      <c r="H27" s="846"/>
      <c r="I27" s="1255"/>
      <c r="J27" s="848"/>
      <c r="K27" s="853"/>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row>
    <row r="28" spans="1:28" ht="15" customHeight="1">
      <c r="A28" s="1255"/>
      <c r="B28" s="1255"/>
      <c r="C28" s="1255"/>
      <c r="D28" s="1255"/>
      <c r="E28" s="852"/>
      <c r="F28" s="848"/>
      <c r="G28" s="848"/>
      <c r="H28" s="848"/>
      <c r="I28" s="844"/>
      <c r="J28" s="841"/>
      <c r="K28" s="851"/>
      <c r="L28" s="537"/>
      <c r="M28" s="550" t="s">
        <v>12</v>
      </c>
      <c r="N28" s="563"/>
      <c r="O28" s="563"/>
      <c r="P28" s="563"/>
      <c r="Q28" s="563"/>
      <c r="R28" s="563"/>
      <c r="S28" s="563"/>
      <c r="T28" s="563"/>
      <c r="U28" s="562"/>
      <c r="V28" s="563"/>
      <c r="W28" s="664"/>
      <c r="Y28" s="588"/>
      <c r="Z28" s="588" t="str">
        <f t="shared" si="0"/>
        <v>Добавить схему подключения</v>
      </c>
      <c r="AA28" s="588"/>
      <c r="AB28" s="588"/>
    </row>
    <row r="29" spans="1:28" ht="15" customHeight="1">
      <c r="A29" s="1255"/>
      <c r="B29" s="1255"/>
      <c r="C29" s="1255"/>
      <c r="D29" s="852"/>
      <c r="E29" s="852"/>
      <c r="F29" s="848"/>
      <c r="G29" s="848"/>
      <c r="H29" s="848"/>
      <c r="I29" s="844"/>
      <c r="J29" s="841"/>
      <c r="K29" s="851"/>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row>
    <row r="30" spans="1:28" ht="15" customHeight="1">
      <c r="A30" s="1255"/>
      <c r="B30" s="1255"/>
      <c r="C30" s="852"/>
      <c r="D30" s="852"/>
      <c r="E30" s="852"/>
      <c r="F30" s="852"/>
      <c r="G30" s="857"/>
      <c r="H30" s="844"/>
      <c r="I30" s="855"/>
      <c r="J30" s="841"/>
      <c r="K30" s="856"/>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row>
    <row r="31" spans="1:28" ht="15" customHeight="1">
      <c r="A31" s="1255"/>
      <c r="B31" s="852"/>
      <c r="C31" s="852"/>
      <c r="D31" s="852"/>
      <c r="E31" s="852"/>
      <c r="F31" s="852"/>
      <c r="G31" s="857"/>
      <c r="H31" s="844"/>
      <c r="I31" s="844"/>
      <c r="J31" s="841"/>
      <c r="K31" s="851"/>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row>
    <row r="32" spans="1:28" s="521" customFormat="1" ht="15" customHeight="1">
      <c r="A32" s="840"/>
      <c r="B32" s="840"/>
      <c r="C32" s="840"/>
      <c r="D32" s="840"/>
      <c r="E32" s="840"/>
      <c r="F32" s="840"/>
      <c r="G32" s="840"/>
      <c r="H32" s="840"/>
      <c r="I32" s="840"/>
      <c r="J32" s="840"/>
      <c r="K32" s="840"/>
      <c r="L32" s="492"/>
      <c r="M32" s="564" t="s">
        <v>308</v>
      </c>
      <c r="N32" s="563"/>
      <c r="O32" s="563"/>
      <c r="P32" s="563"/>
      <c r="Q32" s="563"/>
      <c r="R32" s="563"/>
      <c r="S32" s="563"/>
      <c r="T32" s="563"/>
      <c r="U32" s="562"/>
      <c r="V32" s="563"/>
      <c r="W32" s="664"/>
      <c r="X32" s="586"/>
      <c r="Y32" s="586"/>
      <c r="Z32" s="586"/>
      <c r="AA32" s="586"/>
      <c r="AB32" s="586"/>
    </row>
    <row r="33" spans="1:28" ht="11.25">
      <c r="A33" s="522"/>
      <c r="B33" s="522"/>
      <c r="C33" s="522"/>
      <c r="D33" s="522"/>
      <c r="E33" s="522"/>
      <c r="F33" s="522"/>
      <c r="G33" s="522"/>
      <c r="H33" s="522"/>
      <c r="I33" s="522"/>
      <c r="J33" s="522"/>
      <c r="K33" s="522"/>
      <c r="X33" s="522"/>
      <c r="Y33" s="522"/>
      <c r="Z33" s="522"/>
      <c r="AA33" s="522"/>
      <c r="AB33" s="522"/>
    </row>
    <row r="34" spans="1:28" ht="89.25" customHeight="1">
      <c r="L34" s="1">
        <v>1</v>
      </c>
      <c r="M34" s="1219" t="s">
        <v>630</v>
      </c>
      <c r="N34" s="1219"/>
      <c r="O34" s="1219"/>
      <c r="P34" s="1219"/>
      <c r="Q34" s="1219"/>
      <c r="R34" s="1219"/>
      <c r="S34" s="1219"/>
      <c r="T34" s="1219"/>
      <c r="U34" s="1219"/>
      <c r="V34" s="1219"/>
      <c r="W34" s="1219"/>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801</vt:i4>
      </vt:variant>
    </vt:vector>
  </HeadingPairs>
  <TitlesOfParts>
    <vt:vector size="81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Форма 4.7</vt:lpstr>
      <vt:lpstr>Форма 4.7</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u1577</cp:lastModifiedBy>
  <cp:lastPrinted>2013-08-29T08:11:20Z</cp:lastPrinted>
  <dcterms:created xsi:type="dcterms:W3CDTF">2004-05-21T07:18:45Z</dcterms:created>
  <dcterms:modified xsi:type="dcterms:W3CDTF">2022-01-10T05:04:41Z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