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6.png" ContentType="image/png"/>
  <Override PartName="/xl/media/image5.png" ContentType="image/png"/>
  <Override PartName="/xl/media/image4.png" ContentType="image/png"/>
  <Override PartName="/xl/media/image3.png" ContentType="image/png"/>
  <Override PartName="/xl/media/image1.png" ContentType="image/png"/>
  <Override PartName="/xl/media/image15.png" ContentType="image/png"/>
  <Override PartName="/xl/media/image2.png" ContentType="image/png"/>
  <Override PartName="/xl/media/image16.png" ContentType="image/png"/>
  <Override PartName="/xl/media/image7.png" ContentType="image/png"/>
  <Override PartName="/xl/media/image8.png" ContentType="image/png"/>
  <Override PartName="/xl/media/image13.png" ContentType="image/png"/>
  <Override PartName="/xl/media/image14.png" ContentType="image/png"/>
  <Override PartName="/xl/media/image12.png" ContentType="image/png"/>
  <Override PartName="/xl/media/image11.png" ContentType="image/png"/>
  <Override PartName="/xl/media/image9.png" ContentType="image/png"/>
  <Override PartName="/xl/media/image10.png" ContentType="image/png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4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3.xml.rels" ContentType="application/vnd.openxmlformats-package.relationships+xml"/>
  <Override PartName="/xl/worksheets/_rels/sheet8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Инструкция" sheetId="1" state="visible" r:id="rId2"/>
    <sheet name="Лог обновления" sheetId="2" state="hidden" r:id="rId3"/>
    <sheet name="Титульный" sheetId="3" state="visible" r:id="rId4"/>
    <sheet name="ИП" sheetId="4" state="visible" r:id="rId5"/>
    <sheet name="Комментарии" sheetId="5" state="visible" r:id="rId6"/>
    <sheet name="Проверка" sheetId="6" state="visible" r:id="rId7"/>
    <sheet name="TEHSHEET" sheetId="7" state="hidden" r:id="rId8"/>
    <sheet name="AllSheetsInThisWorkbook" sheetId="8" state="hidden" r:id="rId9"/>
    <sheet name="et_union" sheetId="9" state="hidden" r:id="rId10"/>
    <sheet name="mod_00" sheetId="10" state="hidden" r:id="rId11"/>
    <sheet name="mod_01" sheetId="11" state="hidden" r:id="rId12"/>
    <sheet name="mod_com" sheetId="12" state="hidden" r:id="rId13"/>
    <sheet name="modProv" sheetId="13" state="hidden" r:id="rId14"/>
    <sheet name="modFill" sheetId="14" state="hidden" r:id="rId15"/>
    <sheet name="modHTTP" sheetId="15" state="hidden" r:id="rId16"/>
    <sheet name="modReestr" sheetId="16" state="hidden" r:id="rId17"/>
    <sheet name="modInstruction" sheetId="17" state="hidden" r:id="rId18"/>
    <sheet name="modUpdTemplMain" sheetId="18" state="hidden" r:id="rId19"/>
    <sheet name="modfrmCheckUpdates" sheetId="19" state="hidden" r:id="rId20"/>
    <sheet name="modfrmDateChoose" sheetId="20" state="hidden" r:id="rId21"/>
    <sheet name="modfrmRegion" sheetId="21" state="hidden" r:id="rId22"/>
    <sheet name="modfrmReestr" sheetId="22" state="hidden" r:id="rId23"/>
    <sheet name="REESTR_MO" sheetId="23" state="hidden" r:id="rId24"/>
    <sheet name="REESTR_ORG" sheetId="24" state="hidden" r:id="rId25"/>
    <sheet name="REESTR_IP" sheetId="25" state="hidden" r:id="rId26"/>
    <sheet name="modClassifierValidate" sheetId="26" state="hidden" r:id="rId27"/>
    <sheet name="modCheckCyan" sheetId="27" state="hidden" r:id="rId28"/>
    <sheet name="modHyp" sheetId="28" state="hidden" r:id="rId29"/>
  </sheets>
  <definedNames>
    <definedName function="false" hidden="false" name="add_01_1" vbProcedure="false"/>
    <definedName function="false" hidden="false" name="add_01_2" vbProcedure="false"/>
    <definedName function="false" hidden="false" name="add_01_3" vbProcedure="false"/>
    <definedName function="false" hidden="false" name="add_01_ifin_col" vbProcedure="false"/>
    <definedName function="false" hidden="false" name="add_01_obj_col" vbProcedure="false"/>
    <definedName function="false" hidden="false" name="add_com" vbProcedure="false"/>
    <definedName function="false" hidden="false" name="all_year_list" vbProcedure="false"/>
    <definedName function="false" hidden="false" name="anscount" vbProcedure="false"/>
    <definedName function="false" hidden="false" name="CheckBC_ws_01" vbProcedure="false"/>
    <definedName function="false" hidden="false" name="chkGetUpdatesValue" vbProcedure="false"/>
    <definedName function="false" hidden="false" name="chkNoUpdatesValue" vbProcedure="false"/>
    <definedName function="false" hidden="false" name="code" vbProcedure="false"/>
    <definedName function="false" hidden="false" name="concession" vbProcedure="false"/>
    <definedName function="false" hidden="false" name="date_end" vbProcedure="false"/>
    <definedName function="false" hidden="false" name="date_start" vbProcedure="false"/>
    <definedName function="false" hidden="false" name="decision_date" vbProcedure="false"/>
    <definedName function="false" hidden="false" name="decision_name" vbProcedure="false"/>
    <definedName function="false" hidden="false" name="decision_nmbr" vbProcedure="false"/>
    <definedName function="false" hidden="false" name="decision_type" vbProcedure="false"/>
    <definedName function="false" hidden="false" name="et_com" vbProcedure="false"/>
    <definedName function="false" hidden="false" name="et_ListComm" vbProcedure="false"/>
    <definedName function="false" hidden="false" name="et_ws_01_ifin" vbProcedure="false"/>
    <definedName function="false" hidden="false" name="et_ws_01_m" vbProcedure="false"/>
    <definedName function="false" hidden="false" name="et_ws_01_obj" vbProcedure="false"/>
    <definedName function="false" hidden="false" name="fil_name" vbProcedure="false"/>
    <definedName function="false" hidden="false" name="FirstLine" vbProcedure="false"/>
    <definedName function="false" hidden="false" name="flag_ip" vbProcedure="false"/>
    <definedName function="false" hidden="false" name="fp_url_ip1" vbProcedure="false"/>
    <definedName function="false" hidden="false" name="fp_url_ip2" vbProcedure="false"/>
    <definedName function="false" hidden="false" name="fp_url_ip3" vbProcedure="false"/>
    <definedName function="false" hidden="false" name="god" vbProcedure="false"/>
    <definedName function="false" hidden="false" name="group_list" vbProcedure="false"/>
    <definedName function="false" hidden="false" name="inn" vbProcedure="false"/>
    <definedName function="false" hidden="false" name="Instr_1" vbProcedure="false"/>
    <definedName function="false" hidden="false" name="Instr_2" vbProcedure="false"/>
    <definedName function="false" hidden="false" name="Instr_3" vbProcedure="false"/>
    <definedName function="false" hidden="false" name="Instr_4" vbProcedure="false"/>
    <definedName function="false" hidden="false" name="Instr_5" vbProcedure="false"/>
    <definedName function="false" hidden="false" name="Instr_6" vbProcedure="false"/>
    <definedName function="false" hidden="false" name="Instr_7" vbProcedure="false"/>
    <definedName function="false" hidden="false" name="Instr_8" vbProcedure="false"/>
    <definedName function="false" hidden="false" name="instr_hyp1" vbProcedure="false"/>
    <definedName function="false" hidden="false" name="instr_hyp5" vbProcedure="false"/>
    <definedName function="false" hidden="false" name="ip_id" vbProcedure="false"/>
    <definedName function="false" hidden="false" name="ip_name" vbProcedure="false"/>
    <definedName function="false" hidden="false" name="ip_url" vbProcedure="false"/>
    <definedName function="false" hidden="false" name="IstFin_Range" vbProcedure="false"/>
    <definedName function="false" hidden="false" name="kpp" vbProcedure="false"/>
    <definedName function="false" hidden="false" name="kvartal" vbProcedure="false"/>
    <definedName function="false" hidden="false" name="logical" vbProcedure="false"/>
    <definedName function="false" hidden="false" name="MONTH" vbProcedure="false"/>
    <definedName function="false" hidden="false" name="month_list" vbProcedure="false"/>
    <definedName function="false" hidden="false" name="nds" vbProcedure="false"/>
    <definedName function="false" hidden="false" name="nvv" vbProcedure="false"/>
    <definedName function="false" hidden="false" name="org" vbProcedure="false"/>
    <definedName function="false" hidden="false" name="orgOtvDol" vbProcedure="false"/>
    <definedName function="false" hidden="false" name="orgOtvFIO" vbProcedure="false"/>
    <definedName function="false" hidden="false" name="orgOtvMail" vbProcedure="false"/>
    <definedName function="false" hidden="false" name="orgOtvTel" vbProcedure="false"/>
    <definedName function="false" hidden="false" name="orgPAddress" vbProcedure="false"/>
    <definedName function="false" hidden="false" name="orgUAddress" vbProcedure="false"/>
    <definedName function="false" hidden="false" name="Org_Address" vbProcedure="false"/>
    <definedName function="false" hidden="false" name="org_form" vbProcedure="false"/>
    <definedName function="false" hidden="false" name="Org_otv_lico" vbProcedure="false"/>
    <definedName function="false" hidden="false" name="pDel_Comm" vbProcedure="false"/>
    <definedName function="false" hidden="false" name="period" vbProcedure="false"/>
    <definedName function="false" hidden="false" name="plan_version" vbProcedure="false"/>
    <definedName function="false" hidden="false" name="quality" vbProcedure="false"/>
    <definedName function="false" hidden="false" name="REESTR_IP_RANGE" vbProcedure="false"/>
    <definedName function="false" hidden="false" name="REGION" vbProcedure="false"/>
    <definedName function="false" hidden="false" name="region_name" vbProcedure="false"/>
    <definedName function="false" hidden="false" name="rst_org_id_ip" vbProcedure="false"/>
    <definedName function="false" hidden="false" name="rst_org_id_org" vbProcedure="false"/>
    <definedName function="false" hidden="false" name="SAPBEXrevision" vbProcedure="false"/>
    <definedName function="false" hidden="false" name="SAPBEXsysID" vbProcedure="false"/>
    <definedName function="false" hidden="false" name="SAPBEXwbID" vbProcedure="false"/>
    <definedName function="false" hidden="false" name="spr_type" vbProcedure="false"/>
    <definedName function="false" hidden="false" name="UpdStatus" vbProcedure="false"/>
    <definedName function="false" hidden="false" name="vdet" vbProcedure="false"/>
    <definedName function="false" hidden="false" name="version" vbProcedure="false"/>
    <definedName function="false" hidden="false" name="ws_01_at_length_cncsn" vbProcedure="false"/>
    <definedName function="false" hidden="false" name="ws_01_at_length_event" vbProcedure="false"/>
    <definedName function="false" hidden="false" name="ws_01_at_length_object" vbProcedure="false"/>
    <definedName function="false" hidden="false" name="ws_01_col_0_p" vbProcedure="false"/>
    <definedName function="false" hidden="false" name="ws_01_col_1_p" vbProcedure="false"/>
    <definedName function="false" hidden="false" name="ws_01_col_add_event" vbProcedure="false"/>
    <definedName function="false" hidden="false" name="ws_01_col_all_p" vbProcedure="false"/>
    <definedName function="false" hidden="false" name="ws_01_col_cncsn" vbProcedure="false"/>
    <definedName function="false" hidden="false" name="ws_01_col_cncsn_ok" vbProcedure="false"/>
    <definedName function="false" hidden="false" name="ws_01_col_del_event" vbProcedure="false"/>
    <definedName function="false" hidden="false" name="ws_01_col_del_ifin" vbProcedure="false"/>
    <definedName function="false" hidden="false" name="ws_01_col_del_obj" vbProcedure="false"/>
    <definedName function="false" hidden="false" name="ws_01_col_deviation" vbProcedure="false"/>
    <definedName function="false" hidden="false" name="ws_01_col_fq2_1" vbProcedure="false"/>
    <definedName function="false" hidden="false" name="ws_01_col_fq2_2" vbProcedure="false"/>
    <definedName function="false" hidden="false" name="ws_01_col_fq2_3" vbProcedure="false"/>
    <definedName function="false" hidden="false" name="ws_01_col_fq4_1" vbProcedure="false"/>
    <definedName function="false" hidden="false" name="ws_01_col_fq4_2" vbProcedure="false"/>
    <definedName function="false" hidden="false" name="ws_01_col_fq4_3" vbProcedure="false"/>
    <definedName function="false" hidden="false" name="ws_01_col_obj_1" vbProcedure="false"/>
    <definedName function="false" hidden="false" name="ws_01_col_obj_lgl_id" vbProcedure="false"/>
    <definedName function="false" hidden="false" name="ws_01_col_obj_name" vbProcedure="false"/>
    <definedName function="false" hidden="false" name="ws_01_col_oktmo" vbProcedure="false"/>
    <definedName function="false" hidden="false" name="ws_01_col_url_plan" vbProcedure="false"/>
    <definedName function="false" hidden="false" name="ws_01_fill" vbProcedure="false"/>
    <definedName function="false" hidden="false" name="ws_01_group_column" vbProcedure="false"/>
    <definedName function="false" hidden="false" name="ws_01_planyear_column" vbProcedure="false"/>
    <definedName function="false" hidden="false" name="ws_01_row_all_cncsn" vbProcedure="false"/>
    <definedName function="false" hidden="false" name="ws_01_row_all_ip" vbProcedure="false"/>
    <definedName function="false" hidden="false" name="ws_01_row_end" vbProcedure="false"/>
    <definedName function="false" hidden="false" name="ws_01_row_start" vbProcedure="false"/>
    <definedName function="false" hidden="false" name="year_list" vbProcedure="false"/>
    <definedName function="false" hidden="false" name="_IDОтчета" vbProcedure="false"/>
    <definedName function="false" hidden="false" name="_IDШаблона" vbProcedure="false"/>
    <definedName function="false" hidden="false" name="_Параметр_1" vbProcedure="false"/>
    <definedName function="false" hidden="false" name="_Параметр_2" vbProcedure="false"/>
    <definedName function="false" hidden="false" name="_Параметр_3" vbProcedure="false"/>
    <definedName function="false" hidden="false" name="_Параметр_4" vbProcedure="false"/>
    <definedName function="false" hidden="false" name="_Параметр_5" vbProcedure="false"/>
    <definedName function="false" hidden="false" name="_Параметр_6" vbProcedure="false"/>
    <definedName function="false" hidden="false" localSheetId="5" name="_xlnm._FilterDatabase" vbProcedure="false"/>
    <definedName function="true" hidden="false" name="Instruction.BlockClick" vbProcedure="true"/>
    <definedName function="true" hidden="false" name="Instruction.cmdGetUpdate_Click" vbProcedure="true"/>
    <definedName function="true" hidden="false" name="Instruction.cmdShowHideUpdateLog_Click" vbProcedure="true"/>
    <definedName function="true" hidden="false" name="modInstruction.cmdStart_Click_Handler" vbProcedure="true"/>
    <definedName function="true" hidden="false" name="modUpdTemplLogger.Clear" vbProcedure="true"/>
    <definedName function="true" hidden="false" name="mod_00.cmdStart_Click_Handler" vbProcedure="true"/>
    <definedName function="true" hidden="false" name="mod_00.FREEZE_PANES" vbProcedure="true"/>
    <definedName function="true" hidden="false" name="mod_01.cmdAtLengthEventClick_Handler" vbProcedure="true"/>
    <definedName function="true" hidden="false" name="mod_01.cmdAtLengthObjectClick_Handler" vbProcedure="true"/>
    <definedName function="true" hidden="false" name="mod_01.cmdAtLengthCncsn_Click_Handler" vbProcedure="true"/>
    <definedName function="true" hidden="false" name="AllSheetsInThisWorkbook.MakeList" vbProcedure="true"/>
  </definedName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<sst xmlns="http://schemas.openxmlformats.org/spreadsheetml/2006/main" count="3061" uniqueCount="698">
  <si>
    <t xml:space="preserve"> (требуется обновление)</t>
  </si>
  <si>
    <t xml:space="preserve"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</t>
  </si>
  <si>
    <t xml:space="preserve">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</si>
  <si>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</si>
  <si>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</si>
  <si>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</si>
  <si>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</si>
  <si>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</si>
  <si>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 xml:space="preserve"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</si>
  <si>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</si>
  <si>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 xml:space="preserve">Консультации:</t>
  </si>
  <si>
    <t xml:space="preserve">Обратиться за помощью</t>
  </si>
  <si>
    <t xml:space="preserve">Дистрибутивы:</t>
  </si>
  <si>
    <t xml:space="preserve">Перейти</t>
  </si>
  <si>
    <t xml:space="preserve">Инструкция по заполнению</t>
  </si>
  <si>
    <t xml:space="preserve">Отчётные формы:</t>
  </si>
  <si>
    <t xml:space="preserve">Перейти к разделу</t>
  </si>
  <si>
    <t xml:space="preserve">Контакты специалистов ЦА ФАС России:</t>
  </si>
  <si>
    <t xml:space="preserve">ФИО:</t>
  </si>
  <si>
    <t xml:space="preserve">Бутко Татьяна Викторовна</t>
  </si>
  <si>
    <t xml:space="preserve">E-mail:</t>
  </si>
  <si>
    <t xml:space="preserve">butko@fas.gov.ru</t>
  </si>
  <si>
    <t xml:space="preserve">Сондоевская Ксения Александровна</t>
  </si>
  <si>
    <t xml:space="preserve">demicheva@fas.gov.ru</t>
  </si>
  <si>
    <t xml:space="preserve"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</si>
  <si>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 xml:space="preserve">проверять доступные обновления (рекомендуется)</t>
  </si>
  <si>
    <t xml:space="preserve">y</t>
  </si>
  <si>
    <t xml:space="preserve">никогда не проверять наличие обновлений (не рекомендуется)</t>
  </si>
  <si>
    <t xml:space="preserve">Дата/Время</t>
  </si>
  <si>
    <t xml:space="preserve">Сообщение</t>
  </si>
  <si>
    <t xml:space="preserve">Статус</t>
  </si>
  <si>
    <t xml:space="preserve">Проверка доступных обновлений...</t>
  </si>
  <si>
    <t xml:space="preserve">Информация</t>
  </si>
  <si>
    <t xml:space="preserve">Доступно обновление до версии 1.1</t>
  </si>
  <si>
    <t xml:space="preserve">Описание изменений: Версия 1.1
1. Корректировка итоговых расчетов при наличии КС</t>
  </si>
  <si>
    <t xml:space="preserve">Размер файла обновления: 101595 байт</t>
  </si>
  <si>
    <t xml:space="preserve">Подготовка к обновлению...</t>
  </si>
  <si>
    <t xml:space="preserve">Создание резервной копии отменено, обновление прервано</t>
  </si>
  <si>
    <t xml:space="preserve">Предупреждение</t>
  </si>
  <si>
    <t xml:space="preserve">Субъект РФ</t>
  </si>
  <si>
    <t xml:space="preserve">Ярославская область</t>
  </si>
  <si>
    <t xml:space="preserve">Период регулирования</t>
  </si>
  <si>
    <t xml:space="preserve">Год</t>
  </si>
  <si>
    <t xml:space="preserve">I полугодие</t>
  </si>
  <si>
    <t xml:space="preserve">Квартал</t>
  </si>
  <si>
    <t xml:space="preserve">Наименование ИП</t>
  </si>
  <si>
    <t xml:space="preserve">Инвестиционная программа от 30.10.2018 ООО "Газпром теплоэнерго Ярославль" в сфере теплоснабжения по развитию, повышению надежности и энергетической эффективности объектов на 2019-2023 годы</t>
  </si>
  <si>
    <t xml:space="preserve">Наименование организации</t>
  </si>
  <si>
    <t xml:space="preserve">ООО "Газпром теплоэнерго Ярославль"</t>
  </si>
  <si>
    <t xml:space="preserve">ИНН</t>
  </si>
  <si>
    <t xml:space="preserve">7603060690</t>
  </si>
  <si>
    <t xml:space="preserve">КПП</t>
  </si>
  <si>
    <t xml:space="preserve">760301001</t>
  </si>
  <si>
    <t xml:space="preserve">Наименование (описание) обособленного подразделения</t>
  </si>
  <si>
    <t xml:space="preserve">Не определено</t>
  </si>
  <si>
    <t xml:space="preserve">Организационно-правовая форма</t>
  </si>
  <si>
    <t xml:space="preserve">1 23 00 | Общества с ограниченной ответственностью</t>
  </si>
  <si>
    <t xml:space="preserve">Вид деятельности</t>
  </si>
  <si>
    <t xml:space="preserve">Некомбинированное производство :: Передача :: Сбыт</t>
  </si>
  <si>
    <t xml:space="preserve">ИП утверждена с НДС</t>
  </si>
  <si>
    <t xml:space="preserve">нет</t>
  </si>
  <si>
    <t xml:space="preserve">Показатели качества и надежности</t>
  </si>
  <si>
    <t xml:space="preserve">по организации</t>
  </si>
  <si>
    <t xml:space="preserve">Мероприятия по концессионному соглашению</t>
  </si>
  <si>
    <t xml:space="preserve">ИП не содержит мероприятия, реализуемые в рамках КС</t>
  </si>
  <si>
    <t xml:space="preserve">Корректировка НВВ в связи с неисполнением ИП</t>
  </si>
  <si>
    <t xml:space="preserve">Дата начала ИП</t>
  </si>
  <si>
    <t xml:space="preserve">01.01.2019</t>
  </si>
  <si>
    <t xml:space="preserve">Дата окончания ИП</t>
  </si>
  <si>
    <t xml:space="preserve">31.12.2023</t>
  </si>
  <si>
    <t xml:space="preserve">Период реализации ИП</t>
  </si>
  <si>
    <t xml:space="preserve">Наименование решения</t>
  </si>
  <si>
    <t xml:space="preserve">Об утверждении инвестиционных программ</t>
  </si>
  <si>
    <t xml:space="preserve">Тип решения</t>
  </si>
  <si>
    <t xml:space="preserve">приказ</t>
  </si>
  <si>
    <t xml:space="preserve">Номер решения</t>
  </si>
  <si>
    <t xml:space="preserve">371</t>
  </si>
  <si>
    <t xml:space="preserve">Дата решения</t>
  </si>
  <si>
    <t xml:space="preserve">30.10.2018</t>
  </si>
  <si>
    <t xml:space="preserve">Ссылка на обосновывающие материалы</t>
  </si>
  <si>
    <t xml:space="preserve">https://portal.eias.ru/Portal/DownloadPage.aspx?type=12&amp;guid=abb9aed2-840e-4b23-9b0c-b969ba9b75a1</t>
  </si>
  <si>
    <t xml:space="preserve">Адрес регулируемой организации</t>
  </si>
  <si>
    <t xml:space="preserve">Юридический адрес</t>
  </si>
  <si>
    <t xml:space="preserve">150065 г.Ярославль, пр-кт машиностроителей, д.64</t>
  </si>
  <si>
    <t xml:space="preserve">Почтовый адрес</t>
  </si>
  <si>
    <t xml:space="preserve">Ответственный за предоставление информации
 (от регулируемой организации)</t>
  </si>
  <si>
    <t xml:space="preserve">Фамилия, имя, отчество</t>
  </si>
  <si>
    <t xml:space="preserve">Жезлова Наталия Валерьевна</t>
  </si>
  <si>
    <t xml:space="preserve">Должность</t>
  </si>
  <si>
    <t xml:space="preserve">Начальник ПЭО</t>
  </si>
  <si>
    <t xml:space="preserve">Контактный телефон</t>
  </si>
  <si>
    <t xml:space="preserve">28932227</t>
  </si>
  <si>
    <t xml:space="preserve">e-mail</t>
  </si>
  <si>
    <t xml:space="preserve">u1577@teplosys.com</t>
  </si>
  <si>
    <t xml:space="preserve">№ п/п</t>
  </si>
  <si>
    <t xml:space="preserve">Группа, к которой относятся мероприятия инвестиционной программы</t>
  </si>
  <si>
    <t xml:space="preserve">Подгруппа, к которой относятся мероприятия инвестиционной программы</t>
  </si>
  <si>
    <t xml:space="preserve">Наименование строек</t>
  </si>
  <si>
    <t xml:space="preserve">Территория оказания услуг</t>
  </si>
  <si>
    <t xml:space="preserve">Период реализации согласно ИП, лет</t>
  </si>
  <si>
    <t xml:space="preserve">Плановый год ввода в эксплуатацию / выполнения мероприятия</t>
  </si>
  <si>
    <t xml:space="preserve">Фактическая дата ввода в эксплуатацию / выполнения мероприятия</t>
  </si>
  <si>
    <t xml:space="preserve">Стадия выполнения, %</t>
  </si>
  <si>
    <t xml:space="preserve">№ объекта</t>
  </si>
  <si>
    <t xml:space="preserve">Объект инфраструктуры ТЭ</t>
  </si>
  <si>
    <t xml:space="preserve">Наименование объекта</t>
  </si>
  <si>
    <t xml:space="preserve">Тип объекта</t>
  </si>
  <si>
    <t xml:space="preserve">Адрес объекта</t>
  </si>
  <si>
    <t xml:space="preserve">№ источника</t>
  </si>
  <si>
    <t xml:space="preserve">Источник финансирования</t>
  </si>
  <si>
    <t xml:space="preserve">В рамках концессионного соглашения</t>
  </si>
  <si>
    <t xml:space="preserve">Наименование концессионного соглашения</t>
  </si>
  <si>
    <t xml:space="preserve">Дата начала</t>
  </si>
  <si>
    <t xml:space="preserve">Дата окончания</t>
  </si>
  <si>
    <t xml:space="preserve">Наименование решения по КС</t>
  </si>
  <si>
    <t xml:space="preserve">Тип решения по КС</t>
  </si>
  <si>
    <t xml:space="preserve">№ решения по КС</t>
  </si>
  <si>
    <t xml:space="preserve">Дата принятия решения по КС</t>
  </si>
  <si>
    <r>
      <rPr>
        <sz val="9"/>
        <rFont val="Tahoma"/>
        <family val="2"/>
        <charset val="204"/>
      </rPr>
      <t xml:space="preserve">Всего утверждено на весь период реализации ИП (полная стоимость) </t>
    </r>
    <r>
      <rPr>
        <vertAlign val="superscript"/>
        <sz val="9"/>
        <rFont val="Tahoma"/>
        <family val="2"/>
        <charset val="204"/>
      </rPr>
      <t xml:space="preserve">1</t>
    </r>
  </si>
  <si>
    <r>
      <rPr>
        <sz val="9"/>
        <rFont val="Tahoma"/>
        <family val="2"/>
        <charset val="204"/>
      </rPr>
      <t xml:space="preserve">Утверждено на 2019 год </t>
    </r>
    <r>
      <rPr>
        <vertAlign val="superscript"/>
        <sz val="9"/>
        <rFont val="Tahoma"/>
        <family val="2"/>
        <charset val="204"/>
      </rPr>
      <t xml:space="preserve">1</t>
    </r>
  </si>
  <si>
    <r>
      <rPr>
        <sz val="9"/>
        <rFont val="Tahoma"/>
        <family val="2"/>
        <charset val="204"/>
      </rPr>
      <t xml:space="preserve">Факт за 1 полугодие 2019 года </t>
    </r>
    <r>
      <rPr>
        <vertAlign val="superscript"/>
        <sz val="9"/>
        <rFont val="Tahoma"/>
        <family val="2"/>
        <charset val="204"/>
      </rPr>
      <t xml:space="preserve">2,3</t>
    </r>
  </si>
  <si>
    <r>
      <rPr>
        <sz val="9"/>
        <rFont val="Tahoma"/>
        <family val="2"/>
        <charset val="204"/>
      </rPr>
      <t xml:space="preserve">Факт за год 2019 года </t>
    </r>
    <r>
      <rPr>
        <vertAlign val="superscript"/>
        <sz val="9"/>
        <rFont val="Tahoma"/>
        <family val="2"/>
        <charset val="204"/>
      </rPr>
      <t xml:space="preserve">2,3</t>
    </r>
  </si>
  <si>
    <r>
      <rPr>
        <sz val="9"/>
        <rFont val="Tahoma"/>
        <family val="2"/>
        <charset val="204"/>
      </rPr>
      <t xml:space="preserve">Отклонения </t>
    </r>
    <r>
      <rPr>
        <vertAlign val="superscript"/>
        <sz val="9"/>
        <rFont val="Tahoma"/>
        <family val="2"/>
        <charset val="204"/>
      </rPr>
      <t xml:space="preserve">2</t>
    </r>
  </si>
  <si>
    <t xml:space="preserve">Муниципальный район</t>
  </si>
  <si>
    <t xml:space="preserve">Муниципальное образование</t>
  </si>
  <si>
    <t xml:space="preserve">ОКТМО</t>
  </si>
  <si>
    <t xml:space="preserve">месяц</t>
  </si>
  <si>
    <t xml:space="preserve">год</t>
  </si>
  <si>
    <t xml:space="preserve">план</t>
  </si>
  <si>
    <t xml:space="preserve">факт</t>
  </si>
  <si>
    <t xml:space="preserve">Населенный пункт</t>
  </si>
  <si>
    <t xml:space="preserve">улица, проезд, проспект, переулок, и т.п.</t>
  </si>
  <si>
    <t xml:space="preserve">дом, корпус, строение</t>
  </si>
  <si>
    <t xml:space="preserve">тыс.руб. </t>
  </si>
  <si>
    <t xml:space="preserve">%</t>
  </si>
  <si>
    <t xml:space="preserve">Всего в рамках ИП</t>
  </si>
  <si>
    <t xml:space="preserve">Всего</t>
  </si>
  <si>
    <t xml:space="preserve">Собственные средства</t>
  </si>
  <si>
    <t xml:space="preserve">1.1</t>
  </si>
  <si>
    <t xml:space="preserve">Прибыль направляемая на инвестиции</t>
  </si>
  <si>
    <t xml:space="preserve">1.2</t>
  </si>
  <si>
    <t xml:space="preserve">Амортизационные отчисления</t>
  </si>
  <si>
    <t xml:space="preserve">1.3</t>
  </si>
  <si>
    <t xml:space="preserve">Прочие собственные средства</t>
  </si>
  <si>
    <t xml:space="preserve">1.4</t>
  </si>
  <si>
    <t xml:space="preserve">За счет платы за технологическое присоединение</t>
  </si>
  <si>
    <t xml:space="preserve">2</t>
  </si>
  <si>
    <t xml:space="preserve">Привлеченные средства</t>
  </si>
  <si>
    <t xml:space="preserve">2.1</t>
  </si>
  <si>
    <t xml:space="preserve">Кредиты</t>
  </si>
  <si>
    <t xml:space="preserve">2.2</t>
  </si>
  <si>
    <t xml:space="preserve">Займы</t>
  </si>
  <si>
    <t xml:space="preserve">2.3</t>
  </si>
  <si>
    <t xml:space="preserve">Прочие привлеченные средства</t>
  </si>
  <si>
    <t xml:space="preserve">3</t>
  </si>
  <si>
    <t xml:space="preserve">Бюджетное финансирование</t>
  </si>
  <si>
    <t xml:space="preserve">3.1</t>
  </si>
  <si>
    <t xml:space="preserve">Федеральный бюджет</t>
  </si>
  <si>
    <t xml:space="preserve">3.2</t>
  </si>
  <si>
    <t xml:space="preserve">Бюджет субъекта РФ</t>
  </si>
  <si>
    <t xml:space="preserve">3.3</t>
  </si>
  <si>
    <t xml:space="preserve">Бюджет муниципального образования</t>
  </si>
  <si>
    <t xml:space="preserve">4</t>
  </si>
  <si>
    <t xml:space="preserve">Прочие источники финансирования</t>
  </si>
  <si>
    <t xml:space="preserve">4.1</t>
  </si>
  <si>
    <t xml:space="preserve">Лизинг</t>
  </si>
  <si>
    <t xml:space="preserve">4.2</t>
  </si>
  <si>
    <t xml:space="preserve">Прочие</t>
  </si>
  <si>
    <t xml:space="preserve">Всего в рамках КС</t>
  </si>
  <si>
    <t xml:space="preserve">Производство тепловой энергии</t>
  </si>
  <si>
    <r>
      <rPr>
        <sz val="9"/>
        <rFont val="Tahoma"/>
        <family val="2"/>
        <charset val="204"/>
      </rPr>
      <t xml:space="preserve">Осталось профинансировать по результатам отчетного периода </t>
    </r>
    <r>
      <rPr>
        <vertAlign val="superscript"/>
        <sz val="9"/>
        <rFont val="Tahoma"/>
        <family val="2"/>
        <charset val="204"/>
      </rPr>
      <t xml:space="preserve">3</t>
    </r>
  </si>
  <si>
    <r>
      <rPr>
        <sz val="9"/>
        <rFont val="Tahoma"/>
        <family val="2"/>
        <charset val="204"/>
      </rPr>
      <t xml:space="preserve">Отклонения </t>
    </r>
    <r>
      <rPr>
        <vertAlign val="superscript"/>
        <sz val="9"/>
        <rFont val="Tahoma"/>
        <family val="2"/>
        <charset val="204"/>
      </rPr>
      <t xml:space="preserve">2</t>
    </r>
    <r>
      <rPr>
        <sz val="9"/>
        <rFont val="Tahoma"/>
        <family val="2"/>
        <charset val="204"/>
      </rPr>
      <t xml:space="preserve">, из них за счет:</t>
    </r>
  </si>
  <si>
    <t xml:space="preserve">Причины отклонений</t>
  </si>
  <si>
    <t xml:space="preserve">уточнения стоимости по результатам утвержденной проектно-сметной документации</t>
  </si>
  <si>
    <t xml:space="preserve">уточнения стоимости по результатам конкурсов, заключенных договоров (закупочных процедур)</t>
  </si>
  <si>
    <t xml:space="preserve">Прочее (наименование)</t>
  </si>
  <si>
    <t xml:space="preserve">Прочее, тыс.руб.</t>
  </si>
  <si>
    <t xml:space="preserve">Ссылка на обосновывающие материалы
(факт больше плана)</t>
  </si>
  <si>
    <t xml:space="preserve">Реконструкция или модернизация существующих объектов теплоснабжения в целях снижения уровня износа существующих объектов теплоснабжения</t>
  </si>
  <si>
    <t xml:space="preserve">реконструкция или модернизация существующих объектов теплоснабжения за исключением тепловых сетей</t>
  </si>
  <si>
    <t xml:space="preserve">Замена насоса исходной воды</t>
  </si>
  <si>
    <t xml:space="preserve">Город Ярославль</t>
  </si>
  <si>
    <t xml:space="preserve">78701000</t>
  </si>
  <si>
    <t xml:space="preserve">Декабрь</t>
  </si>
  <si>
    <t xml:space="preserve">2019</t>
  </si>
  <si>
    <t xml:space="preserve">да</t>
  </si>
  <si>
    <t xml:space="preserve">РК-1</t>
  </si>
  <si>
    <t xml:space="preserve">ТИ</t>
  </si>
  <si>
    <t xml:space="preserve">город Ярославль</t>
  </si>
  <si>
    <t xml:space="preserve">г Ярославль</t>
  </si>
  <si>
    <t xml:space="preserve">78701000001</t>
  </si>
  <si>
    <t xml:space="preserve">ул. Спартаковская</t>
  </si>
  <si>
    <t xml:space="preserve">д.1д, стр.20</t>
  </si>
  <si>
    <t xml:space="preserve">1</t>
  </si>
  <si>
    <t xml:space="preserve">освоение во 2 полугодии 2019г</t>
  </si>
  <si>
    <t xml:space="preserve">замена сетевого насоса</t>
  </si>
  <si>
    <t xml:space="preserve">2021</t>
  </si>
  <si>
    <t xml:space="preserve">Замена насоса рециркуляции</t>
  </si>
  <si>
    <t xml:space="preserve">2020</t>
  </si>
  <si>
    <t xml:space="preserve">Замена насоса раствора соли №1</t>
  </si>
  <si>
    <t xml:space="preserve">Замена насоса раствора соли №2</t>
  </si>
  <si>
    <t xml:space="preserve">Замена вакуумного насоса</t>
  </si>
  <si>
    <t xml:space="preserve">Замена теплообменника на исходной воде№1</t>
  </si>
  <si>
    <t xml:space="preserve">2022</t>
  </si>
  <si>
    <t xml:space="preserve">Замена теплообменника на исходной воде№2</t>
  </si>
  <si>
    <t xml:space="preserve">2023</t>
  </si>
  <si>
    <t xml:space="preserve">Замена 2-х дымососов с улиткой ДН-21 на котле КВГМ-100</t>
  </si>
  <si>
    <t xml:space="preserve">Замена вентилятора ВДН-18-11 на котле КВГМ-100</t>
  </si>
  <si>
    <t xml:space="preserve">Замена насоса взрыхления</t>
  </si>
  <si>
    <t xml:space="preserve">Замена насоса подпиточного .№2</t>
  </si>
  <si>
    <t xml:space="preserve">Замена насоса подпиточного .№3</t>
  </si>
  <si>
    <t xml:space="preserve">Замена 4-х расширительных мембранных баков для котла №1</t>
  </si>
  <si>
    <t xml:space="preserve">Замена теплообменника №1 греющая вода на деаэратор</t>
  </si>
  <si>
    <t xml:space="preserve">Замена теплообменника №2 греющая вода на деаэратор</t>
  </si>
  <si>
    <t xml:space="preserve">Замена теплообменника №1 догрев исходной воды</t>
  </si>
  <si>
    <t xml:space="preserve">Замена 2-х дымососов с улиткой ДН-21 на котле КВГМ-50</t>
  </si>
  <si>
    <t xml:space="preserve">Замена вентилятора ВДН-18-11 на котле КВГМ-50</t>
  </si>
  <si>
    <t xml:space="preserve">Установка преобразователя частоты на сетевой насос</t>
  </si>
  <si>
    <t xml:space="preserve">Модернизация коммерческого узла учета газа</t>
  </si>
  <si>
    <t xml:space="preserve">Модернизация коммерческого узла учета тепловой энергии</t>
  </si>
  <si>
    <t xml:space="preserve">Замена насоса рециркуляции №1</t>
  </si>
  <si>
    <t xml:space="preserve">РК-2</t>
  </si>
  <si>
    <t xml:space="preserve">ул. Алмазная</t>
  </si>
  <si>
    <t xml:space="preserve">д.1а</t>
  </si>
  <si>
    <t xml:space="preserve">Замена насоса рециркуляции №2</t>
  </si>
  <si>
    <t xml:space="preserve">Замена насоса циркуляции №1</t>
  </si>
  <si>
    <t xml:space="preserve">Замена циркуляционного насоса №2</t>
  </si>
  <si>
    <t xml:space="preserve">Замена насоса рециркуляции котлов ЗИОСАБ №1</t>
  </si>
  <si>
    <t xml:space="preserve">Замена насоса рециркуляции котлов ЗИОСАБ №2</t>
  </si>
  <si>
    <t xml:space="preserve">Замена насоса подпитки внутреннего контура котлов ЗИОСАБ</t>
  </si>
  <si>
    <t xml:space="preserve">Замена теплообменника №1 исходная вода</t>
  </si>
  <si>
    <t xml:space="preserve">Замена теплообменника ТП-250</t>
  </si>
  <si>
    <t xml:space="preserve">Замена электродвигателя мощностью 75 кВт на дымососе</t>
  </si>
  <si>
    <t xml:space="preserve">Замена электродвигателя мощностью 30 кВт на вентиляторе</t>
  </si>
  <si>
    <t xml:space="preserve">Компрессор К-25 в солевую ячейку</t>
  </si>
  <si>
    <t xml:space="preserve">Замена насоса перекачки сточных вод</t>
  </si>
  <si>
    <t xml:space="preserve">Замена солевого насоса GRN10-01 №1</t>
  </si>
  <si>
    <t xml:space="preserve">Замена солевого насоса GRN10-01 №2</t>
  </si>
  <si>
    <t xml:space="preserve">Замена насоса ГВС</t>
  </si>
  <si>
    <t xml:space="preserve">Замена насоса ВВН-1-3</t>
  </si>
  <si>
    <t xml:space="preserve">Модернизация автоматики регулирования и безопасности котлов №5,6 на базе контроллеров Siemens</t>
  </si>
  <si>
    <t xml:space="preserve">Модернизация горелочного устройства водогрейного котла КВГМ-20 №6</t>
  </si>
  <si>
    <t xml:space="preserve">Установка системы дымоудаления от котлов</t>
  </si>
  <si>
    <t xml:space="preserve">РК-4</t>
  </si>
  <si>
    <t xml:space="preserve">ул. Столярная</t>
  </si>
  <si>
    <t xml:space="preserve">д.14</t>
  </si>
  <si>
    <t xml:space="preserve">Покупка манипулятора</t>
  </si>
  <si>
    <t xml:space="preserve">Пластины с уплотнительными прокладками</t>
  </si>
  <si>
    <t xml:space="preserve">Замена водогрейного котла КВГ-1,1 №4</t>
  </si>
  <si>
    <t xml:space="preserve">Ростовский муниципальный район</t>
  </si>
  <si>
    <t xml:space="preserve">Семибратово сельское поселение</t>
  </si>
  <si>
    <t xml:space="preserve">78637447</t>
  </si>
  <si>
    <t xml:space="preserve">РК-7</t>
  </si>
  <si>
    <t xml:space="preserve">рп Семибратово</t>
  </si>
  <si>
    <t xml:space="preserve">78637447051</t>
  </si>
  <si>
    <t xml:space="preserve">ул. Красноборская</t>
  </si>
  <si>
    <t xml:space="preserve">д.9а</t>
  </si>
  <si>
    <t xml:space="preserve">Замена водогрейного котла КВГ-1,1 №5</t>
  </si>
  <si>
    <t xml:space="preserve">Установка преобразователя</t>
  </si>
  <si>
    <t xml:space="preserve">Реконструкция подстанции с заменой трансформаторов</t>
  </si>
  <si>
    <t xml:space="preserve">Замена парового котла на водогрейный</t>
  </si>
  <si>
    <t xml:space="preserve">Угличский муниципальный район</t>
  </si>
  <si>
    <t xml:space="preserve">Городское поселение г.Углич</t>
  </si>
  <si>
    <t xml:space="preserve">78646101</t>
  </si>
  <si>
    <t xml:space="preserve">РК-8</t>
  </si>
  <si>
    <t xml:space="preserve">ТИ с сетями</t>
  </si>
  <si>
    <t xml:space="preserve">г Углич</t>
  </si>
  <si>
    <t xml:space="preserve">78646101001</t>
  </si>
  <si>
    <t xml:space="preserve">Рыбинское ш.</t>
  </si>
  <si>
    <t xml:space="preserve">д.20а, корп.17</t>
  </si>
  <si>
    <t xml:space="preserve">уточнение проектно-сметной документации</t>
  </si>
  <si>
    <t xml:space="preserve">https://portal.eias.ru/Portal/DownloadPage.aspx?type=12&amp;guid=c9107a65-f21d-4c97-9135-ef5afdc8bd8b</t>
  </si>
  <si>
    <t xml:space="preserve">Замена охладителя выпара ПВМР</t>
  </si>
  <si>
    <t xml:space="preserve">Замена подпиточного насоса</t>
  </si>
  <si>
    <t xml:space="preserve">Замена теплообменника исходной воды</t>
  </si>
  <si>
    <t xml:space="preserve">Замена насоса для перекачки мазута</t>
  </si>
  <si>
    <t xml:space="preserve">Замена сетевого насоса СЭ800-100-11</t>
  </si>
  <si>
    <t xml:space="preserve">Замена горелочного устройства на КВГМ-20 №6</t>
  </si>
  <si>
    <t xml:space="preserve">Модернизация горелочного устройства на водогрейном котле КВГМ-20 №7</t>
  </si>
  <si>
    <t xml:space="preserve">Передача теплоэнергии по региональным тепловым сетям</t>
  </si>
  <si>
    <t xml:space="preserve">Прочие объекты и мероприятия, относимые к регулируемому виду деятельности</t>
  </si>
  <si>
    <r>
      <rPr>
        <vertAlign val="superscript"/>
        <sz val="9"/>
        <rFont val="Tahoma"/>
        <family val="2"/>
        <charset val="204"/>
      </rPr>
      <t xml:space="preserve">1</t>
    </r>
    <r>
      <rPr>
        <sz val="9"/>
        <rFont val="Tahoma"/>
        <family val="2"/>
        <charset val="204"/>
      </rPr>
      <t xml:space="preserve"> В соответствии с утвержденной инвестиционной программой</t>
    </r>
  </si>
  <si>
    <r>
      <rPr>
        <vertAlign val="superscript"/>
        <sz val="9"/>
        <rFont val="Tahoma"/>
        <family val="2"/>
        <charset val="204"/>
      </rPr>
      <t xml:space="preserve">2</t>
    </r>
    <r>
      <rPr>
        <sz val="9"/>
        <rFont val="Tahoma"/>
        <family val="2"/>
        <charset val="204"/>
      </rPr>
      <t xml:space="preserve"> Нарастающим итогом за год</t>
    </r>
  </si>
  <si>
    <r>
      <rPr>
        <vertAlign val="superscript"/>
        <sz val="9"/>
        <rFont val="Tahoma"/>
        <family val="2"/>
        <charset val="204"/>
      </rPr>
      <t xml:space="preserve">3</t>
    </r>
    <r>
      <rPr>
        <sz val="9"/>
        <rFont val="Tahoma"/>
        <family val="2"/>
        <charset val="204"/>
      </rPr>
      <t xml:space="preserve"> В ценах отчетного года</t>
    </r>
  </si>
  <si>
    <t xml:space="preserve">Комментарии</t>
  </si>
  <si>
    <t xml:space="preserve">Комментарий</t>
  </si>
  <si>
    <t xml:space="preserve">Добавить комментарий</t>
  </si>
  <si>
    <t xml:space="preserve">Результат проверки</t>
  </si>
  <si>
    <t xml:space="preserve">Ссылка</t>
  </si>
  <si>
    <t xml:space="preserve">Причина</t>
  </si>
  <si>
    <t xml:space="preserve">REGION</t>
  </si>
  <si>
    <t xml:space="preserve">year_list</t>
  </si>
  <si>
    <t xml:space="preserve">all_year_list</t>
  </si>
  <si>
    <t xml:space="preserve">month_list</t>
  </si>
  <si>
    <t xml:space="preserve">logical</t>
  </si>
  <si>
    <t xml:space="preserve">spr_type</t>
  </si>
  <si>
    <t xml:space="preserve">Алтайский край</t>
  </si>
  <si>
    <t xml:space="preserve">2017</t>
  </si>
  <si>
    <t xml:space="preserve">2003</t>
  </si>
  <si>
    <t xml:space="preserve">Январь</t>
  </si>
  <si>
    <t xml:space="preserve">Амурская область</t>
  </si>
  <si>
    <t xml:space="preserve">2018</t>
  </si>
  <si>
    <t xml:space="preserve">2004</t>
  </si>
  <si>
    <t xml:space="preserve">Февраль</t>
  </si>
  <si>
    <t xml:space="preserve">Архангельская область</t>
  </si>
  <si>
    <t xml:space="preserve">2005</t>
  </si>
  <si>
    <t xml:space="preserve">Март</t>
  </si>
  <si>
    <t xml:space="preserve">Астраханская область</t>
  </si>
  <si>
    <t xml:space="preserve">2006</t>
  </si>
  <si>
    <t xml:space="preserve">Апрель</t>
  </si>
  <si>
    <t xml:space="preserve">Белгородская область</t>
  </si>
  <si>
    <t xml:space="preserve">2007</t>
  </si>
  <si>
    <t xml:space="preserve">Май</t>
  </si>
  <si>
    <t xml:space="preserve">Брянская область</t>
  </si>
  <si>
    <t xml:space="preserve">2008</t>
  </si>
  <si>
    <t xml:space="preserve">Июнь</t>
  </si>
  <si>
    <t xml:space="preserve">Владимирская область</t>
  </si>
  <si>
    <t xml:space="preserve">2009</t>
  </si>
  <si>
    <t xml:space="preserve">Июль</t>
  </si>
  <si>
    <t xml:space="preserve">Волгоградская область</t>
  </si>
  <si>
    <t xml:space="preserve">2024</t>
  </si>
  <si>
    <t xml:space="preserve">2010</t>
  </si>
  <si>
    <t xml:space="preserve">Август</t>
  </si>
  <si>
    <t xml:space="preserve">Вологодская область</t>
  </si>
  <si>
    <t xml:space="preserve">2025</t>
  </si>
  <si>
    <t xml:space="preserve">2011</t>
  </si>
  <si>
    <t xml:space="preserve">Сентябрь</t>
  </si>
  <si>
    <t xml:space="preserve">Воронежская область</t>
  </si>
  <si>
    <t xml:space="preserve">2026</t>
  </si>
  <si>
    <t xml:space="preserve">2012</t>
  </si>
  <si>
    <t xml:space="preserve">Октябрь</t>
  </si>
  <si>
    <t xml:space="preserve">г.Байконур</t>
  </si>
  <si>
    <t xml:space="preserve">2027</t>
  </si>
  <si>
    <t xml:space="preserve">2013</t>
  </si>
  <si>
    <t xml:space="preserve">Ноябрь</t>
  </si>
  <si>
    <t xml:space="preserve">г. Москва</t>
  </si>
  <si>
    <t xml:space="preserve">2028</t>
  </si>
  <si>
    <t xml:space="preserve">2014</t>
  </si>
  <si>
    <t xml:space="preserve">г.Санкт-Петербург</t>
  </si>
  <si>
    <t xml:space="preserve">2029</t>
  </si>
  <si>
    <t xml:space="preserve">2015</t>
  </si>
  <si>
    <t xml:space="preserve">г.Севастополь</t>
  </si>
  <si>
    <t xml:space="preserve">2030</t>
  </si>
  <si>
    <t xml:space="preserve">2016</t>
  </si>
  <si>
    <t xml:space="preserve">Еврейская автономная область</t>
  </si>
  <si>
    <t xml:space="preserve">2031</t>
  </si>
  <si>
    <t xml:space="preserve">Забайкальский край</t>
  </si>
  <si>
    <t xml:space="preserve">2032</t>
  </si>
  <si>
    <t xml:space="preserve">Ивановская область</t>
  </si>
  <si>
    <t xml:space="preserve">2033</t>
  </si>
  <si>
    <t xml:space="preserve">Иркутская область</t>
  </si>
  <si>
    <t xml:space="preserve">Кабардино-Балкарская республика</t>
  </si>
  <si>
    <t xml:space="preserve">Калининградская область</t>
  </si>
  <si>
    <t xml:space="preserve">Калужская область</t>
  </si>
  <si>
    <t xml:space="preserve">Камчатский край</t>
  </si>
  <si>
    <t xml:space="preserve">Карачаево-Черкесская республика</t>
  </si>
  <si>
    <t xml:space="preserve">Кемеровская область</t>
  </si>
  <si>
    <t xml:space="preserve">Кировская область</t>
  </si>
  <si>
    <t xml:space="preserve">Костромская область</t>
  </si>
  <si>
    <t xml:space="preserve">Краснодарский край</t>
  </si>
  <si>
    <t xml:space="preserve">Красноярский край</t>
  </si>
  <si>
    <t xml:space="preserve">Курганская область</t>
  </si>
  <si>
    <t xml:space="preserve">Курская область</t>
  </si>
  <si>
    <t xml:space="preserve">Ленинградская область</t>
  </si>
  <si>
    <t xml:space="preserve">Липецкая область</t>
  </si>
  <si>
    <t xml:space="preserve">2034</t>
  </si>
  <si>
    <t xml:space="preserve">Магаданская область</t>
  </si>
  <si>
    <t xml:space="preserve">2035</t>
  </si>
  <si>
    <t xml:space="preserve">Московская область</t>
  </si>
  <si>
    <t xml:space="preserve">2036</t>
  </si>
  <si>
    <t xml:space="preserve">Мурманская область</t>
  </si>
  <si>
    <t xml:space="preserve">2037</t>
  </si>
  <si>
    <t xml:space="preserve">Ненецкий автономный округ</t>
  </si>
  <si>
    <t xml:space="preserve">2038</t>
  </si>
  <si>
    <t xml:space="preserve">Нижегородская область</t>
  </si>
  <si>
    <t xml:space="preserve">2039</t>
  </si>
  <si>
    <t xml:space="preserve">Новгородская область</t>
  </si>
  <si>
    <t xml:space="preserve">2040</t>
  </si>
  <si>
    <t xml:space="preserve">Новосибирская область</t>
  </si>
  <si>
    <t xml:space="preserve">2041</t>
  </si>
  <si>
    <t xml:space="preserve">Омская область</t>
  </si>
  <si>
    <t xml:space="preserve">2042</t>
  </si>
  <si>
    <t xml:space="preserve">Оренбургская область</t>
  </si>
  <si>
    <t xml:space="preserve">2043</t>
  </si>
  <si>
    <t xml:space="preserve">Орловская область</t>
  </si>
  <si>
    <t xml:space="preserve">2044</t>
  </si>
  <si>
    <t xml:space="preserve">Пензенская область</t>
  </si>
  <si>
    <t xml:space="preserve">2045</t>
  </si>
  <si>
    <t xml:space="preserve">Пермский край</t>
  </si>
  <si>
    <t xml:space="preserve">2046</t>
  </si>
  <si>
    <t xml:space="preserve">Приморский край</t>
  </si>
  <si>
    <t xml:space="preserve">2047</t>
  </si>
  <si>
    <t xml:space="preserve">Псковская область</t>
  </si>
  <si>
    <t xml:space="preserve">2048</t>
  </si>
  <si>
    <t xml:space="preserve">Республика Адыгея</t>
  </si>
  <si>
    <t xml:space="preserve">2049</t>
  </si>
  <si>
    <t xml:space="preserve">Республика Алтай</t>
  </si>
  <si>
    <t xml:space="preserve">2050</t>
  </si>
  <si>
    <t xml:space="preserve">Республика Башкортостан</t>
  </si>
  <si>
    <t xml:space="preserve">2051</t>
  </si>
  <si>
    <t xml:space="preserve">Республика Бурятия</t>
  </si>
  <si>
    <t xml:space="preserve">2052</t>
  </si>
  <si>
    <t xml:space="preserve">Республика Дагестан</t>
  </si>
  <si>
    <t xml:space="preserve">2053</t>
  </si>
  <si>
    <t xml:space="preserve">Республика Ингушетия</t>
  </si>
  <si>
    <t xml:space="preserve">Республика Калмыкия</t>
  </si>
  <si>
    <t xml:space="preserve">Республика Карелия</t>
  </si>
  <si>
    <t xml:space="preserve">Республика Коми</t>
  </si>
  <si>
    <t xml:space="preserve">Республика Крым</t>
  </si>
  <si>
    <t xml:space="preserve">Республика Марий Эл</t>
  </si>
  <si>
    <t xml:space="preserve">Республика Мордовия</t>
  </si>
  <si>
    <t xml:space="preserve">Республика Саха (Якутия)</t>
  </si>
  <si>
    <t xml:space="preserve">Республика Северная Осетия-Алания</t>
  </si>
  <si>
    <t xml:space="preserve">Республика Татарстан</t>
  </si>
  <si>
    <t xml:space="preserve">Республика Тыва</t>
  </si>
  <si>
    <t xml:space="preserve">Республика Хакасия</t>
  </si>
  <si>
    <t xml:space="preserve">Ростовская область</t>
  </si>
  <si>
    <t xml:space="preserve">Рязанская область</t>
  </si>
  <si>
    <t xml:space="preserve">Самарская область</t>
  </si>
  <si>
    <t xml:space="preserve">Саратовская область</t>
  </si>
  <si>
    <t xml:space="preserve">Сахалинская область</t>
  </si>
  <si>
    <t xml:space="preserve">Свердловская область</t>
  </si>
  <si>
    <t xml:space="preserve">Смоленская область</t>
  </si>
  <si>
    <t xml:space="preserve">Ставропольский край</t>
  </si>
  <si>
    <t xml:space="preserve">Тамбовская область</t>
  </si>
  <si>
    <t xml:space="preserve">Тверская область</t>
  </si>
  <si>
    <t xml:space="preserve">Томская область</t>
  </si>
  <si>
    <t xml:space="preserve">Тульская область</t>
  </si>
  <si>
    <t xml:space="preserve">Тюменская область</t>
  </si>
  <si>
    <t xml:space="preserve">Удмуртская республика</t>
  </si>
  <si>
    <t xml:space="preserve">Ульяновская область</t>
  </si>
  <si>
    <t xml:space="preserve">Хабаровский край</t>
  </si>
  <si>
    <t xml:space="preserve">Ханты-Мансийский автономный округ</t>
  </si>
  <si>
    <t xml:space="preserve">Челябинская область</t>
  </si>
  <si>
    <t xml:space="preserve">Чеченская республика</t>
  </si>
  <si>
    <t xml:space="preserve">Чувашская республика</t>
  </si>
  <si>
    <t xml:space="preserve">Чукотский автономный округ</t>
  </si>
  <si>
    <t xml:space="preserve">Ямало-Ненецкий автономный округ</t>
  </si>
  <si>
    <t xml:space="preserve">Расчетные листы</t>
  </si>
  <si>
    <t xml:space="preserve">Скрытые листы</t>
  </si>
  <si>
    <t xml:space="preserve">Инструкция</t>
  </si>
  <si>
    <t xml:space="preserve">TEHSHEET</t>
  </si>
  <si>
    <t xml:space="preserve">Лог обновления</t>
  </si>
  <si>
    <t xml:space="preserve">AllSheetsInThisWorkbook</t>
  </si>
  <si>
    <t xml:space="preserve">Титульный</t>
  </si>
  <si>
    <t xml:space="preserve">et_union</t>
  </si>
  <si>
    <t xml:space="preserve">ИП</t>
  </si>
  <si>
    <t xml:space="preserve">mod_00</t>
  </si>
  <si>
    <t xml:space="preserve">mod_01</t>
  </si>
  <si>
    <t xml:space="preserve">Проверка</t>
  </si>
  <si>
    <t xml:space="preserve">mod_com</t>
  </si>
  <si>
    <t xml:space="preserve">modProv</t>
  </si>
  <si>
    <t xml:space="preserve">modFill</t>
  </si>
  <si>
    <t xml:space="preserve">modHTTP</t>
  </si>
  <si>
    <t xml:space="preserve">modReestr</t>
  </si>
  <si>
    <t xml:space="preserve">modInstruction</t>
  </si>
  <si>
    <t xml:space="preserve">modUpdTemplMain</t>
  </si>
  <si>
    <t xml:space="preserve">modfrmCheckUpdates</t>
  </si>
  <si>
    <t xml:space="preserve">modfrmDateChoose</t>
  </si>
  <si>
    <t xml:space="preserve">modfrmRegion</t>
  </si>
  <si>
    <t xml:space="preserve">modfrmReestr</t>
  </si>
  <si>
    <t xml:space="preserve">REESTR_MO</t>
  </si>
  <si>
    <t xml:space="preserve">REESTR_ORG</t>
  </si>
  <si>
    <t xml:space="preserve">REESTR_IP</t>
  </si>
  <si>
    <t xml:space="preserve">modClassifierValidate</t>
  </si>
  <si>
    <t xml:space="preserve">modCheckCyan</t>
  </si>
  <si>
    <t xml:space="preserve">modHyp</t>
  </si>
  <si>
    <t xml:space="preserve">et_LisComm</t>
  </si>
  <si>
    <t xml:space="preserve">et_ws_01_m</t>
  </si>
  <si>
    <t xml:space="preserve">Данные по источникам финансирования для объекта инфраструктуры или мероприятия в целом</t>
  </si>
  <si>
    <t xml:space="preserve">et_ws_01_obj</t>
  </si>
  <si>
    <t xml:space="preserve">et_ws_01_ifin</t>
  </si>
  <si>
    <t xml:space="preserve">et_com</t>
  </si>
  <si>
    <t xml:space="preserve">INVP_NAME</t>
  </si>
  <si>
    <t xml:space="preserve">L_START_DATE</t>
  </si>
  <si>
    <t xml:space="preserve">L_END_DATE</t>
  </si>
  <si>
    <t xml:space="preserve">ORG_NAME</t>
  </si>
  <si>
    <t xml:space="preserve">INN_NAME</t>
  </si>
  <si>
    <t xml:space="preserve">KPP_NAME</t>
  </si>
  <si>
    <t xml:space="preserve">L_OPF</t>
  </si>
  <si>
    <t xml:space="preserve">FIL_NAME</t>
  </si>
  <si>
    <t xml:space="preserve">VDET_NAME</t>
  </si>
  <si>
    <t xml:space="preserve">L_DECISION_NAME</t>
  </si>
  <si>
    <t xml:space="preserve">L_DECISION_TYPE</t>
  </si>
  <si>
    <t xml:space="preserve">L_DECISION_NMBR</t>
  </si>
  <si>
    <t xml:space="preserve">L_DECISION_DATE</t>
  </si>
  <si>
    <t xml:space="preserve">L_DECISION_URL</t>
  </si>
  <si>
    <t xml:space="preserve">L8_1</t>
  </si>
  <si>
    <t xml:space="preserve">L15</t>
  </si>
  <si>
    <t xml:space="preserve">L_CONCESSION</t>
  </si>
  <si>
    <t xml:space="preserve">L_NVV</t>
  </si>
  <si>
    <t xml:space="preserve">L2_1_1</t>
  </si>
  <si>
    <t xml:space="preserve">L2_1_2</t>
  </si>
  <si>
    <t xml:space="preserve">L2_2_1</t>
  </si>
  <si>
    <t xml:space="preserve">L2_2_2</t>
  </si>
  <si>
    <t xml:space="preserve">L2_2_3</t>
  </si>
  <si>
    <t xml:space="preserve">L2_2_4</t>
  </si>
  <si>
    <t xml:space="preserve">L_RST_ORG_ID</t>
  </si>
  <si>
    <t xml:space="preserve">ID</t>
  </si>
  <si>
    <t xml:space="preserve">Инвестиционная программа № 14-ип от 21.04.2017 АО "Тутаевская ПГУ" в сфере теплоснабжения по модернизации и строительству имущественного комплекса, на территории городского поселения г.Тутаев, Тутаевский муниципальный район на 2017-2020 годы</t>
  </si>
  <si>
    <t xml:space="preserve">01.01.2017</t>
  </si>
  <si>
    <t xml:space="preserve">31.12.2019</t>
  </si>
  <si>
    <t xml:space="preserve">АО "Тутаевская ПГУ"</t>
  </si>
  <si>
    <t xml:space="preserve">7611020204</t>
  </si>
  <si>
    <t xml:space="preserve">761101001</t>
  </si>
  <si>
    <t xml:space="preserve">1 22 47 | Публичные акционерные общества</t>
  </si>
  <si>
    <t xml:space="preserve">Об утверждении скорректированной инвестиционной программы АО «Тутаевская ПГУ»</t>
  </si>
  <si>
    <t xml:space="preserve">152-ип</t>
  </si>
  <si>
    <t xml:space="preserve">20.11.2018</t>
  </si>
  <si>
    <t xml:space="preserve">https://portal.eias.ru/Portal/DownloadPage.aspx?type=12&amp;guid=30372da2-8af1-4755-b04a-510efb732ace</t>
  </si>
  <si>
    <t xml:space="preserve">152300, Ярославская обл., г. Тутаев, ул. Промышленная, д. 15</t>
  </si>
  <si>
    <t xml:space="preserve">150040, г. Ярославль, ул. Победы, д. 28 а</t>
  </si>
  <si>
    <t xml:space="preserve">Попова Н.А.</t>
  </si>
  <si>
    <t xml:space="preserve">28134686</t>
  </si>
  <si>
    <t xml:space="preserve">n.popova@yargk.ru</t>
  </si>
  <si>
    <t xml:space="preserve">49773848</t>
  </si>
  <si>
    <t xml:space="preserve">Инвестиционная программа № 333 от 20.11.2018 АО "Малая комплексная энергетика" в сфере теплоснабжения по модернизации и строительству оборудования, на территории п Алтыново, Отрадновское сельское поселение, Угличский муниципальный район на 2019 год</t>
  </si>
  <si>
    <t xml:space="preserve">31.12.2021</t>
  </si>
  <si>
    <t xml:space="preserve">АО "Малая комплексная энергетика"</t>
  </si>
  <si>
    <t xml:space="preserve">7612043797</t>
  </si>
  <si>
    <t xml:space="preserve">760601001</t>
  </si>
  <si>
    <t xml:space="preserve">Об утверждении инвестиционной программы АО "МКЭ"</t>
  </si>
  <si>
    <t xml:space="preserve">333</t>
  </si>
  <si>
    <t xml:space="preserve">https://portal.eias.ru/Portal/DownloadPage.aspx?type=12&amp;guid=59a37c86-d8f3-4f47-bbe4-34023694408d</t>
  </si>
  <si>
    <t xml:space="preserve">152612, Углич, Угличский район, Ярославская область, Ленинское шоссе, дом 7Б</t>
  </si>
  <si>
    <t xml:space="preserve">Перелыгина Ольга Александровна</t>
  </si>
  <si>
    <t xml:space="preserve">вед. спец. планово-экономического отдела</t>
  </si>
  <si>
    <t xml:space="preserve">28822308</t>
  </si>
  <si>
    <t xml:space="preserve">pereligina@yargk.ru</t>
  </si>
  <si>
    <t xml:space="preserve">49773862</t>
  </si>
  <si>
    <t xml:space="preserve">Инвестиционная программа № 371 от 30.10.2018 МУП "Тепловые сети" в сфере теплоснабжения по реконструкции, модернизации и развитию тепловых сетей и сетей ГВС, на территории муниципального района Угличский на 2019-2023 годы</t>
  </si>
  <si>
    <t xml:space="preserve">01.07.2019</t>
  </si>
  <si>
    <t xml:space="preserve">МУП "Тепловые сети"</t>
  </si>
  <si>
    <t xml:space="preserve">7612043980</t>
  </si>
  <si>
    <t xml:space="preserve">761201001</t>
  </si>
  <si>
    <t xml:space="preserve">6 52 43 | Муниципальные унитарные предприятия</t>
  </si>
  <si>
    <t xml:space="preserve">Передача</t>
  </si>
  <si>
    <t xml:space="preserve">Перевод тепловых нагрузок отопления и горячего водоснабжения котельной ООО "Угличский сыродельно-молочный завод" на Районную котельную №8 ООО "Газпром теплоэнерго Ярославль" на период 2019-2023 годы</t>
  </si>
  <si>
    <t xml:space="preserve">№371</t>
  </si>
  <si>
    <t xml:space="preserve">https://portal.eias.ru/Portal/DownloadPage.aspx?type=12&amp;guid=b1c854ba-2221-45cb-9836-6abd9ef73fd5</t>
  </si>
  <si>
    <t xml:space="preserve">152615, Ярославская обл., г. Углич, ул. Ленина, 1б</t>
  </si>
  <si>
    <t xml:space="preserve">Кукушкин Михаил Владимирович</t>
  </si>
  <si>
    <t xml:space="preserve">Директор</t>
  </si>
  <si>
    <t xml:space="preserve">27569386</t>
  </si>
  <si>
    <t xml:space="preserve">kukushkin@uglich.adm.yar.ru</t>
  </si>
  <si>
    <t xml:space="preserve">49773863</t>
  </si>
  <si>
    <t xml:space="preserve">Инвестиционная программа ЗАО "Пансионат отдыха "Ярославль" в сфере теплоснабжения на 2018-2027 годы</t>
  </si>
  <si>
    <t xml:space="preserve">01.07.2018</t>
  </si>
  <si>
    <t xml:space="preserve">31.12.2027</t>
  </si>
  <si>
    <t xml:space="preserve">ЗАО "Пансионат отдыха "Ярославль"</t>
  </si>
  <si>
    <t xml:space="preserve">7627015577</t>
  </si>
  <si>
    <t xml:space="preserve">762701001</t>
  </si>
  <si>
    <t xml:space="preserve">1 22 67 | Непубличные акционерные общества</t>
  </si>
  <si>
    <t xml:space="preserve">Об утверждении инвестиционной программы ЗАО "Пансионат отдыха "Ярославль"</t>
  </si>
  <si>
    <t xml:space="preserve">311-а</t>
  </si>
  <si>
    <t xml:space="preserve">27.10.2017</t>
  </si>
  <si>
    <t xml:space="preserve">https://portal.eias.ru/Portal/DownloadPage.aspx?type=12&amp;guid=2d05b350-1478-49ea-8488-b957a7a5a9f1</t>
  </si>
  <si>
    <t xml:space="preserve">150522  Ярославская область, Ярославский район, п\о Красные ткачи</t>
  </si>
  <si>
    <t xml:space="preserve">Савченко Виктория Анатольевна</t>
  </si>
  <si>
    <t xml:space="preserve">Ведущий экономист</t>
  </si>
  <si>
    <t xml:space="preserve">26514513</t>
  </si>
  <si>
    <t xml:space="preserve">econ@incomproekt.ru</t>
  </si>
  <si>
    <t xml:space="preserve">49773853</t>
  </si>
  <si>
    <t xml:space="preserve">Инвестиционная программа ОАО "Яргортеплоэнерго"</t>
  </si>
  <si>
    <t xml:space="preserve">31.01.2023</t>
  </si>
  <si>
    <t xml:space="preserve">ОАО "Яргортеплоэнерго"</t>
  </si>
  <si>
    <t xml:space="preserve">7606047507</t>
  </si>
  <si>
    <t xml:space="preserve">Инвестиционная программа АО "Яргортеплоэнерго" на 2019-2023 годы</t>
  </si>
  <si>
    <t xml:space="preserve">по отдельным мероприятиям</t>
  </si>
  <si>
    <t xml:space="preserve">150054,г.Ярославль,ул.Чехова,28а</t>
  </si>
  <si>
    <t xml:space="preserve">Ефремов Евгений Николаевич</t>
  </si>
  <si>
    <t xml:space="preserve">Начальник ПТО</t>
  </si>
  <si>
    <t xml:space="preserve">26483162</t>
  </si>
  <si>
    <t xml:space="preserve">YGTE@YGTE.RU</t>
  </si>
  <si>
    <t xml:space="preserve">49773850</t>
  </si>
  <si>
    <t xml:space="preserve">Инвестиционная программа от 28.09.2018 АО "Яркоммунсервис" в сфере теплоснабжения по модернизации тепловой сети, на территории городского поселения г. Мышкин, Мышкинский муниципальный район на 2019-2021 годы</t>
  </si>
  <si>
    <t xml:space="preserve">АО "Яркоммунсервис"</t>
  </si>
  <si>
    <t xml:space="preserve">7602090950</t>
  </si>
  <si>
    <t xml:space="preserve">760201001</t>
  </si>
  <si>
    <t xml:space="preserve">Инвестиционная программа АО "Яркоммунсервис" по реконструкции тепловых сетей в городском поселении г. Мышкин на период 2019-2021 гг.</t>
  </si>
  <si>
    <t xml:space="preserve">334</t>
  </si>
  <si>
    <t xml:space="preserve">28.09.2018</t>
  </si>
  <si>
    <t xml:space="preserve">https://portal.eias.ru/Portal/DownloadPage.aspx?type=12&amp;guid=36031790-947f-43ea-b87c-12792c0cbaf2</t>
  </si>
  <si>
    <t xml:space="preserve">по организации и мероприятиям</t>
  </si>
  <si>
    <t xml:space="preserve">150042 г. Ярославль, ул. Блюхера, 26</t>
  </si>
  <si>
    <t xml:space="preserve">Пошивалова Татьяна Алексеевна</t>
  </si>
  <si>
    <t xml:space="preserve">начальник ОЭОТиУП</t>
  </si>
  <si>
    <t xml:space="preserve">28507030</t>
  </si>
  <si>
    <t xml:space="preserve">www.yaks_yar@mail.ru</t>
  </si>
  <si>
    <t xml:space="preserve">49773857</t>
  </si>
  <si>
    <t xml:space="preserve">Инвестиционная программа от 30.10.2018 АО "Яркоммунсервис" в сфере теплоснабжения по модернизации тепловой сети, на территории с Кривец, Приволжское сельское поселение, Мышкинский муниципальный район на 2019-2021 годы</t>
  </si>
  <si>
    <t xml:space="preserve">Инвестиционная программа АО "Яркоммунсервис" по строительству тепловых сетей в селе Кривец Мышкинского муниципального района на период 2019-2021 гг.</t>
  </si>
  <si>
    <t xml:space="preserve">150042 г. Ярославль, ул. Блюхера, д.26</t>
  </si>
  <si>
    <t xml:space="preserve">49773856</t>
  </si>
  <si>
    <t xml:space="preserve">Инвестиционная программа от 30.10.2018 АО "Яркоммунсервис" в сфере теплоснабжения по реконструкции тепловой сети, на территории п Борок, Веретейское сельское поселение, Некоузский муниципальный район на 2019-2021 годы</t>
  </si>
  <si>
    <t xml:space="preserve">Инвестиционная программа АО "Яркоммунсервис" по реконструкции тепловых сетей в поселке Борок Некоузского муниципального района на период 2019-2021 гг.</t>
  </si>
  <si>
    <t xml:space="preserve">150042 г. Ярославль. Ул. Блюхера. 26</t>
  </si>
  <si>
    <t xml:space="preserve">49773849</t>
  </si>
  <si>
    <t xml:space="preserve">Инвестиционная программа от 30.10.2018 АО "Яркоммунсервис" в сфере теплоснабжения по реконструкции тепловой сети, на территории п Волга, Волжское сельское поселение, Некоузский муниципальный район на 2019-2021 годы</t>
  </si>
  <si>
    <t xml:space="preserve">Инвестиционная программа АО "Яркоммунсервис" по реконструкции тепловых сетей в поселке Волга Некоузского муниципального района на период 2019-2021 гг.</t>
  </si>
  <si>
    <t xml:space="preserve">150042, г. Ярославль, ул. Блюхера. д.26</t>
  </si>
  <si>
    <t xml:space="preserve">49773854</t>
  </si>
  <si>
    <t xml:space="preserve">Инвестиционная программа от 30.10.2018 АО "Яркоммунсервис" в сфере теплоснабжения по реконструкции тепловой сети, на территории с Новый Некоуз, Некоузское сельское поселение, Некоузский муниципальный район на 2019-2021 годы</t>
  </si>
  <si>
    <t xml:space="preserve">Инвестиционная программа АО "Яркоммунсервис" по реконструкции тепловых сетей в селе Новый Некоуз Некоузского муниципального района на период 2019-2021 гг.</t>
  </si>
  <si>
    <t xml:space="preserve">150042, г. Ярославль, ул. Блюхера. Д.26</t>
  </si>
  <si>
    <t xml:space="preserve">49773859</t>
  </si>
  <si>
    <t xml:space="preserve">Инвестиционная программа от 30.10.2018 АО "Ярославские ЭнергоСистемы" в сфере теплоснабжения по комплексному развитию систем инженерной инфраструктуры, на территории городского округа Ярославль на 2019-2023 годы</t>
  </si>
  <si>
    <t xml:space="preserve">АО "Ярославские ЭнергоСистемы"</t>
  </si>
  <si>
    <t xml:space="preserve">7603066822</t>
  </si>
  <si>
    <t xml:space="preserve">Об утверждении  инвестиционных программ</t>
  </si>
  <si>
    <t xml:space="preserve">150055, г.Ярославль, ул. Красноборская, дом 5, корп.1</t>
  </si>
  <si>
    <t xml:space="preserve">Воробев Юрий Владимирович</t>
  </si>
  <si>
    <t xml:space="preserve">начальник планово-экономического отдела</t>
  </si>
  <si>
    <t xml:space="preserve">30919361</t>
  </si>
  <si>
    <t xml:space="preserve">vuv@yarensys.ru</t>
  </si>
  <si>
    <t xml:space="preserve">49773860</t>
  </si>
  <si>
    <t xml:space="preserve">Инвестиционная программа от 30.10.2018 МУП ТМР "Тутаевские коммунальные системы" в сфере теплоснабжения по реконструкции тепловых сетей, на территории сельского поселения Константиновское, Тутаевский муниципальный район на 2019-2022 годы</t>
  </si>
  <si>
    <t xml:space="preserve">30.06.2022</t>
  </si>
  <si>
    <t xml:space="preserve">МУП ТМР "Тутаевские коммунальные системы"</t>
  </si>
  <si>
    <t xml:space="preserve">7611022836</t>
  </si>
  <si>
    <t xml:space="preserve">Некомбинированное производство :: Сбыт</t>
  </si>
  <si>
    <t xml:space="preserve">152300, Ярославская обл., г. Тутаев, ул. Комсомольская, д. 64</t>
  </si>
  <si>
    <t xml:space="preserve">Журавлева  Жанна  Викторовна</t>
  </si>
  <si>
    <t xml:space="preserve">экономист</t>
  </si>
  <si>
    <t xml:space="preserve">28443212</t>
  </si>
  <si>
    <t xml:space="preserve">tkstutaev@mail.ru</t>
  </si>
  <si>
    <t xml:space="preserve">49773852</t>
  </si>
  <si>
    <t xml:space="preserve">49773861</t>
  </si>
  <si>
    <t xml:space="preserve">Инвестиционная программа от 30.10.2018 ПАО "ТГК-2" в сфере теплоснабжения по модернизации, реконструкции и техническому перевооружению объектов на 2019-2023 годы</t>
  </si>
  <si>
    <t xml:space="preserve">ПАО "ТГК-2"</t>
  </si>
  <si>
    <t xml:space="preserve">7606053324</t>
  </si>
  <si>
    <t xml:space="preserve">Некомбинированное производство</t>
  </si>
  <si>
    <t xml:space="preserve">Сводная инвестиционная программа ПАО "ТГК-2" на 2019 - 2023 годы</t>
  </si>
  <si>
    <t xml:space="preserve">374</t>
  </si>
  <si>
    <t xml:space="preserve">https://portal.eias.ru/Portal/DownloadPage.aspx?type=12&amp;guid=f15a51f1-f656-41ee-9888-5c6dd2d88807</t>
  </si>
  <si>
    <t xml:space="preserve">ул. Пятницкая, д. 6, г. Ярославль, 150003</t>
  </si>
  <si>
    <t xml:space="preserve">Платонова Юлия Николаевна</t>
  </si>
  <si>
    <t xml:space="preserve">ведущий специалист ОТПРиТП г. Ярославль</t>
  </si>
  <si>
    <t xml:space="preserve">26523308</t>
  </si>
  <si>
    <t xml:space="preserve">PlatonovaYN@tgc-2.ru</t>
  </si>
  <si>
    <t xml:space="preserve">49773846</t>
  </si>
  <si>
    <t xml:space="preserve">Инвестиционная программа от 30.11.2017 ООО "АДС" в сфере теплоснабжения по модернизации и реконструкции котельных и тепловых сетей на 2018-2024 годы</t>
  </si>
  <si>
    <t xml:space="preserve">01.07.2017</t>
  </si>
  <si>
    <t xml:space="preserve">31.12.2024</t>
  </si>
  <si>
    <t xml:space="preserve">ООО "АДС"</t>
  </si>
  <si>
    <t xml:space="preserve">7604008710</t>
  </si>
  <si>
    <t xml:space="preserve">760401001</t>
  </si>
  <si>
    <t xml:space="preserve">Об утверждении скорректированной инвестиционной программы ООО "АДС</t>
  </si>
  <si>
    <t xml:space="preserve">153-ип</t>
  </si>
  <si>
    <t xml:space="preserve">https://portal.eias.ru/Portal/DownloadPage.aspx?type=12&amp;guid=0909ea63-e650-4064-8664-7e5bfcadbbef</t>
  </si>
  <si>
    <t xml:space="preserve">150006, г. Ярославль, Корабельная ул., 1</t>
  </si>
  <si>
    <t xml:space="preserve">Куропаткина Екатерина Васильевна</t>
  </si>
  <si>
    <t xml:space="preserve">Зам.финансового директора</t>
  </si>
  <si>
    <t xml:space="preserve">26483198</t>
  </si>
  <si>
    <t xml:space="preserve">465232@yarads.ru</t>
  </si>
  <si>
    <t xml:space="preserve">49773845</t>
  </si>
  <si>
    <t xml:space="preserve">Модернизация газовой котельной в п.Борисоглебсий</t>
  </si>
  <si>
    <t xml:space="preserve">01.01.2016</t>
  </si>
  <si>
    <t xml:space="preserve">Модернизация котельной в пос. Борисоглебский Борисоглебского муниципального района на 2015-2019 годЫ</t>
  </si>
  <si>
    <t xml:space="preserve">224-ип</t>
  </si>
  <si>
    <t xml:space="preserve">05.12.2014</t>
  </si>
  <si>
    <t xml:space="preserve">https://portal.eias.ru/Portal/DownloadPage.aspx?type=12&amp;guid=c941459b-1c5a-4421-9e7a-4d90309b13f4</t>
  </si>
  <si>
    <t xml:space="preserve">49773847</t>
  </si>
  <si>
    <t xml:space="preserve">Модернизация котельных и тепловых сетей МУП ГО г.Рыбинск "Теплоэнерго" на 2016-2020 гг.</t>
  </si>
  <si>
    <t xml:space="preserve">31.12.2020</t>
  </si>
  <si>
    <t xml:space="preserve">МУП ГО г.Рыбинск "Теплоэнерго"</t>
  </si>
  <si>
    <t xml:space="preserve">7610044403</t>
  </si>
  <si>
    <t xml:space="preserve">761001001</t>
  </si>
  <si>
    <t xml:space="preserve">Об утверждении скорректированных инвестиционных программ</t>
  </si>
  <si>
    <t xml:space="preserve">№109-ви</t>
  </si>
  <si>
    <t xml:space="preserve">30.11.2017</t>
  </si>
  <si>
    <t xml:space="preserve">г. Рыбинск, Юго-западная промышленная зона, д.3</t>
  </si>
  <si>
    <t xml:space="preserve">Седов Максим Павлович</t>
  </si>
  <si>
    <t xml:space="preserve">Заместитель генерального директора по развитию и инвестициям</t>
  </si>
  <si>
    <t xml:space="preserve">26483373</t>
  </si>
  <si>
    <t xml:space="preserve">teplo@teplo76.ru</t>
  </si>
  <si>
    <t xml:space="preserve">49773851</t>
  </si>
  <si>
    <t xml:space="preserve">Развитие системы теплоснабжения поселка Красный Холм и  ОАО Санаторий  «Красный холм» Ярославского муниципального района</t>
  </si>
  <si>
    <t xml:space="preserve">01.01.2012</t>
  </si>
  <si>
    <t xml:space="preserve">ОАО "Санаторий "Красный Холм"</t>
  </si>
  <si>
    <t xml:space="preserve">7627015619</t>
  </si>
  <si>
    <t xml:space="preserve">заключение на инвестиционную программу</t>
  </si>
  <si>
    <t xml:space="preserve">решение</t>
  </si>
  <si>
    <t xml:space="preserve">б/н</t>
  </si>
  <si>
    <t xml:space="preserve">20.09.2013</t>
  </si>
  <si>
    <t xml:space="preserve">https://portal.eias.ru/Portal/DownloadPage.aspx?type=12&amp;guid=5202c10f-519f-4ad0-9df0-dd031802113b</t>
  </si>
  <si>
    <t xml:space="preserve">Ярославская область, Ярославский район,                        п/о Михайловское</t>
  </si>
  <si>
    <t xml:space="preserve">150517, Ярославская область, Ярославский район,                        п/о Михайловское</t>
  </si>
  <si>
    <t xml:space="preserve">27548439</t>
  </si>
  <si>
    <t xml:space="preserve">49773844</t>
  </si>
  <si>
    <t xml:space="preserve">модернизация газовой котельной в пос. Вятское Некрасовского муниципального района</t>
  </si>
  <si>
    <t xml:space="preserve">Модернизация котельной в с. Вятское Некрасовского муниципального района на 2015-2019 годы</t>
  </si>
  <si>
    <t xml:space="preserve">150042, г. Ярославль, ул. Блюхера, д.26</t>
  </si>
  <si>
    <t xml:space="preserve">49773855</t>
  </si>
  <si>
    <t xml:space="preserve">модернизация мазутной котельной в пос. Спасское</t>
  </si>
  <si>
    <t xml:space="preserve">01.07.2016</t>
  </si>
  <si>
    <t xml:space="preserve">Модернизация котельной в пос. Спасское Ярославского района</t>
  </si>
  <si>
    <t xml:space="preserve">49773858</t>
  </si>
</sst>
</file>

<file path=xl/styles.xml><?xml version="1.0" encoding="utf-8"?>
<styleSheet xmlns="http://schemas.openxmlformats.org/spreadsheetml/2006/main">
  <numFmts count="13">
    <numFmt numFmtId="164" formatCode="@"/>
    <numFmt numFmtId="165" formatCode="General"/>
    <numFmt numFmtId="166" formatCode="_-* #,##0.00[$€-1]_-;\-* #,##0.00[$€-1]_-;_-* \-??[$€-1]_-"/>
    <numFmt numFmtId="167" formatCode="[$-419]#,##0_р_.;[RED]\-#,##0_р_."/>
    <numFmt numFmtId="168" formatCode="\$#,##0_);[RED]&quot;($&quot;#,##0\)"/>
    <numFmt numFmtId="169" formatCode="#,##0.0"/>
    <numFmt numFmtId="170" formatCode="#,##0.000"/>
    <numFmt numFmtId="171" formatCode="#,##0.0000"/>
    <numFmt numFmtId="172" formatCode="#,##0.00"/>
    <numFmt numFmtId="173" formatCode="General"/>
    <numFmt numFmtId="174" formatCode="[$-419]DD/MM/YYYY\ H:MM"/>
    <numFmt numFmtId="175" formatCode="[$-419]DD/MM/YYYY"/>
    <numFmt numFmtId="176" formatCode="#,##0"/>
  </numFmts>
  <fonts count="54">
    <font>
      <sz val="9"/>
      <name val="Tahoma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8"/>
      <name val="Palatino"/>
      <family val="1"/>
    </font>
    <font>
      <u val="single"/>
      <sz val="10"/>
      <color rgb="FF800080"/>
      <name val="Arial Cyr"/>
      <family val="0"/>
      <charset val="204"/>
    </font>
    <font>
      <u val="single"/>
      <sz val="10"/>
      <color rgb="FF0000FF"/>
      <name val="Arial Cyr"/>
      <family val="0"/>
      <charset val="204"/>
    </font>
    <font>
      <sz val="12"/>
      <name val="Arial"/>
      <family val="2"/>
      <charset val="204"/>
    </font>
    <font>
      <sz val="8"/>
      <name val="Arial"/>
      <family val="0"/>
      <charset val="204"/>
    </font>
    <font>
      <sz val="11"/>
      <name val="Tahoma"/>
      <family val="2"/>
      <charset val="204"/>
    </font>
    <font>
      <u val="single"/>
      <sz val="9"/>
      <color rgb="FF0000FF"/>
      <name val="Tahoma"/>
      <family val="2"/>
      <charset val="204"/>
    </font>
    <font>
      <b val="true"/>
      <u val="single"/>
      <sz val="9"/>
      <color rgb="FF0000FF"/>
      <name val="Tahoma"/>
      <family val="2"/>
      <charset val="204"/>
    </font>
    <font>
      <b val="true"/>
      <sz val="14"/>
      <name val="Franklin Gothic Medium"/>
      <family val="2"/>
      <charset val="204"/>
    </font>
    <font>
      <b val="true"/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9"/>
      <color rgb="FFFFFFEB"/>
      <name val="Tahoma"/>
      <family val="2"/>
      <charset val="204"/>
    </font>
    <font>
      <sz val="9"/>
      <color rgb="FF000000"/>
      <name val="Tahoma"/>
      <family val="2"/>
      <charset val="204"/>
    </font>
    <font>
      <sz val="10"/>
      <name val="Arial Cyr"/>
      <family val="0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 val="true"/>
      <sz val="10"/>
      <name val="Tahoma"/>
      <family val="2"/>
      <charset val="204"/>
    </font>
    <font>
      <u val="single"/>
      <sz val="20"/>
      <color rgb="FF003366"/>
      <name val="Tahoma"/>
      <family val="2"/>
      <charset val="204"/>
    </font>
    <font>
      <sz val="10"/>
      <color rgb="FF000000"/>
      <name val="Tahoma"/>
      <family val="2"/>
      <charset val="204"/>
    </font>
    <font>
      <sz val="11"/>
      <color rgb="FF000000"/>
      <name val="Marlett"/>
      <family val="0"/>
      <charset val="2"/>
    </font>
    <font>
      <b val="true"/>
      <sz val="10"/>
      <color rgb="FF000000"/>
      <name val="Tahoma"/>
      <family val="2"/>
      <charset val="204"/>
    </font>
    <font>
      <u val="single"/>
      <sz val="9"/>
      <color rgb="FF333399"/>
      <name val="Tahoma"/>
      <family val="2"/>
      <charset val="204"/>
    </font>
    <font>
      <b val="true"/>
      <sz val="9"/>
      <color rgb="FF000000"/>
      <name val="Tahoma"/>
      <family val="2"/>
      <charset val="204"/>
    </font>
    <font>
      <sz val="10"/>
      <color rgb="FF000000"/>
      <name val="Tahoma"/>
      <family val="0"/>
    </font>
    <font>
      <sz val="10"/>
      <color rgb="FFFFFFFF"/>
      <name val="Tahoma"/>
      <family val="0"/>
    </font>
    <font>
      <b val="true"/>
      <sz val="18"/>
      <color rgb="FFFFFFFF"/>
      <name val="Calibri"/>
      <family val="0"/>
    </font>
    <font>
      <sz val="9"/>
      <color rgb="FF000000"/>
      <name val="Tahoma"/>
      <family val="0"/>
    </font>
    <font>
      <sz val="9"/>
      <color rgb="FFFFFFFF"/>
      <name val="Tahoma"/>
      <family val="2"/>
      <charset val="204"/>
    </font>
    <font>
      <sz val="11"/>
      <name val="Calibri"/>
      <family val="0"/>
    </font>
    <font>
      <sz val="9"/>
      <color rgb="FFCC0000"/>
      <name val="Tahoma"/>
      <family val="2"/>
      <charset val="204"/>
    </font>
    <font>
      <sz val="16"/>
      <name val="Tahoma"/>
      <family val="2"/>
      <charset val="204"/>
    </font>
    <font>
      <sz val="9"/>
      <color rgb="FF993300"/>
      <name val="Tahoma"/>
      <family val="2"/>
      <charset val="204"/>
    </font>
    <font>
      <sz val="16"/>
      <color rgb="FFFFFFFF"/>
      <name val="Tahoma"/>
      <family val="2"/>
      <charset val="204"/>
    </font>
    <font>
      <sz val="10"/>
      <color rgb="FFFFFFFF"/>
      <name val="Wingdings 2"/>
      <family val="1"/>
      <charset val="2"/>
    </font>
    <font>
      <vertAlign val="superscript"/>
      <sz val="9"/>
      <name val="Tahoma"/>
      <family val="2"/>
      <charset val="204"/>
    </font>
    <font>
      <sz val="9"/>
      <color rgb="FFBCBCBC"/>
      <name val="Tahoma"/>
      <family val="2"/>
      <charset val="204"/>
    </font>
    <font>
      <b val="true"/>
      <sz val="9"/>
      <color rgb="FF333399"/>
      <name val="Tahoma"/>
      <family val="2"/>
      <charset val="204"/>
    </font>
    <font>
      <b val="true"/>
      <sz val="9"/>
      <color rgb="FF0070C0"/>
      <name val="Tahoma"/>
      <family val="2"/>
    </font>
    <font>
      <sz val="11"/>
      <color rgb="FF999999"/>
      <name val="Wingdings 2"/>
      <family val="1"/>
      <charset val="2"/>
    </font>
    <font>
      <sz val="9"/>
      <color rgb="FF333333"/>
      <name val="Tahoma"/>
      <family val="2"/>
      <charset val="204"/>
    </font>
    <font>
      <sz val="11"/>
      <color rgb="FF333333"/>
      <name val="Wingdings 2"/>
      <family val="1"/>
      <charset val="2"/>
    </font>
    <font>
      <sz val="10"/>
      <color rgb="FF333333"/>
      <name val="Tahoma"/>
      <family val="2"/>
      <charset val="204"/>
    </font>
    <font>
      <b val="true"/>
      <sz val="10"/>
      <color rgb="FF333333"/>
      <name val="Tahoma"/>
      <family val="2"/>
      <charset val="204"/>
    </font>
    <font>
      <sz val="11"/>
      <color rgb="FFBCBCBC"/>
      <name val="Wingdings 2"/>
      <family val="1"/>
      <charset val="2"/>
    </font>
    <font>
      <sz val="11"/>
      <color rgb="FFFFFFFF"/>
      <name val="Calibri"/>
      <family val="2"/>
      <charset val="204"/>
    </font>
    <font>
      <sz val="9"/>
      <color rgb="FF999999"/>
      <name val="Tahoma"/>
      <family val="2"/>
      <charset val="204"/>
    </font>
    <font>
      <sz val="9"/>
      <name val="Courier New"/>
      <family val="3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C0"/>
        <bgColor rgb="FFFFFFEB"/>
      </patternFill>
    </fill>
    <fill>
      <patternFill patternType="solid">
        <fgColor rgb="FFBCBCBC"/>
        <bgColor rgb="FFBFBFBF"/>
      </patternFill>
    </fill>
    <fill>
      <patternFill patternType="solid">
        <fgColor rgb="FF999999"/>
        <bgColor rgb="FF808080"/>
      </patternFill>
    </fill>
    <fill>
      <patternFill patternType="solid">
        <fgColor rgb="FFFFFFEB"/>
        <bgColor rgb="FFFFFFFF"/>
      </patternFill>
    </fill>
    <fill>
      <patternFill patternType="solid">
        <fgColor rgb="FFFFFFFF"/>
        <bgColor rgb="FFFFFFEB"/>
      </patternFill>
    </fill>
    <fill>
      <patternFill patternType="solid">
        <fgColor rgb="FFD7EAD3"/>
        <bgColor rgb="FFD3DBDB"/>
      </patternFill>
    </fill>
    <fill>
      <patternFill patternType="solid">
        <fgColor rgb="FFD3DBDB"/>
        <bgColor rgb="FFD7EAD3"/>
      </patternFill>
    </fill>
    <fill>
      <patternFill patternType="solid">
        <fgColor rgb="FFE3FAFD"/>
        <bgColor rgb="FFEFEFEF"/>
      </patternFill>
    </fill>
    <fill>
      <patternFill patternType="solid">
        <fgColor rgb="FFBFBFBF"/>
        <bgColor rgb="FFBCBCBC"/>
      </patternFill>
    </fill>
    <fill>
      <patternFill patternType="solid">
        <fgColor rgb="FFEFEFEF"/>
        <bgColor rgb="FFE3FAFD"/>
      </patternFill>
    </fill>
    <fill>
      <patternFill patternType="solid">
        <fgColor rgb="FFFF8080"/>
        <bgColor rgb="FFFF99CC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 diagonalUp="false" diagonalDown="false">
      <left style="thick">
        <color rgb="FF999999"/>
      </left>
      <right style="thick">
        <color rgb="FF999999"/>
      </right>
      <top style="thick">
        <color rgb="FF999999"/>
      </top>
      <bottom style="thick">
        <color rgb="FF999999"/>
      </bottom>
      <diagonal/>
    </border>
    <border diagonalUp="false" diagonalDown="false">
      <left style="thin">
        <color rgb="FF999999"/>
      </left>
      <right/>
      <top/>
      <bottom/>
      <diagonal/>
    </border>
    <border diagonalUp="false" diagonalDown="false">
      <left/>
      <right style="thin">
        <color rgb="FF999999"/>
      </right>
      <top/>
      <bottom/>
      <diagonal/>
    </border>
    <border diagonalUp="false" diagonalDown="false">
      <left style="thin">
        <color rgb="FF999999"/>
      </left>
      <right/>
      <top/>
      <bottom style="thin">
        <color rgb="FF999999"/>
      </bottom>
      <diagonal/>
    </border>
    <border diagonalUp="false" diagonalDown="false">
      <left/>
      <right style="thin">
        <color rgb="FF999999"/>
      </right>
      <top/>
      <bottom style="thin">
        <color rgb="FF999999"/>
      </bottom>
      <diagonal/>
    </border>
    <border diagonalUp="false" diagonalDown="false">
      <left/>
      <right/>
      <top/>
      <bottom style="thin">
        <color rgb="FF999999"/>
      </bottom>
      <diagonal/>
    </border>
    <border diagonalUp="false" diagonalDown="false">
      <left/>
      <right/>
      <top style="thin">
        <color rgb="FF999999"/>
      </top>
      <bottom/>
      <diagonal/>
    </border>
    <border diagonalUp="false" diagonalDown="false">
      <left style="thin">
        <color rgb="FF999999"/>
      </left>
      <right/>
      <top style="thin">
        <color rgb="FF999999"/>
      </top>
      <bottom/>
      <diagonal/>
    </border>
    <border diagonalUp="false" diagonalDown="false">
      <left/>
      <right/>
      <top style="dotted">
        <color rgb="FF999999"/>
      </top>
      <bottom/>
      <diagonal/>
    </border>
    <border diagonalUp="false" diagonalDown="false">
      <left style="medium">
        <color rgb="FF999999"/>
      </left>
      <right/>
      <top style="thin">
        <color rgb="FF999999"/>
      </top>
      <bottom/>
      <diagonal/>
    </border>
    <border diagonalUp="false" diagonalDown="false">
      <left/>
      <right/>
      <top style="thin">
        <color rgb="FF999999"/>
      </top>
      <bottom style="thin">
        <color rgb="FF999999"/>
      </bottom>
      <diagonal/>
    </border>
    <border diagonalUp="false" diagonalDown="false">
      <left/>
      <right style="thin">
        <color rgb="FF999999"/>
      </right>
      <top style="thin">
        <color rgb="FF999999"/>
      </top>
      <bottom style="thin">
        <color rgb="FF999999"/>
      </bottom>
      <diagonal/>
    </border>
    <border diagonalUp="false" diagonalDown="false">
      <left/>
      <right style="thin">
        <color rgb="FF999999"/>
      </right>
      <top style="thin">
        <color rgb="FF999999"/>
      </top>
      <bottom/>
      <diagonal/>
    </border>
    <border diagonalUp="false" diagonalDown="false">
      <left style="thin">
        <color rgb="FF999999"/>
      </left>
      <right/>
      <top style="thin">
        <color rgb="FF999999"/>
      </top>
      <bottom style="thin">
        <color rgb="FF999999"/>
      </bottom>
      <diagonal/>
    </border>
    <border diagonalUp="false" diagonalDown="false">
      <left style="thin">
        <color rgb="FF999999"/>
      </left>
      <right/>
      <top style="medium">
        <color rgb="FF999999"/>
      </top>
      <bottom/>
      <diagonal/>
    </border>
    <border diagonalUp="false" diagonalDown="false">
      <left style="thin">
        <color rgb="FF999999"/>
      </left>
      <right style="thin">
        <color rgb="FF999999"/>
      </right>
      <top style="medium">
        <color rgb="FF999999"/>
      </top>
      <bottom/>
      <diagonal/>
    </border>
    <border diagonalUp="false" diagonalDown="false">
      <left style="thin">
        <color rgb="FF999999"/>
      </left>
      <right/>
      <top style="medium">
        <color rgb="FF999999"/>
      </top>
      <bottom style="thin">
        <color rgb="FF999999"/>
      </bottom>
      <diagonal/>
    </border>
    <border diagonalUp="false" diagonalDown="false">
      <left/>
      <right/>
      <top style="medium">
        <color rgb="FF999999"/>
      </top>
      <bottom style="thin">
        <color rgb="FF999999"/>
      </bottom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/>
      <diagonal/>
    </border>
    <border diagonalUp="false" diagonalDown="false">
      <left/>
      <right/>
      <top style="medium">
        <color rgb="FF999999"/>
      </top>
      <bottom/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 style="double">
        <color rgb="FF999999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999999"/>
      </left>
      <right/>
      <top style="medium">
        <color rgb="FF999999"/>
      </top>
      <bottom style="medium">
        <color rgb="FF999999"/>
      </bottom>
      <diagonal/>
    </border>
    <border diagonalUp="false" diagonalDown="false">
      <left style="thin">
        <color rgb="FF999999"/>
      </left>
      <right style="thin">
        <color rgb="FF999999"/>
      </right>
      <top style="medium">
        <color rgb="FF999999"/>
      </top>
      <bottom style="medium">
        <color rgb="FF999999"/>
      </bottom>
      <diagonal/>
    </border>
    <border diagonalUp="false" diagonalDown="false">
      <left style="thin">
        <color rgb="FF999999"/>
      </left>
      <right/>
      <top style="thin">
        <color rgb="FF999999"/>
      </top>
      <bottom style="medium">
        <color rgb="FF999999"/>
      </bottom>
      <diagonal/>
    </border>
    <border diagonalUp="false" diagonalDown="false">
      <left/>
      <right/>
      <top style="thin">
        <color rgb="FF999999"/>
      </top>
      <bottom style="medium">
        <color rgb="FF999999"/>
      </bottom>
      <diagonal/>
    </border>
    <border diagonalUp="false" diagonalDown="false">
      <left/>
      <right/>
      <top/>
      <bottom style="medium">
        <color rgb="FF999999"/>
      </bottom>
      <diagonal/>
    </border>
  </borders>
  <cellStyleXfs count="74">
    <xf numFmtId="164" fontId="0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8" fillId="0" borderId="0" applyFont="true" applyBorder="false" applyAlignment="true" applyProtection="false">
      <alignment horizontal="general" vertical="top" textRotation="0" wrapText="false" indent="0" shrinkToFit="false"/>
    </xf>
    <xf numFmtId="165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1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8" fontId="0" fillId="0" borderId="0" applyFont="true" applyBorder="false" applyAlignment="true" applyProtection="false">
      <alignment horizontal="general" vertical="top" textRotation="0" wrapText="false" indent="0" shrinkToFit="false"/>
    </xf>
    <xf numFmtId="169" fontId="0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7" fillId="0" borderId="0" applyFont="true" applyBorder="false" applyAlignment="true" applyProtection="false">
      <alignment horizontal="general" vertical="center" textRotation="0" wrapText="false" indent="0" shrinkToFit="false"/>
    </xf>
    <xf numFmtId="170" fontId="0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1" fontId="0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0" applyFont="true" applyBorder="false" applyAlignment="true" applyProtection="false">
      <alignment horizontal="general" vertical="top" textRotation="0" wrapText="false" indent="0" shrinkToFit="false"/>
    </xf>
    <xf numFmtId="164" fontId="6" fillId="3" borderId="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9" fillId="0" borderId="0" applyFont="true" applyBorder="false" applyAlignment="true" applyProtection="false">
      <alignment horizontal="general" vertical="top" textRotation="0" wrapText="false" indent="0" shrinkToFit="false"/>
    </xf>
    <xf numFmtId="164" fontId="10" fillId="0" borderId="0" applyFont="true" applyBorder="false" applyAlignment="true" applyProtection="false">
      <alignment horizontal="general" vertical="top" textRotation="0" wrapText="false" indent="0" shrinkToFit="false"/>
    </xf>
    <xf numFmtId="165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applyFont="true" applyBorder="false" applyAlignment="true" applyProtection="false">
      <alignment horizontal="general" vertical="center" textRotation="0" wrapText="false" indent="0" shrinkToFit="false"/>
    </xf>
    <xf numFmtId="165" fontId="7" fillId="0" borderId="0" applyFont="true" applyBorder="false" applyAlignment="true" applyProtection="false">
      <alignment horizontal="general" vertical="center" textRotation="0" wrapText="false" indent="0" shrinkToFit="false"/>
    </xf>
    <xf numFmtId="164" fontId="12" fillId="4" borderId="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applyFont="true" applyBorder="false" applyAlignment="true" applyProtection="false">
      <alignment horizontal="general" vertical="top" textRotation="0" wrapText="false" indent="0" shrinkToFit="false"/>
    </xf>
    <xf numFmtId="164" fontId="14" fillId="0" borderId="0" applyFont="true" applyBorder="false" applyAlignment="true" applyProtection="false">
      <alignment horizontal="general" vertical="top" textRotation="0" wrapText="false" indent="0" shrinkToFit="false"/>
    </xf>
    <xf numFmtId="165" fontId="15" fillId="0" border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2" fontId="0" fillId="2" border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5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9" fillId="6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5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7" borderId="0" applyFont="true" applyBorder="false" applyAlignment="true" applyProtection="true">
      <alignment horizontal="right" vertical="bottom" textRotation="0" wrapText="false" indent="0" shrinkToFit="false"/>
      <protection locked="true" hidden="false"/>
    </xf>
  </cellStyleXfs>
  <cellXfs count="329">
    <xf numFmtId="164" fontId="0" fillId="0" borderId="0" xfId="0" applyFont="fals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21" fillId="0" borderId="0" xfId="5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1" fillId="0" borderId="0" xfId="5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2" fillId="0" borderId="0" xfId="5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3" fontId="23" fillId="0" borderId="0" xfId="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3" fillId="0" borderId="0" xfId="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3" fontId="6" fillId="0" borderId="0" xfId="59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0" borderId="0" xfId="5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4" fillId="0" borderId="0" xfId="5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0" xfId="59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59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3" fontId="6" fillId="3" borderId="1" xfId="4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3" xfId="5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4" xfId="5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0" xfId="5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6" fillId="0" borderId="4" xfId="5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1" fillId="0" borderId="3" xfId="5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7" fillId="0" borderId="4" xfId="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5" fillId="0" borderId="0" xfId="59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6" fillId="0" borderId="4" xfId="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3" xfId="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7" fillId="0" borderId="0" xfId="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2" borderId="1" xfId="5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6" borderId="3" xfId="59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6" borderId="0" xfId="59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8" borderId="1" xfId="5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6" borderId="3" xfId="59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7" borderId="1" xfId="5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9" borderId="1" xfId="5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5" fillId="0" borderId="0" xfId="59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8" fillId="0" borderId="0" xfId="2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top" textRotation="0" wrapText="false" indent="1" shrinkToFit="false"/>
      <protection locked="true" hidden="false"/>
    </xf>
    <xf numFmtId="165" fontId="28" fillId="0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5" fontId="6" fillId="0" borderId="0" xfId="43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8" fillId="0" borderId="0" xfId="20" applyFont="fals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0" xfId="43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5" fontId="6" fillId="0" borderId="0" xfId="43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5" fillId="0" borderId="0" xfId="59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28" fillId="6" borderId="0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5" fontId="19" fillId="0" borderId="0" xfId="5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8" fillId="6" borderId="0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9" fillId="0" borderId="0" xfId="59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29" fillId="6" borderId="0" xfId="5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8" fillId="6" borderId="0" xfId="2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36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6" fillId="0" borderId="0" xfId="0" applyFont="true" applyBorder="true" applyAlignment="true" applyProtection="true">
      <alignment horizontal="left" vertical="top" textRotation="0" wrapText="true" indent="3" shrinkToFit="false"/>
      <protection locked="true" hidden="false"/>
    </xf>
    <xf numFmtId="164" fontId="2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28" fillId="0" borderId="0" xfId="20" applyFont="false" applyBorder="true" applyAlignment="true" applyProtection="true">
      <alignment horizontal="left" vertical="center" textRotation="0" wrapText="true" indent="1" shrinkToFit="false"/>
      <protection locked="true" hidden="false"/>
    </xf>
    <xf numFmtId="164" fontId="28" fillId="0" borderId="0" xfId="5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6" fillId="0" borderId="0" xfId="4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64" fontId="25" fillId="0" borderId="0" xfId="59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14" fillId="0" borderId="0" xfId="5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4" fillId="0" borderId="0" xfId="5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5" fillId="0" borderId="0" xfId="59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25" fillId="0" borderId="0" xfId="59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1" fillId="0" borderId="5" xfId="5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7" fillId="0" borderId="6" xfId="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7" fillId="0" borderId="5" xfId="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7" fillId="0" borderId="7" xfId="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0" borderId="6" xfId="5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8" fillId="6" borderId="0" xfId="20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63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0" xfId="6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1" xfId="6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4" fillId="0" borderId="0" xfId="63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4" fontId="0" fillId="0" borderId="0" xfId="63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4" fillId="0" borderId="0" xfId="67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4" fillId="0" borderId="0" xfId="67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6" fillId="0" borderId="0" xfId="67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67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67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34" fillId="0" borderId="0" xfId="67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4" fillId="0" borderId="0" xfId="67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4" fillId="0" borderId="0" xfId="67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3" fontId="0" fillId="0" borderId="0" xfId="6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37" fillId="6" borderId="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3" fontId="6" fillId="0" borderId="8" xfId="7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6" borderId="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6" borderId="8" xfId="67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38" fillId="6" borderId="8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67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7" borderId="9" xfId="6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6" borderId="3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5" fontId="34" fillId="6" borderId="0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4" fillId="6" borderId="0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8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4" xfId="67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7" borderId="9" xfId="6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6" borderId="3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7" borderId="1" xfId="6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7" borderId="9" xfId="6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34" fillId="0" borderId="0" xfId="67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6" fillId="0" borderId="0" xfId="67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67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75" fontId="0" fillId="6" borderId="0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6" borderId="10" xfId="6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39" fillId="6" borderId="0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7" borderId="9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0" fillId="6" borderId="3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4" fillId="0" borderId="0" xfId="67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0" fillId="0" borderId="0" xfId="67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7" borderId="9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7" borderId="9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0" borderId="0" xfId="67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8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0" fillId="7" borderId="9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0" fillId="7" borderId="9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8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0" fillId="7" borderId="9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7" borderId="1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1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0" fillId="7" borderId="1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7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4" fillId="0" borderId="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4" fillId="0" borderId="0" xfId="6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7" fillId="6" borderId="0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0" xfId="67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0" fillId="9" borderId="9" xfId="6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6" borderId="3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8" xfId="6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9" borderId="1" xfId="6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8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69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69" applyFont="true" applyBorder="false" applyAlignment="true" applyProtection="true">
      <alignment horizontal="left" vertical="center" textRotation="0" wrapText="true" indent="1" shrinkToFit="false"/>
      <protection locked="true" hidden="false"/>
    </xf>
    <xf numFmtId="165" fontId="0" fillId="6" borderId="0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6" borderId="0" xfId="6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3" fontId="6" fillId="0" borderId="0" xfId="5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3" fillId="0" borderId="0" xfId="5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3" fillId="0" borderId="0" xfId="5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0" xfId="5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6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0" xfId="5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9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5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6" borderId="8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1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0" borderId="3" xfId="5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0" fillId="0" borderId="0" xfId="5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3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0" borderId="3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0" borderId="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0" borderId="0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0" borderId="8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0" borderId="12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0" borderId="7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3" borderId="8" xfId="52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10" borderId="7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0" borderId="13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8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6" fillId="0" borderId="8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6" fillId="0" borderId="9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6" fillId="0" borderId="14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16" fillId="7" borderId="9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16" fillId="7" borderId="11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0" borderId="3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6" fillId="0" borderId="0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9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8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6" fillId="7" borderId="9" xfId="54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16" fillId="7" borderId="11" xfId="54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0" borderId="3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9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69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8" xfId="69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14" xfId="69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72" fontId="0" fillId="7" borderId="9" xfId="54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7" borderId="11" xfId="54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7" borderId="9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3" fontId="34" fillId="0" borderId="0" xfId="69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34" fillId="0" borderId="0" xfId="69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15" xfId="69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12" xfId="69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13" xfId="69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6" borderId="8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6" fillId="6" borderId="8" xfId="69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3" borderId="9" xfId="52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0" fillId="3" borderId="8" xfId="52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0" fillId="3" borderId="8" xfId="52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9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6" fillId="0" borderId="8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6" fillId="0" borderId="11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16" fillId="0" borderId="9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42" fillId="6" borderId="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16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16" xfId="6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6" borderId="17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9" borderId="16" xfId="6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2" fontId="0" fillId="0" borderId="16" xfId="6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9" borderId="16" xfId="69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0" fillId="0" borderId="18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19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4" fillId="0" borderId="3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0" fillId="0" borderId="20" xfId="69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6" fontId="0" fillId="0" borderId="2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5" xfId="69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34" fillId="0" borderId="12" xfId="69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0" fillId="0" borderId="12" xfId="6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12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4" fillId="0" borderId="0" xfId="69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15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7" borderId="15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2" borderId="15" xfId="69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2" fontId="0" fillId="0" borderId="15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15" xfId="69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2" borderId="1" xfId="69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1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3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0" fillId="7" borderId="9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2" borderId="3" xfId="69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2" fontId="0" fillId="0" borderId="3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6" borderId="1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9" borderId="1" xfId="69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0" fillId="6" borderId="0" xfId="6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11" borderId="16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3" fillId="11" borderId="2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72" fontId="0" fillId="11" borderId="21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6" borderId="8" xfId="69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0" fillId="0" borderId="8" xfId="54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0" borderId="8" xfId="66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1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1" borderId="9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3" fillId="11" borderId="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72" fontId="0" fillId="11" borderId="8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1" fillId="0" borderId="0" xfId="6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1" fillId="0" borderId="0" xfId="6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0" xfId="63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45" fillId="0" borderId="0" xfId="63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63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46" fillId="0" borderId="0" xfId="63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47" fillId="6" borderId="0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8" fillId="0" borderId="8" xfId="5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9" fillId="0" borderId="8" xfId="5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49" fillId="0" borderId="0" xfId="5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6" fillId="6" borderId="8" xfId="63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46" fillId="6" borderId="9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6" fillId="0" borderId="20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5" fillId="6" borderId="0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4" fillId="6" borderId="9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0" xfId="6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11" borderId="15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3" fillId="11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0" borderId="0" xfId="6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2" xfId="7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6" borderId="22" xfId="6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16" fillId="7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3" fillId="12" borderId="0" xfId="69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12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5" fontId="0" fillId="6" borderId="0" xfId="63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5" xfId="63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0" borderId="3" xfId="63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6" borderId="24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24" xfId="6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6" borderId="25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9" borderId="24" xfId="6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2" fontId="0" fillId="0" borderId="24" xfId="6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9" borderId="24" xfId="69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72" fontId="0" fillId="0" borderId="1" xfId="69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6" fontId="0" fillId="0" borderId="1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3" fillId="11" borderId="1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3" fillId="11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3" fillId="11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11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11" borderId="12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3" fillId="11" borderId="2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3" fillId="11" borderId="2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3" fillId="11" borderId="27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43" fillId="11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11" borderId="28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0" fillId="0" borderId="3" xfId="6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72" fontId="50" fillId="0" borderId="0" xfId="69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9" borderId="3" xfId="6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0" xfId="6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0" borderId="0" xfId="69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2" fontId="0" fillId="0" borderId="0" xfId="6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0" borderId="0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0" borderId="0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7" fillId="12" borderId="0" xfId="56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17" fillId="0" borderId="0" xfId="56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9" fillId="0" borderId="0" xfId="5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7" fillId="0" borderId="0" xfId="56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1" fillId="0" borderId="0" xfId="5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2" fillId="6" borderId="0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6" fillId="6" borderId="15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6" fillId="2" borderId="1" xfId="63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34" fillId="0" borderId="0" xfId="63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17" fillId="0" borderId="0" xfId="62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55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64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53" fillId="0" borderId="0" xfId="6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6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4" fillId="0" borderId="0" xfId="6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55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19" fillId="0" borderId="0" xfId="58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61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61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20" fillId="0" borderId="0" xfId="7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 1" xfId="21"/>
    <cellStyle name=" 1 2" xfId="22"/>
    <cellStyle name=" 1_Stage1" xfId="23"/>
    <cellStyle name="_Model_RAB Мой_PR.PROG.WARM.NOTCOMBI.2012.2.16_v1.4(04.04.11) " xfId="24"/>
    <cellStyle name="_Model_RAB Мой_Книга2_PR.PROG.WARM.NOTCOMBI.2012.2.16_v1.4(04.04.11) " xfId="25"/>
    <cellStyle name="_Model_RAB_MRSK_svod_PR.PROG.WARM.NOTCOMBI.2012.2.16_v1.4(04.04.11) " xfId="26"/>
    <cellStyle name="_Model_RAB_MRSK_svod_Книга2_PR.PROG.WARM.NOTCOMBI.2012.2.16_v1.4(04.04.11) " xfId="27"/>
    <cellStyle name="_МОДЕЛЬ_1 (2)_PR.PROG.WARM.NOTCOMBI.2012.2.16_v1.4(04.04.11) " xfId="28"/>
    <cellStyle name="_МОДЕЛЬ_1 (2)_Книга2_PR.PROG.WARM.NOTCOMBI.2012.2.16_v1.4(04.04.11) " xfId="29"/>
    <cellStyle name="_Расчет RAB_22072008_PR.PROG.WARM.NOTCOMBI.2012.2.16_v1.4(04.04.11) " xfId="30"/>
    <cellStyle name="_Расчет RAB_22072008_Книга2_PR.PROG.WARM.NOTCOMBI.2012.2.16_v1.4(04.04.11) " xfId="31"/>
    <cellStyle name="_Расчет RAB_Лен и МОЭСК_с 2010 года_14.04.2009_со сглаж_version 3.0_без ФСК_PR.PROG.WARM.NOTCOMBI.2012.2.16_v1.4(04.04.11) " xfId="32"/>
    <cellStyle name="_Расчет RAB_Лен и МОЭСК_с 2010 года_14.04.2009_со сглаж_version 3.0_без ФСК_Книга2_PR.PROG.WARM.NOTCOMBI.2012.2.16_v1.4(04.04.11) " xfId="33"/>
    <cellStyle name="_пр 5 тариф RAB_PR.PROG.WARM.NOTCOMBI.2012.2.16_v1.4(04.04.11) " xfId="34"/>
    <cellStyle name="_пр 5 тариф RAB_Книга2_PR.PROG.WARM.NOTCOMBI.2012.2.16_v1.4(04.04.11) 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Followed Hyperlink" xfId="42"/>
    <cellStyle name="Header 3" xfId="43"/>
    <cellStyle name="Hyperlink 1" xfId="44"/>
    <cellStyle name="normal" xfId="45"/>
    <cellStyle name="Normal1" xfId="46"/>
    <cellStyle name="Normal2" xfId="47"/>
    <cellStyle name="Percent1" xfId="48"/>
    <cellStyle name="Title 4" xfId="49"/>
    <cellStyle name="Гиперссылка 2 2" xfId="50"/>
    <cellStyle name="Гиперссылка 4" xfId="51"/>
    <cellStyle name="Заголовок" xfId="52"/>
    <cellStyle name="ЗаголовокСтолбца" xfId="53"/>
    <cellStyle name="Значение" xfId="54"/>
    <cellStyle name="Обычный 10" xfId="55"/>
    <cellStyle name="Обычный 11" xfId="56"/>
    <cellStyle name="Обычный 2" xfId="57"/>
    <cellStyle name="Обычный 3 2" xfId="58"/>
    <cellStyle name="Обычный 3 3" xfId="59"/>
    <cellStyle name="Обычный_46EE(v6.1.1)" xfId="60"/>
    <cellStyle name="Обычный_INVEST.WARM.PLAN.4.78(v0.1)" xfId="61"/>
    <cellStyle name="Обычный_KRU.TARIFF.FACT-0.3" xfId="62"/>
    <cellStyle name="Обычный_MINENERGO.340.PRIL79(v0.1)" xfId="63"/>
    <cellStyle name="Обычный_PASSPORT.TEPLO.PROIZV.2016(v1.0)" xfId="64"/>
    <cellStyle name="Обычный_PREDEL.JKH.2010(v1.3)" xfId="65"/>
    <cellStyle name="Обычный_razrabotka_sablonov_po_WKU" xfId="66"/>
    <cellStyle name="Обычный_SIMPLE_1_massive2" xfId="67"/>
    <cellStyle name="Обычный_ЖКУ_проект3" xfId="68"/>
    <cellStyle name="Обычный_Мониторинг инвестиций" xfId="69"/>
    <cellStyle name="Обычный_Новая проверка голубых" xfId="70"/>
    <cellStyle name="Обычный_Шаблон по источникам для Модуля Реестр (2)" xfId="71"/>
    <cellStyle name="Обычный_Шаблон по источникам для Модуля Реестр (2) 2" xfId="72"/>
    <cellStyle name="ФормулаВБ_Мониторинг инвестиций" xfId="73"/>
    <cellStyle name="*unknown*" xfId="20" builtinId="8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0"/>
      <rgbColor rgb="FFE3FAFD"/>
      <rgbColor rgb="FF660066"/>
      <rgbColor rgb="FFFF8080"/>
      <rgbColor rgb="FF0070C0"/>
      <rgbColor rgb="FFD3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FEFEF"/>
      <rgbColor rgb="FFD7EAD3"/>
      <rgbColor rgb="FFFFFFEB"/>
      <rgbColor rgb="FFBCBCBC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png"/><Relationship Id="rId8" Type="http://schemas.openxmlformats.org/officeDocument/2006/relationships/image" Target="../media/image8.png"/><Relationship Id="rId9" Type="http://schemas.openxmlformats.org/officeDocument/2006/relationships/image" Target="../media/image9.png"/><Relationship Id="rId10" Type="http://schemas.openxmlformats.org/officeDocument/2006/relationships/image" Target="../media/image10.png"/><Relationship Id="rId11" Type="http://schemas.openxmlformats.org/officeDocument/2006/relationships/image" Target="../media/image11.png"/><Relationship Id="rId12" Type="http://schemas.openxmlformats.org/officeDocument/2006/relationships/image" Target="../media/image1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5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1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18</xdr:row>
      <xdr:rowOff>477000</xdr:rowOff>
    </xdr:from>
    <xdr:to>
      <xdr:col>2</xdr:col>
      <xdr:colOff>1411200</xdr:colOff>
      <xdr:row>114</xdr:row>
      <xdr:rowOff>187560</xdr:rowOff>
    </xdr:to>
    <xdr:sp>
      <xdr:nvSpPr>
        <xdr:cNvPr id="0" name="CustomShape 1"/>
        <xdr:cNvSpPr/>
      </xdr:nvSpPr>
      <xdr:spPr>
        <a:xfrm>
          <a:off x="208080" y="4296240"/>
          <a:ext cx="196308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Обновление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18</xdr:row>
      <xdr:rowOff>13320</xdr:rowOff>
    </xdr:from>
    <xdr:to>
      <xdr:col>2</xdr:col>
      <xdr:colOff>1411200</xdr:colOff>
      <xdr:row>18</xdr:row>
      <xdr:rowOff>476640</xdr:rowOff>
    </xdr:to>
    <xdr:sp>
      <xdr:nvSpPr>
        <xdr:cNvPr id="1" name="CustomShape 1"/>
        <xdr:cNvSpPr/>
      </xdr:nvSpPr>
      <xdr:spPr>
        <a:xfrm>
          <a:off x="208080" y="3832560"/>
          <a:ext cx="196308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Консультация по методологии заполнения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15</xdr:row>
      <xdr:rowOff>121320</xdr:rowOff>
    </xdr:from>
    <xdr:to>
      <xdr:col>2</xdr:col>
      <xdr:colOff>1411200</xdr:colOff>
      <xdr:row>18</xdr:row>
      <xdr:rowOff>12960</xdr:rowOff>
    </xdr:to>
    <xdr:sp>
      <xdr:nvSpPr>
        <xdr:cNvPr id="2" name="CustomShape 1"/>
        <xdr:cNvSpPr/>
      </xdr:nvSpPr>
      <xdr:spPr>
        <a:xfrm>
          <a:off x="208080" y="3369240"/>
          <a:ext cx="196308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Методология заполнения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13</xdr:row>
      <xdr:rowOff>38880</xdr:rowOff>
    </xdr:from>
    <xdr:to>
      <xdr:col>2</xdr:col>
      <xdr:colOff>1411200</xdr:colOff>
      <xdr:row>15</xdr:row>
      <xdr:rowOff>120960</xdr:rowOff>
    </xdr:to>
    <xdr:sp>
      <xdr:nvSpPr>
        <xdr:cNvPr id="3" name="CustomShape 1"/>
        <xdr:cNvSpPr/>
      </xdr:nvSpPr>
      <xdr:spPr>
        <a:xfrm>
          <a:off x="208080" y="2905560"/>
          <a:ext cx="196308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Организационно-технические консультации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12</xdr:row>
      <xdr:rowOff>60840</xdr:rowOff>
    </xdr:from>
    <xdr:to>
      <xdr:col>2</xdr:col>
      <xdr:colOff>1411200</xdr:colOff>
      <xdr:row>13</xdr:row>
      <xdr:rowOff>38160</xdr:rowOff>
    </xdr:to>
    <xdr:sp>
      <xdr:nvSpPr>
        <xdr:cNvPr id="4" name="CustomShape 1"/>
        <xdr:cNvSpPr/>
      </xdr:nvSpPr>
      <xdr:spPr>
        <a:xfrm>
          <a:off x="208080" y="2441880"/>
          <a:ext cx="196308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Проверка отчёта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10</xdr:row>
      <xdr:rowOff>92880</xdr:rowOff>
    </xdr:from>
    <xdr:to>
      <xdr:col>2</xdr:col>
      <xdr:colOff>1411200</xdr:colOff>
      <xdr:row>12</xdr:row>
      <xdr:rowOff>60840</xdr:rowOff>
    </xdr:to>
    <xdr:sp>
      <xdr:nvSpPr>
        <xdr:cNvPr id="5" name="CustomShape 1"/>
        <xdr:cNvSpPr/>
      </xdr:nvSpPr>
      <xdr:spPr>
        <a:xfrm>
          <a:off x="208080" y="1978560"/>
          <a:ext cx="196308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Работа с реестрами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7</xdr:row>
      <xdr:rowOff>143640</xdr:rowOff>
    </xdr:from>
    <xdr:to>
      <xdr:col>2</xdr:col>
      <xdr:colOff>1411200</xdr:colOff>
      <xdr:row>10</xdr:row>
      <xdr:rowOff>92520</xdr:rowOff>
    </xdr:to>
    <xdr:sp>
      <xdr:nvSpPr>
        <xdr:cNvPr id="6" name="CustomShape 1"/>
        <xdr:cNvSpPr/>
      </xdr:nvSpPr>
      <xdr:spPr>
        <a:xfrm>
          <a:off x="208080" y="1515240"/>
          <a:ext cx="196308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Условные обозначения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47520</xdr:colOff>
      <xdr:row>114</xdr:row>
      <xdr:rowOff>114120</xdr:rowOff>
    </xdr:from>
    <xdr:to>
      <xdr:col>9</xdr:col>
      <xdr:colOff>181440</xdr:colOff>
      <xdr:row>114</xdr:row>
      <xdr:rowOff>164880</xdr:rowOff>
    </xdr:to>
    <xdr:sp>
      <xdr:nvSpPr>
        <xdr:cNvPr id="7" name="CustomShape 1"/>
        <xdr:cNvSpPr/>
      </xdr:nvSpPr>
      <xdr:spPr>
        <a:xfrm>
          <a:off x="2490120" y="4686120"/>
          <a:ext cx="1546200" cy="507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32000" rIns="3600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Обновить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257040</xdr:colOff>
      <xdr:row>114</xdr:row>
      <xdr:rowOff>114480</xdr:rowOff>
    </xdr:from>
    <xdr:to>
      <xdr:col>15</xdr:col>
      <xdr:colOff>105120</xdr:colOff>
      <xdr:row>114</xdr:row>
      <xdr:rowOff>165240</xdr:rowOff>
    </xdr:to>
    <xdr:sp>
      <xdr:nvSpPr>
        <xdr:cNvPr id="8" name="CustomShape 1"/>
        <xdr:cNvSpPr/>
      </xdr:nvSpPr>
      <xdr:spPr>
        <a:xfrm>
          <a:off x="4111920" y="4686480"/>
          <a:ext cx="1532160" cy="507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32000" rIns="36000" tIns="36000" bIns="36000" anchor="ctr">
          <a:noAutofit/>
        </a:bodyPr>
        <a:p>
          <a:pPr algn="ctr"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Показать / скрыть лог обновления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4</xdr:row>
      <xdr:rowOff>403920</xdr:rowOff>
    </xdr:from>
    <xdr:to>
      <xdr:col>2</xdr:col>
      <xdr:colOff>1411200</xdr:colOff>
      <xdr:row>7</xdr:row>
      <xdr:rowOff>143280</xdr:rowOff>
    </xdr:to>
    <xdr:sp>
      <xdr:nvSpPr>
        <xdr:cNvPr id="9" name="CustomShape 1"/>
        <xdr:cNvSpPr/>
      </xdr:nvSpPr>
      <xdr:spPr>
        <a:xfrm>
          <a:off x="208080" y="1051560"/>
          <a:ext cx="1963080" cy="463320"/>
        </a:xfrm>
        <a:prstGeom prst="rect">
          <a:avLst/>
        </a:prstGeom>
        <a:solidFill>
          <a:srgbClr val="ffc17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Технические требования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66600</xdr:colOff>
      <xdr:row>5</xdr:row>
      <xdr:rowOff>57240</xdr:rowOff>
    </xdr:from>
    <xdr:to>
      <xdr:col>1</xdr:col>
      <xdr:colOff>447120</xdr:colOff>
      <xdr:row>7</xdr:row>
      <xdr:rowOff>123480</xdr:rowOff>
    </xdr:to>
    <xdr:pic>
      <xdr:nvPicPr>
        <xdr:cNvPr id="10" name="InstrImg_1" descr="icon1"/>
        <xdr:cNvPicPr/>
      </xdr:nvPicPr>
      <xdr:blipFill>
        <a:blip r:embed="rId1"/>
        <a:stretch/>
      </xdr:blipFill>
      <xdr:spPr>
        <a:xfrm>
          <a:off x="274680" y="1114200"/>
          <a:ext cx="380520" cy="380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7</xdr:row>
      <xdr:rowOff>181080</xdr:rowOff>
    </xdr:from>
    <xdr:to>
      <xdr:col>1</xdr:col>
      <xdr:colOff>428040</xdr:colOff>
      <xdr:row>10</xdr:row>
      <xdr:rowOff>56880</xdr:rowOff>
    </xdr:to>
    <xdr:pic>
      <xdr:nvPicPr>
        <xdr:cNvPr id="11" name="InstrImg_2" descr="icon2"/>
        <xdr:cNvPicPr/>
      </xdr:nvPicPr>
      <xdr:blipFill>
        <a:blip r:embed="rId2"/>
        <a:stretch/>
      </xdr:blipFill>
      <xdr:spPr>
        <a:xfrm>
          <a:off x="255600" y="1552680"/>
          <a:ext cx="380520" cy="389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10</xdr:row>
      <xdr:rowOff>133200</xdr:rowOff>
    </xdr:from>
    <xdr:to>
      <xdr:col>1</xdr:col>
      <xdr:colOff>428040</xdr:colOff>
      <xdr:row>12</xdr:row>
      <xdr:rowOff>37440</xdr:rowOff>
    </xdr:to>
    <xdr:pic>
      <xdr:nvPicPr>
        <xdr:cNvPr id="12" name="InstrImg_3" descr="icon3"/>
        <xdr:cNvPicPr/>
      </xdr:nvPicPr>
      <xdr:blipFill>
        <a:blip r:embed="rId3"/>
        <a:stretch/>
      </xdr:blipFill>
      <xdr:spPr>
        <a:xfrm>
          <a:off x="255600" y="2018880"/>
          <a:ext cx="380520" cy="3996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12</xdr:row>
      <xdr:rowOff>114480</xdr:rowOff>
    </xdr:from>
    <xdr:to>
      <xdr:col>1</xdr:col>
      <xdr:colOff>428040</xdr:colOff>
      <xdr:row>13</xdr:row>
      <xdr:rowOff>28440</xdr:rowOff>
    </xdr:to>
    <xdr:pic>
      <xdr:nvPicPr>
        <xdr:cNvPr id="13" name="InstrImg_4" descr="icon4"/>
        <xdr:cNvPicPr/>
      </xdr:nvPicPr>
      <xdr:blipFill>
        <a:blip r:embed="rId4"/>
        <a:stretch/>
      </xdr:blipFill>
      <xdr:spPr>
        <a:xfrm>
          <a:off x="255600" y="2495520"/>
          <a:ext cx="380520" cy="3996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13</xdr:row>
      <xdr:rowOff>95400</xdr:rowOff>
    </xdr:from>
    <xdr:to>
      <xdr:col>1</xdr:col>
      <xdr:colOff>428040</xdr:colOff>
      <xdr:row>15</xdr:row>
      <xdr:rowOff>95040</xdr:rowOff>
    </xdr:to>
    <xdr:pic>
      <xdr:nvPicPr>
        <xdr:cNvPr id="14" name="InstrImg_5" descr="icon5"/>
        <xdr:cNvPicPr/>
      </xdr:nvPicPr>
      <xdr:blipFill>
        <a:blip r:embed="rId5"/>
        <a:stretch/>
      </xdr:blipFill>
      <xdr:spPr>
        <a:xfrm>
          <a:off x="255600" y="2962080"/>
          <a:ext cx="380520" cy="380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66600</xdr:colOff>
      <xdr:row>16</xdr:row>
      <xdr:rowOff>0</xdr:rowOff>
    </xdr:from>
    <xdr:to>
      <xdr:col>1</xdr:col>
      <xdr:colOff>447120</xdr:colOff>
      <xdr:row>17</xdr:row>
      <xdr:rowOff>190080</xdr:rowOff>
    </xdr:to>
    <xdr:pic>
      <xdr:nvPicPr>
        <xdr:cNvPr id="15" name="InstrImg_6" descr="icon6"/>
        <xdr:cNvPicPr/>
      </xdr:nvPicPr>
      <xdr:blipFill>
        <a:blip r:embed="rId6"/>
        <a:stretch/>
      </xdr:blipFill>
      <xdr:spPr>
        <a:xfrm>
          <a:off x="274680" y="3438360"/>
          <a:ext cx="380520" cy="3805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76320</xdr:colOff>
      <xdr:row>18</xdr:row>
      <xdr:rowOff>95400</xdr:rowOff>
    </xdr:from>
    <xdr:to>
      <xdr:col>1</xdr:col>
      <xdr:colOff>456840</xdr:colOff>
      <xdr:row>18</xdr:row>
      <xdr:rowOff>456840</xdr:rowOff>
    </xdr:to>
    <xdr:pic>
      <xdr:nvPicPr>
        <xdr:cNvPr id="16" name="InstrImg_7" descr="icon7"/>
        <xdr:cNvPicPr/>
      </xdr:nvPicPr>
      <xdr:blipFill>
        <a:blip r:embed="rId7"/>
        <a:stretch/>
      </xdr:blipFill>
      <xdr:spPr>
        <a:xfrm>
          <a:off x="284400" y="3914640"/>
          <a:ext cx="380520" cy="3614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19080</xdr:colOff>
      <xdr:row>18</xdr:row>
      <xdr:rowOff>514440</xdr:rowOff>
    </xdr:from>
    <xdr:to>
      <xdr:col>1</xdr:col>
      <xdr:colOff>447480</xdr:colOff>
      <xdr:row>115</xdr:row>
      <xdr:rowOff>18720</xdr:rowOff>
    </xdr:to>
    <xdr:pic>
      <xdr:nvPicPr>
        <xdr:cNvPr id="17" name="InstrImg_8" descr="icon8.png"/>
        <xdr:cNvPicPr/>
      </xdr:nvPicPr>
      <xdr:blipFill>
        <a:blip r:embed="rId8"/>
        <a:stretch/>
      </xdr:blipFill>
      <xdr:spPr>
        <a:xfrm>
          <a:off x="227160" y="4333680"/>
          <a:ext cx="428400" cy="4474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57240</xdr:colOff>
      <xdr:row>114</xdr:row>
      <xdr:rowOff>104760</xdr:rowOff>
    </xdr:from>
    <xdr:to>
      <xdr:col>5</xdr:col>
      <xdr:colOff>180720</xdr:colOff>
      <xdr:row>114</xdr:row>
      <xdr:rowOff>142560</xdr:rowOff>
    </xdr:to>
    <xdr:pic>
      <xdr:nvPicPr>
        <xdr:cNvPr id="18" name="cmdGetUpdateImg" descr="icon11.png"/>
        <xdr:cNvPicPr/>
      </xdr:nvPicPr>
      <xdr:blipFill>
        <a:blip r:embed="rId9"/>
        <a:stretch/>
      </xdr:blipFill>
      <xdr:spPr>
        <a:xfrm>
          <a:off x="2499840" y="4676760"/>
          <a:ext cx="404280" cy="378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9</xdr:col>
      <xdr:colOff>276120</xdr:colOff>
      <xdr:row>114</xdr:row>
      <xdr:rowOff>104760</xdr:rowOff>
    </xdr:from>
    <xdr:to>
      <xdr:col>11</xdr:col>
      <xdr:colOff>104400</xdr:colOff>
      <xdr:row>114</xdr:row>
      <xdr:rowOff>142560</xdr:rowOff>
    </xdr:to>
    <xdr:pic>
      <xdr:nvPicPr>
        <xdr:cNvPr id="19" name="cmdShowHideUpdateLogImg" descr="icon13.png"/>
        <xdr:cNvPicPr/>
      </xdr:nvPicPr>
      <xdr:blipFill>
        <a:blip r:embed="rId10"/>
        <a:stretch/>
      </xdr:blipFill>
      <xdr:spPr>
        <a:xfrm>
          <a:off x="4131000" y="4676760"/>
          <a:ext cx="389520" cy="378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380880</xdr:colOff>
      <xdr:row>2</xdr:row>
      <xdr:rowOff>9360</xdr:rowOff>
    </xdr:from>
    <xdr:to>
      <xdr:col>3</xdr:col>
      <xdr:colOff>54720</xdr:colOff>
      <xdr:row>2</xdr:row>
      <xdr:rowOff>228240</xdr:rowOff>
    </xdr:to>
    <xdr:sp>
      <xdr:nvSpPr>
        <xdr:cNvPr id="20" name="CustomShape 1" hidden="1"/>
        <xdr:cNvSpPr/>
      </xdr:nvSpPr>
      <xdr:spPr>
        <a:xfrm>
          <a:off x="1140840" y="352080"/>
          <a:ext cx="1085400" cy="218880"/>
        </a:xfrm>
        <a:prstGeom prst="rect">
          <a:avLst/>
        </a:prstGeom>
        <a:solidFill>
          <a:srgbClr val="b3ffd9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360000" rIns="3600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Актуальна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352440</xdr:colOff>
      <xdr:row>1</xdr:row>
      <xdr:rowOff>114480</xdr:rowOff>
    </xdr:from>
    <xdr:to>
      <xdr:col>2</xdr:col>
      <xdr:colOff>637920</xdr:colOff>
      <xdr:row>3</xdr:row>
      <xdr:rowOff>56880</xdr:rowOff>
    </xdr:to>
    <xdr:pic>
      <xdr:nvPicPr>
        <xdr:cNvPr id="21" name="cmdAct_2" descr="icon15.png"/>
        <xdr:cNvPicPr/>
      </xdr:nvPicPr>
      <xdr:blipFill>
        <a:blip r:embed="rId11"/>
        <a:stretch/>
      </xdr:blipFill>
      <xdr:spPr>
        <a:xfrm>
          <a:off x="1112400" y="247680"/>
          <a:ext cx="285480" cy="3805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409680</xdr:colOff>
      <xdr:row>2</xdr:row>
      <xdr:rowOff>9360</xdr:rowOff>
    </xdr:from>
    <xdr:to>
      <xdr:col>4</xdr:col>
      <xdr:colOff>271800</xdr:colOff>
      <xdr:row>2</xdr:row>
      <xdr:rowOff>218520</xdr:rowOff>
    </xdr:to>
    <xdr:sp>
      <xdr:nvSpPr>
        <xdr:cNvPr id="22" name="CustomShape 1"/>
        <xdr:cNvSpPr/>
      </xdr:nvSpPr>
      <xdr:spPr>
        <a:xfrm>
          <a:off x="1169640" y="352080"/>
          <a:ext cx="1544760" cy="209160"/>
        </a:xfrm>
        <a:prstGeom prst="rect">
          <a:avLst/>
        </a:prstGeom>
        <a:solidFill>
          <a:srgbClr val="ff5050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288000" rIns="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ffffff"/>
              </a:solidFill>
              <a:latin typeface="Tahoma"/>
              <a:ea typeface="Tahoma"/>
            </a:rPr>
            <a:t>Требуется обновление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419040</xdr:colOff>
      <xdr:row>1</xdr:row>
      <xdr:rowOff>200160</xdr:rowOff>
    </xdr:from>
    <xdr:to>
      <xdr:col>2</xdr:col>
      <xdr:colOff>666360</xdr:colOff>
      <xdr:row>3</xdr:row>
      <xdr:rowOff>9360</xdr:rowOff>
    </xdr:to>
    <xdr:pic>
      <xdr:nvPicPr>
        <xdr:cNvPr id="23" name="cmdNoAct_2" descr="icon16.png"/>
        <xdr:cNvPicPr/>
      </xdr:nvPicPr>
      <xdr:blipFill>
        <a:blip r:embed="rId12"/>
        <a:stretch/>
      </xdr:blipFill>
      <xdr:spPr>
        <a:xfrm>
          <a:off x="1179000" y="333360"/>
          <a:ext cx="24732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266760</xdr:colOff>
      <xdr:row>2</xdr:row>
      <xdr:rowOff>0</xdr:rowOff>
    </xdr:from>
    <xdr:to>
      <xdr:col>4</xdr:col>
      <xdr:colOff>190080</xdr:colOff>
      <xdr:row>2</xdr:row>
      <xdr:rowOff>218880</xdr:rowOff>
    </xdr:to>
    <xdr:sp>
      <xdr:nvSpPr>
        <xdr:cNvPr id="24" name="CustomShape 1" hidden="1"/>
        <xdr:cNvSpPr/>
      </xdr:nvSpPr>
      <xdr:spPr>
        <a:xfrm>
          <a:off x="1026720" y="342720"/>
          <a:ext cx="1605960" cy="218880"/>
        </a:xfrm>
        <a:prstGeom prst="rect">
          <a:avLst/>
        </a:prstGeom>
        <a:solidFill>
          <a:srgbClr val="ffcc66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288000" rIns="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Ошибка подключения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247680</xdr:colOff>
      <xdr:row>1</xdr:row>
      <xdr:rowOff>133200</xdr:rowOff>
    </xdr:from>
    <xdr:to>
      <xdr:col>2</xdr:col>
      <xdr:colOff>495000</xdr:colOff>
      <xdr:row>3</xdr:row>
      <xdr:rowOff>75960</xdr:rowOff>
    </xdr:to>
    <xdr:sp>
      <xdr:nvSpPr>
        <xdr:cNvPr id="25" name="CustomShape 1" hidden="1"/>
        <xdr:cNvSpPr/>
      </xdr:nvSpPr>
      <xdr:spPr>
        <a:xfrm>
          <a:off x="1007640" y="266400"/>
          <a:ext cx="247320" cy="3808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36720" rIns="0" tIns="36720" bIns="0">
          <a:noAutofit/>
        </a:bodyPr>
        <a:p>
          <a:pPr>
            <a:lnSpc>
              <a:spcPct val="100000"/>
            </a:lnSpc>
          </a:pPr>
          <a:r>
            <a:rPr b="1" lang="ru-RU" sz="1800" spc="-1" strike="noStrike">
              <a:solidFill>
                <a:srgbClr val="ffffff"/>
              </a:solidFill>
              <a:latin typeface="Calibri"/>
            </a:rPr>
            <a:t>!</a:t>
          </a:r>
          <a:endParaRPr b="0" lang="ru-RU" sz="1800" spc="-1" strike="noStrike">
            <a:latin typeface="Times New Roman"/>
          </a:endParaRPr>
        </a:p>
      </xdr:txBody>
    </xdr:sp>
    <xdr:clientData/>
  </xdr:twoCellAnchor>
  <xdr:twoCellAnchor editAs="twoCell">
    <xdr:from>
      <xdr:col>19</xdr:col>
      <xdr:colOff>123840</xdr:colOff>
      <xdr:row>1</xdr:row>
      <xdr:rowOff>76320</xdr:rowOff>
    </xdr:from>
    <xdr:to>
      <xdr:col>25</xdr:col>
      <xdr:colOff>14400</xdr:colOff>
      <xdr:row>2</xdr:row>
      <xdr:rowOff>152280</xdr:rowOff>
    </xdr:to>
    <xdr:sp>
      <xdr:nvSpPr>
        <xdr:cNvPr id="26" name="CustomShape 1" hidden="1"/>
        <xdr:cNvSpPr/>
      </xdr:nvSpPr>
      <xdr:spPr>
        <a:xfrm>
          <a:off x="6785280" y="209520"/>
          <a:ext cx="1574640" cy="285480"/>
        </a:xfrm>
        <a:prstGeom prst="roundRect">
          <a:avLst>
            <a:gd name="adj" fmla="val 0"/>
          </a:avLst>
        </a:prstGeom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5400000"/>
        </a:gradFill>
        <a:ln w="3240">
          <a:solidFill>
            <a:srgbClr val="c0c0c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Приступить к заполнению</a:t>
          </a:r>
          <a:endParaRPr b="0" lang="ru-RU" sz="9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47520</xdr:colOff>
      <xdr:row>0</xdr:row>
      <xdr:rowOff>19080</xdr:rowOff>
    </xdr:from>
    <xdr:to>
      <xdr:col>5</xdr:col>
      <xdr:colOff>475920</xdr:colOff>
      <xdr:row>0</xdr:row>
      <xdr:rowOff>304200</xdr:rowOff>
    </xdr:to>
    <xdr:sp>
      <xdr:nvSpPr>
        <xdr:cNvPr id="27" name="CustomShape 1"/>
        <xdr:cNvSpPr/>
      </xdr:nvSpPr>
      <xdr:spPr>
        <a:xfrm>
          <a:off x="9052200" y="19080"/>
          <a:ext cx="1586880" cy="285120"/>
        </a:xfrm>
        <a:prstGeom prst="roundRect">
          <a:avLst>
            <a:gd name="adj" fmla="val 0"/>
          </a:avLst>
        </a:prstGeom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5400000"/>
        </a:gradFill>
        <a:ln w="3240">
          <a:solidFill>
            <a:srgbClr val="c0c0c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1100" spc="-1" strike="noStrike">
              <a:latin typeface="Calibri"/>
            </a:rPr>
            <a:t>Очистить лог</a:t>
          </a:r>
          <a:endParaRPr b="0" lang="ru-RU" sz="11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9360</xdr:colOff>
      <xdr:row>0</xdr:row>
      <xdr:rowOff>0</xdr:rowOff>
    </xdr:from>
    <xdr:to>
      <xdr:col>0</xdr:col>
      <xdr:colOff>342360</xdr:colOff>
      <xdr:row>0</xdr:row>
      <xdr:rowOff>304200</xdr:rowOff>
    </xdr:to>
    <xdr:pic>
      <xdr:nvPicPr>
        <xdr:cNvPr id="28" name="cmdRefresh" descr=""/>
        <xdr:cNvPicPr/>
      </xdr:nvPicPr>
      <xdr:blipFill>
        <a:blip r:embed="rId1"/>
        <a:stretch/>
      </xdr:blipFill>
      <xdr:spPr>
        <a:xfrm>
          <a:off x="9360" y="0"/>
          <a:ext cx="333000" cy="304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114480</xdr:colOff>
      <xdr:row>4</xdr:row>
      <xdr:rowOff>38160</xdr:rowOff>
    </xdr:from>
    <xdr:to>
      <xdr:col>9</xdr:col>
      <xdr:colOff>20520</xdr:colOff>
      <xdr:row>4</xdr:row>
      <xdr:rowOff>323640</xdr:rowOff>
    </xdr:to>
    <xdr:sp>
      <xdr:nvSpPr>
        <xdr:cNvPr id="29" name="CustomShape 1" hidden="1"/>
        <xdr:cNvSpPr/>
      </xdr:nvSpPr>
      <xdr:spPr>
        <a:xfrm>
          <a:off x="6377400" y="38160"/>
          <a:ext cx="1589400" cy="285480"/>
        </a:xfrm>
        <a:prstGeom prst="roundRect">
          <a:avLst>
            <a:gd name="adj" fmla="val 0"/>
          </a:avLst>
        </a:prstGeom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5400000"/>
        </a:gradFill>
        <a:ln w="3240">
          <a:solidFill>
            <a:srgbClr val="c0c0c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Приступить к заполнению</a:t>
          </a:r>
          <a:endParaRPr b="0" lang="ru-RU" sz="900" spc="-1" strike="noStrike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28440</xdr:colOff>
      <xdr:row>3</xdr:row>
      <xdr:rowOff>28440</xdr:rowOff>
    </xdr:from>
    <xdr:to>
      <xdr:col>3</xdr:col>
      <xdr:colOff>1440</xdr:colOff>
      <xdr:row>4</xdr:row>
      <xdr:rowOff>151920</xdr:rowOff>
    </xdr:to>
    <xdr:pic>
      <xdr:nvPicPr>
        <xdr:cNvPr id="30" name="FREEZE_PANES_C9" descr="update_org.png"/>
        <xdr:cNvPicPr/>
      </xdr:nvPicPr>
      <xdr:blipFill>
        <a:blip r:embed="rId1"/>
        <a:stretch/>
      </xdr:blipFill>
      <xdr:spPr>
        <a:xfrm>
          <a:off x="28440" y="28440"/>
          <a:ext cx="280800" cy="285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1592640</xdr:colOff>
      <xdr:row>4</xdr:row>
      <xdr:rowOff>114480</xdr:rowOff>
    </xdr:from>
    <xdr:to>
      <xdr:col>7</xdr:col>
      <xdr:colOff>213120</xdr:colOff>
      <xdr:row>6</xdr:row>
      <xdr:rowOff>28440</xdr:rowOff>
    </xdr:to>
    <xdr:sp>
      <xdr:nvSpPr>
        <xdr:cNvPr id="31" name="CustomShape 1"/>
        <xdr:cNvSpPr/>
      </xdr:nvSpPr>
      <xdr:spPr>
        <a:xfrm>
          <a:off x="4208040" y="276120"/>
          <a:ext cx="1933200" cy="2188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>
            <a:lnSpc>
              <a:spcPct val="100000"/>
            </a:lnSpc>
          </a:pPr>
          <a:r>
            <a:rPr b="1" lang="ru-RU" sz="900" spc="-1" strike="noStrike">
              <a:solidFill>
                <a:srgbClr val="0070c0"/>
              </a:solidFill>
              <a:latin typeface="Tahoma"/>
              <a:ea typeface="Tahoma"/>
            </a:rPr>
            <a:t>- данные по мероприятию</a:t>
          </a:r>
          <a:endParaRPr b="0" lang="ru-RU" sz="900" spc="-1" strike="noStrike">
            <a:latin typeface="Times New Roman"/>
          </a:endParaRPr>
        </a:p>
      </xdr:txBody>
    </xdr:sp>
    <xdr:clientData/>
  </xdr:twoCellAnchor>
  <xdr:twoCellAnchor editAs="oneCell">
    <xdr:from>
      <xdr:col>18</xdr:col>
      <xdr:colOff>1044000</xdr:colOff>
      <xdr:row>4</xdr:row>
      <xdr:rowOff>122040</xdr:rowOff>
    </xdr:from>
    <xdr:to>
      <xdr:col>20</xdr:col>
      <xdr:colOff>205560</xdr:colOff>
      <xdr:row>6</xdr:row>
      <xdr:rowOff>36000</xdr:rowOff>
    </xdr:to>
    <xdr:sp>
      <xdr:nvSpPr>
        <xdr:cNvPr id="32" name="CustomShape 1"/>
        <xdr:cNvSpPr/>
      </xdr:nvSpPr>
      <xdr:spPr>
        <a:xfrm>
          <a:off x="19352880" y="283680"/>
          <a:ext cx="1505160" cy="2188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>
            <a:lnSpc>
              <a:spcPct val="100000"/>
            </a:lnSpc>
          </a:pPr>
          <a:r>
            <a:rPr b="1" lang="ru-RU" sz="900" spc="-1" strike="noStrike">
              <a:solidFill>
                <a:srgbClr val="0070c0"/>
              </a:solidFill>
              <a:latin typeface="Tahoma"/>
              <a:ea typeface="Tahoma"/>
            </a:rPr>
            <a:t>- данные по объекту</a:t>
          </a:r>
          <a:endParaRPr b="0" lang="ru-RU" sz="900" spc="-1" strike="noStrike">
            <a:latin typeface="Times New Roman"/>
          </a:endParaRPr>
        </a:p>
      </xdr:txBody>
    </xdr:sp>
    <xdr:clientData/>
  </xdr:twoCellAnchor>
  <xdr:twoCellAnchor editAs="oneCell">
    <xdr:from>
      <xdr:col>44</xdr:col>
      <xdr:colOff>846000</xdr:colOff>
      <xdr:row>4</xdr:row>
      <xdr:rowOff>122040</xdr:rowOff>
    </xdr:from>
    <xdr:to>
      <xdr:col>44</xdr:col>
      <xdr:colOff>1251360</xdr:colOff>
      <xdr:row>6</xdr:row>
      <xdr:rowOff>36000</xdr:rowOff>
    </xdr:to>
    <xdr:sp>
      <xdr:nvSpPr>
        <xdr:cNvPr id="33" name="CustomShape 1" hidden="1"/>
        <xdr:cNvSpPr/>
      </xdr:nvSpPr>
      <xdr:spPr>
        <a:xfrm>
          <a:off x="39407400" y="283680"/>
          <a:ext cx="405360" cy="2188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>
            <a:lnSpc>
              <a:spcPct val="100000"/>
            </a:lnSpc>
          </a:pPr>
          <a:r>
            <a:rPr b="1" lang="ru-RU" sz="900" spc="-1" strike="noStrike">
              <a:solidFill>
                <a:srgbClr val="0070c0"/>
              </a:solidFill>
              <a:latin typeface="Tahoma"/>
              <a:ea typeface="Tahoma"/>
            </a:rPr>
            <a:t>- данные по КС</a:t>
          </a:r>
          <a:endParaRPr b="0" lang="ru-RU" sz="900" spc="-1" strike="noStrike"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38160</xdr:colOff>
      <xdr:row>3</xdr:row>
      <xdr:rowOff>28440</xdr:rowOff>
    </xdr:from>
    <xdr:to>
      <xdr:col>2</xdr:col>
      <xdr:colOff>323640</xdr:colOff>
      <xdr:row>5</xdr:row>
      <xdr:rowOff>9000</xdr:rowOff>
    </xdr:to>
    <xdr:pic>
      <xdr:nvPicPr>
        <xdr:cNvPr id="34" name="FREEZE_PANES_C8" descr="update_org.png"/>
        <xdr:cNvPicPr/>
      </xdr:nvPicPr>
      <xdr:blipFill>
        <a:blip r:embed="rId1"/>
        <a:stretch/>
      </xdr:blipFill>
      <xdr:spPr>
        <a:xfrm>
          <a:off x="38160" y="28440"/>
          <a:ext cx="285480" cy="285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160200</xdr:colOff>
      <xdr:row>0</xdr:row>
      <xdr:rowOff>7560</xdr:rowOff>
    </xdr:from>
    <xdr:to>
      <xdr:col>2</xdr:col>
      <xdr:colOff>452520</xdr:colOff>
      <xdr:row>2</xdr:row>
      <xdr:rowOff>9360</xdr:rowOff>
    </xdr:to>
    <xdr:pic>
      <xdr:nvPicPr>
        <xdr:cNvPr id="35" name="Рисунок 2" descr=""/>
        <xdr:cNvPicPr/>
      </xdr:nvPicPr>
      <xdr:blipFill>
        <a:blip r:embed="rId1"/>
        <a:stretch/>
      </xdr:blipFill>
      <xdr:spPr>
        <a:xfrm>
          <a:off x="3798720" y="7560"/>
          <a:ext cx="292320" cy="2872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11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4.25" zeroHeight="false" outlineLevelRow="0" outlineLevelCol="0"/>
  <cols>
    <col collapsed="false" customWidth="true" hidden="false" outlineLevel="0" max="1" min="1" style="1" width="3.29"/>
    <col collapsed="false" customWidth="true" hidden="false" outlineLevel="0" max="2" min="2" style="1" width="8.71"/>
    <col collapsed="false" customWidth="true" hidden="false" outlineLevel="0" max="3" min="3" style="1" width="22.28"/>
    <col collapsed="false" customWidth="true" hidden="false" outlineLevel="0" max="4" min="4" style="1" width="4.28"/>
    <col collapsed="false" customWidth="true" hidden="false" outlineLevel="0" max="6" min="5" style="1" width="4.43"/>
    <col collapsed="false" customWidth="true" hidden="false" outlineLevel="0" max="7" min="7" style="1" width="4.57"/>
    <col collapsed="false" customWidth="true" hidden="false" outlineLevel="0" max="24" min="8" style="1" width="4.43"/>
    <col collapsed="false" customWidth="true" hidden="false" outlineLevel="0" max="25" min="25" style="2" width="4.43"/>
    <col collapsed="false" customWidth="false" hidden="false" outlineLevel="0" max="26" min="26" style="1" width="9.14"/>
    <col collapsed="false" customWidth="false" hidden="false" outlineLevel="0" max="27" min="27" style="3" width="9.14"/>
    <col collapsed="false" customWidth="false" hidden="false" outlineLevel="0" max="1025" min="28" style="1" width="9.14"/>
  </cols>
  <sheetData>
    <row r="1" customFormat="false" ht="10.5" hidden="false" customHeight="true" outlineLevel="0" collapsed="false">
      <c r="AA1" s="3" t="s">
        <v>0</v>
      </c>
    </row>
    <row r="2" s="1" customFormat="true" ht="16.5" hidden="false" customHeight="true" outlineLevel="0" collapsed="false">
      <c r="B2" s="4" t="e">
        <f aca="false">"Код шаблона: " &amp;GetCode()</f>
        <v>#VALUE!</v>
      </c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2"/>
      <c r="Y2" s="3"/>
    </row>
    <row r="3" customFormat="false" ht="18" hidden="false" customHeight="true" outlineLevel="0" collapsed="false">
      <c r="B3" s="6" t="e">
        <f aca="false">"Версия " &amp;Getversion()</f>
        <v>#VALUE!</v>
      </c>
      <c r="C3" s="6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5"/>
      <c r="T3" s="5"/>
      <c r="U3" s="5"/>
      <c r="V3" s="8"/>
      <c r="W3" s="8"/>
      <c r="X3" s="8"/>
      <c r="Y3" s="8"/>
    </row>
    <row r="4" customFormat="false" ht="6" hidden="false" customHeight="true" outlineLevel="0" collapsed="false">
      <c r="B4" s="9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customFormat="false" ht="32.25" hidden="false" customHeight="true" outlineLevel="0" collapsed="false">
      <c r="A5" s="10"/>
      <c r="B5" s="11" t="e">
        <f aca="false">Титульный!E5</f>
        <v>#N/A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0"/>
      <c r="AB5" s="10"/>
      <c r="AC5" s="10"/>
    </row>
    <row r="6" customFormat="false" ht="9.75" hidden="false" customHeight="true" outlineLevel="0" collapsed="false">
      <c r="B6" s="12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5"/>
    </row>
    <row r="7" customFormat="false" ht="15" hidden="false" customHeight="true" outlineLevel="0" collapsed="false">
      <c r="B7" s="16"/>
      <c r="C7" s="17"/>
      <c r="D7" s="14"/>
      <c r="E7" s="18" t="s">
        <v>1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5"/>
    </row>
    <row r="8" customFormat="false" ht="15" hidden="false" customHeight="true" outlineLevel="0" collapsed="false">
      <c r="B8" s="16"/>
      <c r="C8" s="17"/>
      <c r="D8" s="14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5"/>
    </row>
    <row r="9" customFormat="false" ht="15" hidden="false" customHeight="true" outlineLevel="0" collapsed="false">
      <c r="B9" s="16"/>
      <c r="C9" s="17"/>
      <c r="D9" s="14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5"/>
    </row>
    <row r="10" customFormat="false" ht="10.5" hidden="false" customHeight="true" outlineLevel="0" collapsed="false">
      <c r="B10" s="16"/>
      <c r="C10" s="17"/>
      <c r="D10" s="14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5"/>
    </row>
    <row r="11" customFormat="false" ht="27" hidden="false" customHeight="true" outlineLevel="0" collapsed="false">
      <c r="B11" s="16"/>
      <c r="C11" s="17"/>
      <c r="D11" s="14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5"/>
    </row>
    <row r="12" customFormat="false" ht="12" hidden="false" customHeight="true" outlineLevel="0" collapsed="false">
      <c r="B12" s="16"/>
      <c r="C12" s="17"/>
      <c r="D12" s="14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5"/>
    </row>
    <row r="13" customFormat="false" ht="38.25" hidden="false" customHeight="true" outlineLevel="0" collapsed="false">
      <c r="B13" s="16"/>
      <c r="C13" s="17"/>
      <c r="D13" s="14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9"/>
    </row>
    <row r="14" customFormat="false" ht="15" hidden="false" customHeight="true" outlineLevel="0" collapsed="false">
      <c r="B14" s="16"/>
      <c r="C14" s="17"/>
      <c r="D14" s="14"/>
      <c r="E14" s="18" t="s">
        <v>2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5"/>
    </row>
    <row r="15" customFormat="false" ht="15" hidden="false" customHeight="false" outlineLevel="0" collapsed="false">
      <c r="B15" s="16"/>
      <c r="C15" s="17"/>
      <c r="D15" s="14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5"/>
    </row>
    <row r="16" customFormat="false" ht="15" hidden="false" customHeight="false" outlineLevel="0" collapsed="false">
      <c r="B16" s="16"/>
      <c r="C16" s="17"/>
      <c r="D16" s="14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5"/>
    </row>
    <row r="17" customFormat="false" ht="15" hidden="false" customHeight="true" outlineLevel="0" collapsed="false">
      <c r="B17" s="16"/>
      <c r="C17" s="17"/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5"/>
    </row>
    <row r="18" customFormat="false" ht="15" hidden="false" customHeight="false" outlineLevel="0" collapsed="false">
      <c r="B18" s="16"/>
      <c r="C18" s="17"/>
      <c r="D18" s="14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5"/>
    </row>
    <row r="19" customFormat="false" ht="59.25" hidden="false" customHeight="true" outlineLevel="0" collapsed="false">
      <c r="B19" s="16"/>
      <c r="C19" s="17"/>
      <c r="D19" s="20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5"/>
    </row>
    <row r="20" customFormat="false" ht="15" hidden="true" customHeight="false" outlineLevel="0" collapsed="false">
      <c r="B20" s="16"/>
      <c r="C20" s="17"/>
      <c r="D20" s="20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15"/>
    </row>
    <row r="21" customFormat="false" ht="14.25" hidden="true" customHeight="true" outlineLevel="0" collapsed="false">
      <c r="B21" s="16"/>
      <c r="C21" s="17"/>
      <c r="D21" s="12"/>
      <c r="E21" s="22" t="s">
        <v>3</v>
      </c>
      <c r="F21" s="23" t="s">
        <v>4</v>
      </c>
      <c r="G21" s="23"/>
      <c r="H21" s="23"/>
      <c r="I21" s="23"/>
      <c r="J21" s="23"/>
      <c r="K21" s="23"/>
      <c r="L21" s="23"/>
      <c r="M21" s="23"/>
      <c r="N21" s="24"/>
      <c r="O21" s="25" t="s">
        <v>3</v>
      </c>
      <c r="P21" s="26" t="s">
        <v>5</v>
      </c>
      <c r="Q21" s="26"/>
      <c r="R21" s="26"/>
      <c r="S21" s="26"/>
      <c r="T21" s="26"/>
      <c r="U21" s="26"/>
      <c r="V21" s="26"/>
      <c r="W21" s="26"/>
      <c r="X21" s="26"/>
      <c r="Y21" s="15"/>
    </row>
    <row r="22" customFormat="false" ht="14.25" hidden="true" customHeight="true" outlineLevel="0" collapsed="false">
      <c r="B22" s="16"/>
      <c r="C22" s="17"/>
      <c r="D22" s="12"/>
      <c r="E22" s="27" t="s">
        <v>3</v>
      </c>
      <c r="F22" s="23" t="s">
        <v>6</v>
      </c>
      <c r="G22" s="23"/>
      <c r="H22" s="23"/>
      <c r="I22" s="23"/>
      <c r="J22" s="23"/>
      <c r="K22" s="23"/>
      <c r="L22" s="23"/>
      <c r="M22" s="23"/>
      <c r="N22" s="24"/>
      <c r="O22" s="28" t="s">
        <v>3</v>
      </c>
      <c r="P22" s="26" t="s">
        <v>7</v>
      </c>
      <c r="Q22" s="26"/>
      <c r="R22" s="26"/>
      <c r="S22" s="26"/>
      <c r="T22" s="26"/>
      <c r="U22" s="26"/>
      <c r="V22" s="26"/>
      <c r="W22" s="26"/>
      <c r="X22" s="26"/>
      <c r="Y22" s="15"/>
    </row>
    <row r="23" customFormat="false" ht="27" hidden="true" customHeight="true" outlineLevel="0" collapsed="false">
      <c r="B23" s="16"/>
      <c r="C23" s="17"/>
      <c r="D23" s="12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5"/>
    </row>
    <row r="24" customFormat="false" ht="10.5" hidden="true" customHeight="true" outlineLevel="0" collapsed="false">
      <c r="B24" s="16"/>
      <c r="C24" s="17"/>
      <c r="D24" s="12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5"/>
    </row>
    <row r="25" customFormat="false" ht="27" hidden="true" customHeight="true" outlineLevel="0" collapsed="false">
      <c r="B25" s="16"/>
      <c r="C25" s="17"/>
      <c r="D25" s="12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5"/>
    </row>
    <row r="26" customFormat="false" ht="12" hidden="true" customHeight="true" outlineLevel="0" collapsed="false">
      <c r="B26" s="16"/>
      <c r="C26" s="17"/>
      <c r="D26" s="12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5"/>
    </row>
    <row r="27" customFormat="false" ht="38.25" hidden="true" customHeight="true" outlineLevel="0" collapsed="false">
      <c r="B27" s="16"/>
      <c r="C27" s="17"/>
      <c r="D27" s="12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5"/>
    </row>
    <row r="28" customFormat="false" ht="15" hidden="true" customHeight="false" outlineLevel="0" collapsed="false">
      <c r="B28" s="16"/>
      <c r="C28" s="17"/>
      <c r="D28" s="12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5"/>
    </row>
    <row r="29" customFormat="false" ht="15" hidden="true" customHeight="false" outlineLevel="0" collapsed="false">
      <c r="B29" s="16"/>
      <c r="C29" s="17"/>
      <c r="D29" s="12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5"/>
    </row>
    <row r="30" customFormat="false" ht="15" hidden="true" customHeight="false" outlineLevel="0" collapsed="false">
      <c r="B30" s="16"/>
      <c r="C30" s="17"/>
      <c r="D30" s="12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5"/>
    </row>
    <row r="31" customFormat="false" ht="15" hidden="true" customHeight="false" outlineLevel="0" collapsed="false">
      <c r="B31" s="16"/>
      <c r="C31" s="17"/>
      <c r="D31" s="12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5"/>
    </row>
    <row r="32" customFormat="false" ht="15" hidden="true" customHeight="false" outlineLevel="0" collapsed="false">
      <c r="B32" s="16"/>
      <c r="C32" s="17"/>
      <c r="D32" s="12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5"/>
    </row>
    <row r="33" customFormat="false" ht="18.75" hidden="true" customHeight="true" outlineLevel="0" collapsed="false">
      <c r="B33" s="16"/>
      <c r="C33" s="17"/>
      <c r="D33" s="20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15"/>
    </row>
    <row r="34" customFormat="false" ht="15" hidden="true" customHeight="false" outlineLevel="0" collapsed="false">
      <c r="B34" s="16"/>
      <c r="C34" s="17"/>
      <c r="D34" s="20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15"/>
    </row>
    <row r="35" customFormat="false" ht="24" hidden="true" customHeight="true" outlineLevel="0" collapsed="false">
      <c r="B35" s="16"/>
      <c r="C35" s="17"/>
      <c r="D35" s="12"/>
      <c r="E35" s="29" t="s">
        <v>8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15"/>
    </row>
    <row r="36" customFormat="false" ht="38.25" hidden="true" customHeight="true" outlineLevel="0" collapsed="false">
      <c r="B36" s="16"/>
      <c r="C36" s="17"/>
      <c r="D36" s="12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15"/>
    </row>
    <row r="37" customFormat="false" ht="9.75" hidden="true" customHeight="true" outlineLevel="0" collapsed="false">
      <c r="B37" s="16"/>
      <c r="C37" s="17"/>
      <c r="D37" s="12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15"/>
    </row>
    <row r="38" customFormat="false" ht="51" hidden="true" customHeight="true" outlineLevel="0" collapsed="false">
      <c r="B38" s="16"/>
      <c r="C38" s="17"/>
      <c r="D38" s="12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15"/>
    </row>
    <row r="39" customFormat="false" ht="15" hidden="true" customHeight="true" outlineLevel="0" collapsed="false">
      <c r="B39" s="16"/>
      <c r="C39" s="17"/>
      <c r="D39" s="12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15"/>
    </row>
    <row r="40" customFormat="false" ht="12" hidden="true" customHeight="true" outlineLevel="0" collapsed="false">
      <c r="B40" s="16"/>
      <c r="C40" s="17"/>
      <c r="D40" s="1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15"/>
    </row>
    <row r="41" customFormat="false" ht="38.25" hidden="true" customHeight="true" outlineLevel="0" collapsed="false">
      <c r="B41" s="16"/>
      <c r="C41" s="17"/>
      <c r="D41" s="12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15"/>
    </row>
    <row r="42" customFormat="false" ht="15" hidden="true" customHeight="false" outlineLevel="0" collapsed="false">
      <c r="B42" s="16"/>
      <c r="C42" s="17"/>
      <c r="D42" s="12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15"/>
    </row>
    <row r="43" customFormat="false" ht="15" hidden="true" customHeight="false" outlineLevel="0" collapsed="false">
      <c r="B43" s="16"/>
      <c r="C43" s="17"/>
      <c r="D43" s="12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15"/>
    </row>
    <row r="44" customFormat="false" ht="33.75" hidden="true" customHeight="true" outlineLevel="0" collapsed="false">
      <c r="B44" s="16"/>
      <c r="C44" s="17"/>
      <c r="D44" s="20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15"/>
    </row>
    <row r="45" customFormat="false" ht="15" hidden="true" customHeight="false" outlineLevel="0" collapsed="false">
      <c r="B45" s="16"/>
      <c r="C45" s="17"/>
      <c r="D45" s="20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15"/>
    </row>
    <row r="46" customFormat="false" ht="24" hidden="true" customHeight="true" outlineLevel="0" collapsed="false">
      <c r="B46" s="16"/>
      <c r="C46" s="17"/>
      <c r="D46" s="12"/>
      <c r="E46" s="18" t="s">
        <v>9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5"/>
    </row>
    <row r="47" customFormat="false" ht="37.5" hidden="true" customHeight="true" outlineLevel="0" collapsed="false">
      <c r="B47" s="16"/>
      <c r="C47" s="17"/>
      <c r="D47" s="12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5"/>
    </row>
    <row r="48" customFormat="false" ht="24" hidden="true" customHeight="true" outlineLevel="0" collapsed="false">
      <c r="B48" s="16"/>
      <c r="C48" s="17"/>
      <c r="D48" s="12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5"/>
    </row>
    <row r="49" customFormat="false" ht="51" hidden="true" customHeight="true" outlineLevel="0" collapsed="false">
      <c r="B49" s="16"/>
      <c r="C49" s="17"/>
      <c r="D49" s="12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5"/>
    </row>
    <row r="50" customFormat="false" ht="15" hidden="true" customHeight="false" outlineLevel="0" collapsed="false">
      <c r="B50" s="16"/>
      <c r="C50" s="17"/>
      <c r="D50" s="1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5"/>
    </row>
    <row r="51" customFormat="false" ht="15" hidden="true" customHeight="false" outlineLevel="0" collapsed="false">
      <c r="B51" s="16"/>
      <c r="C51" s="17"/>
      <c r="D51" s="12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5"/>
    </row>
    <row r="52" customFormat="false" ht="15" hidden="true" customHeight="false" outlineLevel="0" collapsed="false">
      <c r="B52" s="16"/>
      <c r="C52" s="17"/>
      <c r="D52" s="12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5"/>
    </row>
    <row r="53" customFormat="false" ht="15" hidden="true" customHeight="false" outlineLevel="0" collapsed="false">
      <c r="B53" s="16"/>
      <c r="C53" s="17"/>
      <c r="D53" s="12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5"/>
    </row>
    <row r="54" customFormat="false" ht="15" hidden="true" customHeight="false" outlineLevel="0" collapsed="false">
      <c r="B54" s="16"/>
      <c r="C54" s="17"/>
      <c r="D54" s="12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5"/>
    </row>
    <row r="55" customFormat="false" ht="15" hidden="true" customHeight="false" outlineLevel="0" collapsed="false">
      <c r="B55" s="16"/>
      <c r="C55" s="17"/>
      <c r="D55" s="12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5"/>
    </row>
    <row r="56" customFormat="false" ht="25.5" hidden="true" customHeight="true" outlineLevel="0" collapsed="false">
      <c r="B56" s="16"/>
      <c r="C56" s="17"/>
      <c r="D56" s="20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5"/>
    </row>
    <row r="57" customFormat="false" ht="15" hidden="true" customHeight="false" outlineLevel="0" collapsed="false">
      <c r="B57" s="16"/>
      <c r="C57" s="17"/>
      <c r="D57" s="20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5"/>
    </row>
    <row r="58" customFormat="false" ht="15" hidden="true" customHeight="true" outlineLevel="0" collapsed="false">
      <c r="B58" s="16"/>
      <c r="C58" s="17"/>
      <c r="D58" s="12"/>
      <c r="E58" s="31" t="s">
        <v>10</v>
      </c>
      <c r="F58" s="31"/>
      <c r="G58" s="31"/>
      <c r="H58" s="31"/>
      <c r="I58" s="31"/>
      <c r="J58" s="31"/>
      <c r="K58" s="32" t="s">
        <v>11</v>
      </c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15"/>
    </row>
    <row r="59" customFormat="false" ht="15" hidden="true" customHeight="true" outlineLevel="0" collapsed="false">
      <c r="B59" s="16"/>
      <c r="C59" s="17"/>
      <c r="D59" s="12"/>
      <c r="E59" s="33" t="s">
        <v>12</v>
      </c>
      <c r="F59" s="33"/>
      <c r="G59" s="33"/>
      <c r="H59" s="33"/>
      <c r="I59" s="33"/>
      <c r="J59" s="33"/>
      <c r="K59" s="32" t="s">
        <v>13</v>
      </c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15"/>
    </row>
    <row r="60" customFormat="false" ht="15" hidden="true" customHeight="true" outlineLevel="0" collapsed="false">
      <c r="B60" s="16"/>
      <c r="C60" s="17"/>
      <c r="D60" s="12"/>
      <c r="E60" s="34"/>
      <c r="F60" s="34"/>
      <c r="G60" s="34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15"/>
    </row>
    <row r="61" customFormat="false" ht="15" hidden="true" customHeight="false" outlineLevel="0" collapsed="false">
      <c r="B61" s="16"/>
      <c r="C61" s="17"/>
      <c r="D61" s="12"/>
      <c r="E61" s="36"/>
      <c r="F61" s="37"/>
      <c r="G61" s="38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15"/>
    </row>
    <row r="62" customFormat="false" ht="27.75" hidden="true" customHeight="true" outlineLevel="0" collapsed="false">
      <c r="B62" s="16"/>
      <c r="C62" s="17"/>
      <c r="D62" s="12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5"/>
    </row>
    <row r="63" customFormat="false" ht="15" hidden="true" customHeight="false" outlineLevel="0" collapsed="false">
      <c r="B63" s="16"/>
      <c r="C63" s="17"/>
      <c r="D63" s="12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5"/>
    </row>
    <row r="64" customFormat="false" ht="15" hidden="true" customHeight="false" outlineLevel="0" collapsed="false">
      <c r="B64" s="16"/>
      <c r="C64" s="17"/>
      <c r="D64" s="12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5"/>
    </row>
    <row r="65" customFormat="false" ht="15" hidden="true" customHeight="false" outlineLevel="0" collapsed="false">
      <c r="B65" s="16"/>
      <c r="C65" s="17"/>
      <c r="D65" s="12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5"/>
    </row>
    <row r="66" customFormat="false" ht="15" hidden="true" customHeight="false" outlineLevel="0" collapsed="false">
      <c r="B66" s="16"/>
      <c r="C66" s="17"/>
      <c r="D66" s="12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5"/>
    </row>
    <row r="67" customFormat="false" ht="15" hidden="true" customHeight="false" outlineLevel="0" collapsed="false">
      <c r="B67" s="16"/>
      <c r="C67" s="17"/>
      <c r="D67" s="12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5"/>
    </row>
    <row r="68" customFormat="false" ht="89.25" hidden="true" customHeight="true" outlineLevel="0" collapsed="false">
      <c r="B68" s="16"/>
      <c r="C68" s="17"/>
      <c r="D68" s="20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15"/>
    </row>
    <row r="69" customFormat="false" ht="15" hidden="true" customHeight="false" outlineLevel="0" collapsed="false">
      <c r="B69" s="16"/>
      <c r="C69" s="17"/>
      <c r="D69" s="20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15"/>
    </row>
    <row r="70" customFormat="false" ht="12.75" hidden="true" customHeight="true" outlineLevel="0" collapsed="false">
      <c r="B70" s="16"/>
      <c r="C70" s="17"/>
      <c r="D70" s="12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40"/>
      <c r="T70" s="40"/>
      <c r="U70" s="40"/>
      <c r="V70" s="40"/>
      <c r="W70" s="40"/>
      <c r="X70" s="40"/>
      <c r="Y70" s="15"/>
    </row>
    <row r="71" customFormat="false" ht="29.25" hidden="true" customHeight="true" outlineLevel="0" collapsed="false">
      <c r="B71" s="16"/>
      <c r="C71" s="17"/>
      <c r="D71" s="12"/>
      <c r="E71" s="41" t="s">
        <v>14</v>
      </c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15"/>
    </row>
    <row r="72" customFormat="false" ht="27" hidden="true" customHeight="true" outlineLevel="0" collapsed="false">
      <c r="B72" s="16"/>
      <c r="C72" s="17"/>
      <c r="D72" s="12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15"/>
    </row>
    <row r="73" customFormat="false" ht="15" hidden="true" customHeight="false" outlineLevel="0" collapsed="false">
      <c r="B73" s="16"/>
      <c r="C73" s="17"/>
      <c r="D73" s="1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15"/>
    </row>
    <row r="74" customFormat="false" ht="15" hidden="true" customHeight="false" outlineLevel="0" collapsed="false">
      <c r="B74" s="16"/>
      <c r="C74" s="17"/>
      <c r="D74" s="1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15"/>
    </row>
    <row r="75" customFormat="false" ht="15" hidden="true" customHeight="false" outlineLevel="0" collapsed="false">
      <c r="B75" s="16"/>
      <c r="C75" s="17"/>
      <c r="D75" s="1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15"/>
    </row>
    <row r="76" customFormat="false" ht="15" hidden="true" customHeight="false" outlineLevel="0" collapsed="false">
      <c r="B76" s="16"/>
      <c r="C76" s="17"/>
      <c r="D76" s="1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15"/>
    </row>
    <row r="77" customFormat="false" ht="15" hidden="true" customHeight="false" outlineLevel="0" collapsed="false">
      <c r="B77" s="16"/>
      <c r="C77" s="17"/>
      <c r="D77" s="1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15"/>
    </row>
    <row r="78" customFormat="false" ht="15" hidden="true" customHeight="false" outlineLevel="0" collapsed="false">
      <c r="B78" s="16"/>
      <c r="C78" s="17"/>
      <c r="D78" s="1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15"/>
    </row>
    <row r="79" customFormat="false" ht="54" hidden="true" customHeight="true" outlineLevel="0" collapsed="false">
      <c r="B79" s="16"/>
      <c r="C79" s="17"/>
      <c r="D79" s="1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15"/>
    </row>
    <row r="80" customFormat="false" ht="27.75" hidden="true" customHeight="true" outlineLevel="0" collapsed="false">
      <c r="B80" s="16"/>
      <c r="C80" s="17"/>
      <c r="D80" s="1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15"/>
    </row>
    <row r="81" customFormat="false" ht="15" hidden="true" customHeight="false" outlineLevel="0" collapsed="false">
      <c r="B81" s="16"/>
      <c r="C81" s="17"/>
      <c r="D81" s="12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15"/>
    </row>
    <row r="82" customFormat="false" ht="11.25" hidden="true" customHeight="true" outlineLevel="0" collapsed="false">
      <c r="B82" s="16"/>
      <c r="C82" s="17"/>
      <c r="D82" s="12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15"/>
    </row>
    <row r="83" customFormat="false" ht="15" hidden="true" customHeight="false" outlineLevel="0" collapsed="false">
      <c r="B83" s="16"/>
      <c r="C83" s="17"/>
      <c r="D83" s="12"/>
      <c r="E83" s="37"/>
      <c r="F83" s="37"/>
      <c r="G83" s="37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15"/>
    </row>
    <row r="84" customFormat="false" ht="15" hidden="true" customHeight="true" outlineLevel="0" collapsed="false">
      <c r="B84" s="16"/>
      <c r="C84" s="17"/>
      <c r="D84" s="12"/>
      <c r="E84" s="33" t="s">
        <v>15</v>
      </c>
      <c r="F84" s="33"/>
      <c r="G84" s="33"/>
      <c r="H84" s="33"/>
      <c r="I84" s="33"/>
      <c r="J84" s="33"/>
      <c r="K84" s="32" t="s">
        <v>16</v>
      </c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15"/>
    </row>
    <row r="85" customFormat="false" ht="15" hidden="true" customHeight="true" outlineLevel="0" collapsed="false">
      <c r="B85" s="16"/>
      <c r="C85" s="17"/>
      <c r="D85" s="12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15"/>
    </row>
    <row r="86" customFormat="false" ht="15" hidden="true" customHeight="true" outlineLevel="0" collapsed="false">
      <c r="B86" s="16"/>
      <c r="C86" s="17"/>
      <c r="D86" s="12"/>
      <c r="E86" s="46" t="s">
        <v>17</v>
      </c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15"/>
    </row>
    <row r="87" customFormat="false" ht="15" hidden="true" customHeight="true" outlineLevel="0" collapsed="false">
      <c r="B87" s="16"/>
      <c r="C87" s="17"/>
      <c r="D87" s="12"/>
      <c r="E87" s="33" t="s">
        <v>18</v>
      </c>
      <c r="F87" s="33"/>
      <c r="G87" s="33"/>
      <c r="H87" s="33"/>
      <c r="I87" s="33"/>
      <c r="J87" s="33"/>
      <c r="K87" s="47" t="s">
        <v>19</v>
      </c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15"/>
    </row>
    <row r="88" customFormat="false" ht="15" hidden="true" customHeight="false" outlineLevel="0" collapsed="false">
      <c r="B88" s="16"/>
      <c r="C88" s="17"/>
      <c r="D88" s="12"/>
      <c r="E88" s="33" t="s">
        <v>20</v>
      </c>
      <c r="F88" s="33"/>
      <c r="G88" s="33"/>
      <c r="H88" s="33"/>
      <c r="I88" s="33"/>
      <c r="J88" s="33"/>
      <c r="K88" s="48" t="s">
        <v>21</v>
      </c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15"/>
    </row>
    <row r="89" customFormat="false" ht="15" hidden="true" customHeight="false" outlineLevel="0" collapsed="false">
      <c r="B89" s="16"/>
      <c r="C89" s="17"/>
      <c r="D89" s="12"/>
      <c r="E89" s="37"/>
      <c r="F89" s="37"/>
      <c r="G89" s="37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15"/>
    </row>
    <row r="90" customFormat="false" ht="15" hidden="true" customHeight="true" outlineLevel="0" collapsed="false">
      <c r="B90" s="16"/>
      <c r="C90" s="17"/>
      <c r="D90" s="12"/>
      <c r="E90" s="33" t="s">
        <v>18</v>
      </c>
      <c r="F90" s="33"/>
      <c r="G90" s="33"/>
      <c r="H90" s="33"/>
      <c r="I90" s="33"/>
      <c r="J90" s="33"/>
      <c r="K90" s="47" t="s">
        <v>22</v>
      </c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15"/>
    </row>
    <row r="91" customFormat="false" ht="15" hidden="true" customHeight="false" outlineLevel="0" collapsed="false">
      <c r="B91" s="16"/>
      <c r="C91" s="17"/>
      <c r="D91" s="12"/>
      <c r="E91" s="33" t="s">
        <v>20</v>
      </c>
      <c r="F91" s="33"/>
      <c r="G91" s="33"/>
      <c r="H91" s="33"/>
      <c r="I91" s="33"/>
      <c r="J91" s="33"/>
      <c r="K91" s="48" t="s">
        <v>23</v>
      </c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15"/>
    </row>
    <row r="92" customFormat="false" ht="15" hidden="true" customHeight="false" outlineLevel="0" collapsed="false">
      <c r="B92" s="16"/>
      <c r="C92" s="17"/>
      <c r="D92" s="12"/>
      <c r="E92" s="37"/>
      <c r="F92" s="37"/>
      <c r="G92" s="37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15"/>
    </row>
    <row r="93" customFormat="false" ht="15" hidden="true" customHeight="false" outlineLevel="0" collapsed="false">
      <c r="B93" s="16"/>
      <c r="C93" s="17"/>
      <c r="D93" s="12"/>
      <c r="E93" s="37"/>
      <c r="F93" s="37"/>
      <c r="G93" s="37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15"/>
    </row>
    <row r="94" customFormat="false" ht="15" hidden="true" customHeight="false" outlineLevel="0" collapsed="false">
      <c r="B94" s="16"/>
      <c r="C94" s="17"/>
      <c r="D94" s="12"/>
      <c r="E94" s="51"/>
      <c r="F94" s="51"/>
      <c r="G94" s="51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15"/>
    </row>
    <row r="95" customFormat="false" ht="15" hidden="true" customHeight="false" outlineLevel="0" collapsed="false">
      <c r="B95" s="16"/>
      <c r="C95" s="17"/>
      <c r="D95" s="12"/>
      <c r="E95" s="37"/>
      <c r="F95" s="37"/>
      <c r="G95" s="37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15"/>
    </row>
    <row r="96" customFormat="false" ht="15" hidden="true" customHeight="false" outlineLevel="0" collapsed="false">
      <c r="B96" s="16"/>
      <c r="C96" s="17"/>
      <c r="D96" s="12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5"/>
    </row>
    <row r="97" customFormat="false" ht="15" hidden="true" customHeight="false" outlineLevel="0" collapsed="false">
      <c r="B97" s="16"/>
      <c r="C97" s="17"/>
      <c r="D97" s="12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5"/>
    </row>
    <row r="98" customFormat="false" ht="27" hidden="true" customHeight="true" outlineLevel="0" collapsed="false">
      <c r="B98" s="16"/>
      <c r="C98" s="17"/>
      <c r="D98" s="20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15"/>
    </row>
    <row r="99" customFormat="false" ht="15" hidden="true" customHeight="false" outlineLevel="0" collapsed="false">
      <c r="B99" s="16"/>
      <c r="C99" s="17"/>
      <c r="D99" s="20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15"/>
    </row>
    <row r="100" customFormat="false" ht="25.5" hidden="true" customHeight="true" outlineLevel="0" collapsed="false">
      <c r="B100" s="16"/>
      <c r="C100" s="17"/>
      <c r="D100" s="12"/>
      <c r="E100" s="53" t="s">
        <v>24</v>
      </c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15"/>
    </row>
    <row r="101" customFormat="false" ht="15" hidden="true" customHeight="true" outlineLevel="0" collapsed="false">
      <c r="B101" s="16"/>
      <c r="C101" s="17"/>
      <c r="D101" s="12"/>
      <c r="E101" s="14"/>
      <c r="F101" s="14"/>
      <c r="G101" s="14"/>
      <c r="H101" s="54"/>
      <c r="I101" s="54"/>
      <c r="J101" s="54"/>
      <c r="K101" s="54"/>
      <c r="L101" s="54"/>
      <c r="M101" s="54"/>
      <c r="N101" s="54"/>
      <c r="O101" s="55"/>
      <c r="P101" s="55"/>
      <c r="Q101" s="55"/>
      <c r="R101" s="55"/>
      <c r="S101" s="55"/>
      <c r="T101" s="55"/>
      <c r="U101" s="14"/>
      <c r="V101" s="14"/>
      <c r="W101" s="14"/>
      <c r="X101" s="14"/>
      <c r="Y101" s="15"/>
    </row>
    <row r="102" customFormat="false" ht="15" hidden="true" customHeight="true" outlineLevel="0" collapsed="false">
      <c r="B102" s="16"/>
      <c r="C102" s="17"/>
      <c r="D102" s="12"/>
      <c r="E102" s="56"/>
      <c r="F102" s="57" t="s">
        <v>25</v>
      </c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5"/>
      <c r="U102" s="14"/>
      <c r="V102" s="14"/>
      <c r="W102" s="14"/>
      <c r="X102" s="14"/>
      <c r="Y102" s="15"/>
      <c r="AA102" s="3" t="s">
        <v>26</v>
      </c>
    </row>
    <row r="103" customFormat="false" ht="15" hidden="true" customHeight="true" outlineLevel="0" collapsed="false">
      <c r="B103" s="16"/>
      <c r="C103" s="17"/>
      <c r="D103" s="12"/>
      <c r="E103" s="14"/>
      <c r="F103" s="14"/>
      <c r="G103" s="14"/>
      <c r="H103" s="54"/>
      <c r="I103" s="54"/>
      <c r="J103" s="54"/>
      <c r="K103" s="54"/>
      <c r="L103" s="54"/>
      <c r="M103" s="54"/>
      <c r="N103" s="54"/>
      <c r="O103" s="55"/>
      <c r="P103" s="55"/>
      <c r="Q103" s="55"/>
      <c r="R103" s="55"/>
      <c r="S103" s="55"/>
      <c r="T103" s="55"/>
      <c r="U103" s="14"/>
      <c r="V103" s="14"/>
      <c r="W103" s="14"/>
      <c r="X103" s="14"/>
      <c r="Y103" s="15"/>
    </row>
    <row r="104" customFormat="false" ht="15" hidden="true" customHeight="true" outlineLevel="0" collapsed="false">
      <c r="B104" s="16"/>
      <c r="C104" s="17"/>
      <c r="D104" s="12"/>
      <c r="E104" s="14"/>
      <c r="F104" s="57" t="s">
        <v>27</v>
      </c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15"/>
    </row>
    <row r="105" customFormat="false" ht="15" hidden="true" customHeight="false" outlineLevel="0" collapsed="false">
      <c r="B105" s="16"/>
      <c r="C105" s="17"/>
      <c r="D105" s="12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5"/>
    </row>
    <row r="106" customFormat="false" ht="15" hidden="true" customHeight="false" outlineLevel="0" collapsed="false">
      <c r="B106" s="16"/>
      <c r="C106" s="17"/>
      <c r="D106" s="12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5"/>
    </row>
    <row r="107" customFormat="false" ht="15" hidden="true" customHeight="false" outlineLevel="0" collapsed="false">
      <c r="B107" s="16"/>
      <c r="C107" s="17"/>
      <c r="D107" s="12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5"/>
    </row>
    <row r="108" customFormat="false" ht="15" hidden="true" customHeight="false" outlineLevel="0" collapsed="false">
      <c r="B108" s="16"/>
      <c r="C108" s="17"/>
      <c r="D108" s="12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5"/>
    </row>
    <row r="109" customFormat="false" ht="15" hidden="true" customHeight="false" outlineLevel="0" collapsed="false">
      <c r="B109" s="16"/>
      <c r="C109" s="17"/>
      <c r="D109" s="12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5"/>
    </row>
    <row r="110" customFormat="false" ht="15" hidden="true" customHeight="false" outlineLevel="0" collapsed="false">
      <c r="B110" s="16"/>
      <c r="C110" s="17"/>
      <c r="D110" s="12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5"/>
    </row>
    <row r="111" customFormat="false" ht="15" hidden="true" customHeight="false" outlineLevel="0" collapsed="false">
      <c r="B111" s="16"/>
      <c r="C111" s="17"/>
      <c r="D111" s="12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5"/>
    </row>
    <row r="112" customFormat="false" ht="15" hidden="true" customHeight="false" outlineLevel="0" collapsed="false">
      <c r="B112" s="16"/>
      <c r="C112" s="17"/>
      <c r="D112" s="12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5"/>
    </row>
    <row r="113" customFormat="false" ht="30" hidden="true" customHeight="true" outlineLevel="0" collapsed="false">
      <c r="B113" s="16"/>
      <c r="C113" s="17"/>
      <c r="D113" s="12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5"/>
    </row>
    <row r="114" customFormat="false" ht="31.5" hidden="true" customHeight="true" outlineLevel="0" collapsed="false">
      <c r="B114" s="16"/>
      <c r="C114" s="17"/>
      <c r="D114" s="12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5"/>
    </row>
    <row r="115" customFormat="false" ht="15" hidden="false" customHeight="true" outlineLevel="0" collapsed="false">
      <c r="B115" s="58"/>
      <c r="C115" s="59"/>
      <c r="D115" s="60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2"/>
    </row>
    <row r="118" customFormat="false" ht="14.25" hidden="false" customHeight="true" outlineLevel="0" collapsed="false"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</row>
  </sheetData>
  <sheetProtection sheet="true" password="fa9c" objects="true" scenarios="true" formatColumns="false" formatRows="false" autoFilter="false"/>
  <mergeCells count="51">
    <mergeCell ref="B2:G2"/>
    <mergeCell ref="B3:C3"/>
    <mergeCell ref="B5:Y5"/>
    <mergeCell ref="E7:X13"/>
    <mergeCell ref="E14:X19"/>
    <mergeCell ref="F21:M21"/>
    <mergeCell ref="P21:X21"/>
    <mergeCell ref="F22:M22"/>
    <mergeCell ref="P22:X22"/>
    <mergeCell ref="E35:X39"/>
    <mergeCell ref="E40:X40"/>
    <mergeCell ref="E41:X45"/>
    <mergeCell ref="E46:X57"/>
    <mergeCell ref="E58:J58"/>
    <mergeCell ref="K58:X58"/>
    <mergeCell ref="E59:J59"/>
    <mergeCell ref="K59:X59"/>
    <mergeCell ref="E60:G60"/>
    <mergeCell ref="H60:X60"/>
    <mergeCell ref="H61:X61"/>
    <mergeCell ref="E70:R70"/>
    <mergeCell ref="E71:X71"/>
    <mergeCell ref="E81:X81"/>
    <mergeCell ref="E82:X82"/>
    <mergeCell ref="E83:G83"/>
    <mergeCell ref="H83:X83"/>
    <mergeCell ref="E84:J84"/>
    <mergeCell ref="K84:X84"/>
    <mergeCell ref="E85:X85"/>
    <mergeCell ref="E86:X86"/>
    <mergeCell ref="E87:J87"/>
    <mergeCell ref="K87:X87"/>
    <mergeCell ref="E88:J88"/>
    <mergeCell ref="K88:X88"/>
    <mergeCell ref="E89:G89"/>
    <mergeCell ref="H89:X89"/>
    <mergeCell ref="E90:J90"/>
    <mergeCell ref="K90:X90"/>
    <mergeCell ref="E91:J91"/>
    <mergeCell ref="K91:X91"/>
    <mergeCell ref="E92:G92"/>
    <mergeCell ref="H92:X92"/>
    <mergeCell ref="E93:G93"/>
    <mergeCell ref="H93:X93"/>
    <mergeCell ref="E94:F94"/>
    <mergeCell ref="H94:X94"/>
    <mergeCell ref="E95:G95"/>
    <mergeCell ref="H95:X95"/>
    <mergeCell ref="E100:X100"/>
    <mergeCell ref="F102:S102"/>
    <mergeCell ref="F104:X104"/>
  </mergeCells>
  <hyperlinks>
    <hyperlink ref="K58" location="Инструкция!A1" display="Обратиться за помощью"/>
    <hyperlink ref="K59" location="Инструкция!A1" display="Перейти"/>
    <hyperlink ref="E71" location="Инструкция!A1" display="Инструкция по заполнению"/>
    <hyperlink ref="K84" location="Инструкция!A1" display="Перейти к разделу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5" zeroHeight="false" outlineLevelRow="0" outlineLevelCol="0"/>
  <cols>
    <col collapsed="false" customWidth="false" hidden="false" outlineLevel="0" max="1025" min="1" style="315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5" min="1" style="316" width="9.1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5" min="1" style="268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5" min="1" style="317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A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cols>
    <col collapsed="false" customWidth="true" hidden="false" outlineLevel="0" max="1" min="1" style="263" width="49.14"/>
  </cols>
  <sheetData>
    <row r="1" customFormat="false" ht="12" hidden="false" customHeight="false" outlineLevel="0" collapsed="false">
      <c r="A1" s="318"/>
    </row>
    <row r="2" customFormat="false" ht="12" hidden="false" customHeight="false" outlineLevel="0" collapsed="false">
      <c r="A2" s="318"/>
    </row>
    <row r="3" customFormat="false" ht="12" hidden="false" customHeight="false" outlineLevel="0" collapsed="false">
      <c r="A3" s="318"/>
    </row>
    <row r="4" customFormat="false" ht="12" hidden="false" customHeight="false" outlineLevel="0" collapsed="false">
      <c r="A4" s="318"/>
    </row>
    <row r="5" customFormat="false" ht="12" hidden="false" customHeight="false" outlineLevel="0" collapsed="false">
      <c r="A5" s="318"/>
    </row>
    <row r="6" customFormat="false" ht="12" hidden="false" customHeight="false" outlineLevel="0" collapsed="false">
      <c r="A6" s="318"/>
    </row>
    <row r="7" customFormat="false" ht="12" hidden="false" customHeight="false" outlineLevel="0" collapsed="false">
      <c r="A7" s="318"/>
    </row>
    <row r="8" customFormat="false" ht="12" hidden="false" customHeight="false" outlineLevel="0" collapsed="false">
      <c r="A8" s="318"/>
    </row>
    <row r="9" customFormat="false" ht="12" hidden="false" customHeight="false" outlineLevel="0" collapsed="false">
      <c r="A9" s="318"/>
    </row>
    <row r="10" customFormat="false" ht="12" hidden="false" customHeight="false" outlineLevel="0" collapsed="false">
      <c r="A10" s="318"/>
    </row>
    <row r="11" customFormat="false" ht="12" hidden="false" customHeight="false" outlineLevel="0" collapsed="false">
      <c r="A11" s="318"/>
    </row>
    <row r="12" customFormat="false" ht="12" hidden="false" customHeight="false" outlineLevel="0" collapsed="false">
      <c r="A12" s="318"/>
    </row>
    <row r="13" customFormat="false" ht="12" hidden="false" customHeight="false" outlineLevel="0" collapsed="false">
      <c r="A13" s="318"/>
    </row>
    <row r="14" customFormat="false" ht="12" hidden="false" customHeight="false" outlineLevel="0" collapsed="false">
      <c r="A14" s="318"/>
    </row>
    <row r="15" customFormat="false" ht="12" hidden="false" customHeight="false" outlineLevel="0" collapsed="false">
      <c r="A15" s="318"/>
    </row>
    <row r="16" customFormat="false" ht="12" hidden="false" customHeight="false" outlineLevel="0" collapsed="false">
      <c r="A16" s="318"/>
    </row>
    <row r="17" customFormat="false" ht="12" hidden="false" customHeight="false" outlineLevel="0" collapsed="false">
      <c r="A17" s="318"/>
    </row>
    <row r="18" customFormat="false" ht="12" hidden="false" customHeight="false" outlineLevel="0" collapsed="false">
      <c r="A18" s="318"/>
    </row>
    <row r="19" customFormat="false" ht="12" hidden="false" customHeight="false" outlineLevel="0" collapsed="false">
      <c r="A19" s="318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5" min="1" style="319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26" min="1" style="320" width="9.14"/>
    <col collapsed="false" customWidth="false" hidden="false" outlineLevel="0" max="36" min="27" style="321" width="9.14"/>
    <col collapsed="false" customWidth="false" hidden="false" outlineLevel="0" max="1025" min="37" style="320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5" min="1" style="322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true" hidden="false" outlineLevel="0" max="1" min="1" style="64" width="30.71"/>
    <col collapsed="false" customWidth="true" hidden="false" outlineLevel="0" max="2" min="2" style="64" width="80.71"/>
    <col collapsed="false" customWidth="true" hidden="false" outlineLevel="0" max="3" min="3" style="64" width="30.71"/>
    <col collapsed="false" customWidth="false" hidden="false" outlineLevel="0" max="1025" min="4" style="65" width="9.14"/>
  </cols>
  <sheetData>
    <row r="1" customFormat="false" ht="24" hidden="false" customHeight="true" outlineLevel="0" collapsed="false">
      <c r="A1" s="66" t="s">
        <v>28</v>
      </c>
      <c r="B1" s="66" t="s">
        <v>29</v>
      </c>
      <c r="C1" s="66" t="s">
        <v>30</v>
      </c>
      <c r="D1" s="67"/>
    </row>
    <row r="2" customFormat="false" ht="11.25" hidden="false" customHeight="false" outlineLevel="0" collapsed="false">
      <c r="A2" s="68" t="n">
        <v>43676.3617592593</v>
      </c>
      <c r="B2" s="64" t="s">
        <v>31</v>
      </c>
      <c r="C2" s="64" t="s">
        <v>32</v>
      </c>
    </row>
    <row r="3" customFormat="false" ht="11.25" hidden="false" customHeight="false" outlineLevel="0" collapsed="false">
      <c r="A3" s="68" t="n">
        <v>43676.3791666667</v>
      </c>
      <c r="B3" s="64" t="s">
        <v>31</v>
      </c>
      <c r="C3" s="64" t="s">
        <v>32</v>
      </c>
    </row>
    <row r="4" customFormat="false" ht="11.25" hidden="false" customHeight="false" outlineLevel="0" collapsed="false">
      <c r="A4" s="68" t="n">
        <v>43676.3791782407</v>
      </c>
      <c r="B4" s="64" t="s">
        <v>33</v>
      </c>
      <c r="C4" s="64" t="s">
        <v>32</v>
      </c>
    </row>
    <row r="5" customFormat="false" ht="22.5" hidden="false" customHeight="false" outlineLevel="0" collapsed="false">
      <c r="A5" s="68" t="n">
        <v>43676.3791782407</v>
      </c>
      <c r="B5" s="64" t="s">
        <v>34</v>
      </c>
      <c r="C5" s="64" t="s">
        <v>32</v>
      </c>
    </row>
    <row r="6" customFormat="false" ht="11.25" hidden="false" customHeight="false" outlineLevel="0" collapsed="false">
      <c r="A6" s="68" t="n">
        <v>43676.3791782407</v>
      </c>
      <c r="B6" s="64" t="s">
        <v>35</v>
      </c>
      <c r="C6" s="64" t="s">
        <v>32</v>
      </c>
    </row>
    <row r="7" customFormat="false" ht="11.25" hidden="false" customHeight="false" outlineLevel="0" collapsed="false">
      <c r="A7" s="68" t="n">
        <v>43676.3792476852</v>
      </c>
      <c r="B7" s="64" t="s">
        <v>36</v>
      </c>
      <c r="C7" s="64" t="s">
        <v>32</v>
      </c>
    </row>
    <row r="8" customFormat="false" ht="11.25" hidden="false" customHeight="false" outlineLevel="0" collapsed="false">
      <c r="A8" s="68" t="n">
        <v>43676.3792939815</v>
      </c>
      <c r="B8" s="64" t="s">
        <v>37</v>
      </c>
      <c r="C8" s="64" t="s">
        <v>38</v>
      </c>
    </row>
  </sheetData>
  <sheetProtection sheet="true" password="fa9c" objects="true" scenarios="true" formatColumns="false" formatRows="false" autoFilter="false"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5" min="1" style="316" width="9.1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5" min="1" style="323" width="9.1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" min="1" style="324" width="9.14"/>
    <col collapsed="false" customWidth="false" hidden="false" outlineLevel="0" max="1025" min="2" style="325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5" min="1" style="326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AA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B1" s="327" t="s">
        <v>473</v>
      </c>
      <c r="C1" s="327" t="s">
        <v>474</v>
      </c>
      <c r="D1" s="327" t="s">
        <v>475</v>
      </c>
      <c r="E1" s="327" t="s">
        <v>476</v>
      </c>
      <c r="F1" s="327" t="s">
        <v>477</v>
      </c>
      <c r="G1" s="327" t="s">
        <v>478</v>
      </c>
      <c r="H1" s="327" t="s">
        <v>479</v>
      </c>
      <c r="I1" s="327" t="s">
        <v>480</v>
      </c>
      <c r="J1" s="327" t="s">
        <v>481</v>
      </c>
      <c r="K1" s="327" t="s">
        <v>482</v>
      </c>
      <c r="L1" s="327" t="s">
        <v>483</v>
      </c>
      <c r="M1" s="327" t="s">
        <v>484</v>
      </c>
      <c r="N1" s="327" t="s">
        <v>485</v>
      </c>
      <c r="O1" s="327" t="s">
        <v>486</v>
      </c>
      <c r="P1" s="327" t="s">
        <v>487</v>
      </c>
      <c r="Q1" s="327" t="s">
        <v>488</v>
      </c>
      <c r="R1" s="327" t="s">
        <v>489</v>
      </c>
      <c r="S1" s="327" t="s">
        <v>490</v>
      </c>
      <c r="T1" s="327" t="s">
        <v>491</v>
      </c>
      <c r="U1" s="327" t="s">
        <v>492</v>
      </c>
      <c r="V1" s="327" t="s">
        <v>493</v>
      </c>
      <c r="W1" s="327" t="s">
        <v>494</v>
      </c>
      <c r="X1" s="327" t="s">
        <v>495</v>
      </c>
      <c r="Y1" s="327" t="s">
        <v>496</v>
      </c>
      <c r="Z1" s="327" t="s">
        <v>497</v>
      </c>
      <c r="AA1" s="327" t="s">
        <v>498</v>
      </c>
    </row>
    <row r="2" customFormat="false" ht="11.25" hidden="false" customHeight="false" outlineLevel="0" collapsed="false">
      <c r="A2" s="263" t="n">
        <v>1</v>
      </c>
      <c r="B2" s="327" t="s">
        <v>499</v>
      </c>
      <c r="C2" s="327" t="s">
        <v>500</v>
      </c>
      <c r="D2" s="327" t="s">
        <v>501</v>
      </c>
      <c r="E2" s="327" t="s">
        <v>502</v>
      </c>
      <c r="F2" s="327" t="s">
        <v>503</v>
      </c>
      <c r="G2" s="327" t="s">
        <v>504</v>
      </c>
      <c r="H2" s="327" t="s">
        <v>505</v>
      </c>
      <c r="I2" s="327" t="s">
        <v>54</v>
      </c>
      <c r="J2" s="327" t="s">
        <v>58</v>
      </c>
      <c r="K2" s="327" t="s">
        <v>506</v>
      </c>
      <c r="L2" s="327" t="s">
        <v>74</v>
      </c>
      <c r="M2" s="327" t="s">
        <v>507</v>
      </c>
      <c r="N2" s="327" t="s">
        <v>508</v>
      </c>
      <c r="O2" s="327" t="s">
        <v>509</v>
      </c>
      <c r="P2" s="327" t="s">
        <v>60</v>
      </c>
      <c r="Q2" s="327" t="s">
        <v>62</v>
      </c>
      <c r="R2" s="327" t="s">
        <v>64</v>
      </c>
      <c r="S2" s="327" t="s">
        <v>60</v>
      </c>
      <c r="T2" s="327" t="s">
        <v>510</v>
      </c>
      <c r="U2" s="327" t="s">
        <v>511</v>
      </c>
      <c r="V2" s="327" t="s">
        <v>512</v>
      </c>
      <c r="W2" s="327" t="s">
        <v>89</v>
      </c>
      <c r="X2" s="327" t="s">
        <v>513</v>
      </c>
      <c r="Y2" s="327" t="s">
        <v>514</v>
      </c>
      <c r="Z2" s="327" t="s">
        <v>513</v>
      </c>
      <c r="AA2" s="327" t="s">
        <v>515</v>
      </c>
    </row>
    <row r="3" customFormat="false" ht="11.25" hidden="false" customHeight="false" outlineLevel="0" collapsed="false">
      <c r="A3" s="263" t="n">
        <v>2</v>
      </c>
      <c r="B3" s="327" t="s">
        <v>516</v>
      </c>
      <c r="C3" s="327" t="s">
        <v>67</v>
      </c>
      <c r="D3" s="327" t="s">
        <v>517</v>
      </c>
      <c r="E3" s="327" t="s">
        <v>518</v>
      </c>
      <c r="F3" s="327" t="s">
        <v>519</v>
      </c>
      <c r="G3" s="327" t="s">
        <v>520</v>
      </c>
      <c r="H3" s="327" t="s">
        <v>505</v>
      </c>
      <c r="I3" s="327" t="s">
        <v>54</v>
      </c>
      <c r="J3" s="327" t="s">
        <v>58</v>
      </c>
      <c r="K3" s="327" t="s">
        <v>521</v>
      </c>
      <c r="L3" s="327" t="s">
        <v>74</v>
      </c>
      <c r="M3" s="327" t="s">
        <v>522</v>
      </c>
      <c r="N3" s="327" t="s">
        <v>508</v>
      </c>
      <c r="O3" s="327" t="s">
        <v>523</v>
      </c>
      <c r="P3" s="327" t="s">
        <v>60</v>
      </c>
      <c r="Q3" s="327" t="s">
        <v>62</v>
      </c>
      <c r="R3" s="327" t="s">
        <v>64</v>
      </c>
      <c r="S3" s="327" t="s">
        <v>60</v>
      </c>
      <c r="T3" s="327" t="s">
        <v>524</v>
      </c>
      <c r="U3" s="327" t="s">
        <v>524</v>
      </c>
      <c r="V3" s="327" t="s">
        <v>525</v>
      </c>
      <c r="W3" s="327" t="s">
        <v>526</v>
      </c>
      <c r="X3" s="327" t="s">
        <v>527</v>
      </c>
      <c r="Y3" s="327" t="s">
        <v>528</v>
      </c>
      <c r="Z3" s="327" t="s">
        <v>527</v>
      </c>
      <c r="AA3" s="327" t="s">
        <v>529</v>
      </c>
    </row>
    <row r="4" customFormat="false" ht="11.25" hidden="false" customHeight="false" outlineLevel="0" collapsed="false">
      <c r="A4" s="263" t="n">
        <v>3</v>
      </c>
      <c r="B4" s="327" t="s">
        <v>530</v>
      </c>
      <c r="C4" s="327" t="s">
        <v>531</v>
      </c>
      <c r="D4" s="327" t="s">
        <v>69</v>
      </c>
      <c r="E4" s="327" t="s">
        <v>532</v>
      </c>
      <c r="F4" s="327" t="s">
        <v>533</v>
      </c>
      <c r="G4" s="327" t="s">
        <v>534</v>
      </c>
      <c r="H4" s="327" t="s">
        <v>535</v>
      </c>
      <c r="I4" s="327" t="s">
        <v>54</v>
      </c>
      <c r="J4" s="327" t="s">
        <v>536</v>
      </c>
      <c r="K4" s="327" t="s">
        <v>537</v>
      </c>
      <c r="L4" s="327" t="s">
        <v>74</v>
      </c>
      <c r="M4" s="327" t="s">
        <v>538</v>
      </c>
      <c r="N4" s="327" t="s">
        <v>78</v>
      </c>
      <c r="O4" s="327" t="s">
        <v>539</v>
      </c>
      <c r="P4" s="327" t="s">
        <v>185</v>
      </c>
      <c r="Q4" s="327" t="s">
        <v>62</v>
      </c>
      <c r="R4" s="327" t="s">
        <v>64</v>
      </c>
      <c r="S4" s="327" t="s">
        <v>60</v>
      </c>
      <c r="T4" s="327" t="s">
        <v>540</v>
      </c>
      <c r="U4" s="327" t="s">
        <v>540</v>
      </c>
      <c r="V4" s="327" t="s">
        <v>541</v>
      </c>
      <c r="W4" s="327" t="s">
        <v>542</v>
      </c>
      <c r="X4" s="327" t="s">
        <v>543</v>
      </c>
      <c r="Y4" s="327" t="s">
        <v>544</v>
      </c>
      <c r="Z4" s="327" t="s">
        <v>543</v>
      </c>
      <c r="AA4" s="327" t="s">
        <v>545</v>
      </c>
    </row>
    <row r="5" customFormat="false" ht="11.25" hidden="false" customHeight="false" outlineLevel="0" collapsed="false">
      <c r="A5" s="263" t="n">
        <v>4</v>
      </c>
      <c r="B5" s="327" t="s">
        <v>546</v>
      </c>
      <c r="C5" s="327" t="s">
        <v>547</v>
      </c>
      <c r="D5" s="327" t="s">
        <v>548</v>
      </c>
      <c r="E5" s="327" t="s">
        <v>549</v>
      </c>
      <c r="F5" s="327" t="s">
        <v>550</v>
      </c>
      <c r="G5" s="327" t="s">
        <v>551</v>
      </c>
      <c r="H5" s="327" t="s">
        <v>552</v>
      </c>
      <c r="I5" s="327" t="s">
        <v>54</v>
      </c>
      <c r="J5" s="327" t="s">
        <v>58</v>
      </c>
      <c r="K5" s="327" t="s">
        <v>553</v>
      </c>
      <c r="L5" s="327" t="s">
        <v>74</v>
      </c>
      <c r="M5" s="327" t="s">
        <v>554</v>
      </c>
      <c r="N5" s="327" t="s">
        <v>555</v>
      </c>
      <c r="O5" s="327" t="s">
        <v>556</v>
      </c>
      <c r="P5" s="327" t="s">
        <v>60</v>
      </c>
      <c r="Q5" s="327" t="s">
        <v>62</v>
      </c>
      <c r="R5" s="327" t="s">
        <v>64</v>
      </c>
      <c r="S5" s="327" t="s">
        <v>60</v>
      </c>
      <c r="T5" s="327" t="s">
        <v>557</v>
      </c>
      <c r="U5" s="327" t="s">
        <v>557</v>
      </c>
      <c r="V5" s="327" t="s">
        <v>558</v>
      </c>
      <c r="W5" s="327" t="s">
        <v>559</v>
      </c>
      <c r="X5" s="327" t="s">
        <v>560</v>
      </c>
      <c r="Y5" s="327" t="s">
        <v>561</v>
      </c>
      <c r="Z5" s="327" t="s">
        <v>560</v>
      </c>
      <c r="AA5" s="327" t="s">
        <v>562</v>
      </c>
    </row>
    <row r="6" customFormat="false" ht="11.25" hidden="false" customHeight="false" outlineLevel="0" collapsed="false">
      <c r="A6" s="263" t="n">
        <v>5</v>
      </c>
      <c r="B6" s="327" t="s">
        <v>563</v>
      </c>
      <c r="C6" s="327" t="s">
        <v>67</v>
      </c>
      <c r="D6" s="327" t="s">
        <v>564</v>
      </c>
      <c r="E6" s="327" t="s">
        <v>565</v>
      </c>
      <c r="F6" s="327" t="s">
        <v>566</v>
      </c>
      <c r="G6" s="327" t="s">
        <v>520</v>
      </c>
      <c r="H6" s="327" t="s">
        <v>505</v>
      </c>
      <c r="I6" s="327" t="s">
        <v>54</v>
      </c>
      <c r="J6" s="327" t="s">
        <v>58</v>
      </c>
      <c r="K6" s="327" t="s">
        <v>567</v>
      </c>
      <c r="L6" s="327" t="s">
        <v>74</v>
      </c>
      <c r="M6" s="327" t="s">
        <v>76</v>
      </c>
      <c r="N6" s="327" t="s">
        <v>78</v>
      </c>
      <c r="O6" s="327" t="s">
        <v>539</v>
      </c>
      <c r="P6" s="327" t="s">
        <v>185</v>
      </c>
      <c r="Q6" s="327" t="s">
        <v>568</v>
      </c>
      <c r="R6" s="327" t="s">
        <v>64</v>
      </c>
      <c r="S6" s="327" t="s">
        <v>60</v>
      </c>
      <c r="T6" s="327" t="s">
        <v>569</v>
      </c>
      <c r="U6" s="327" t="s">
        <v>569</v>
      </c>
      <c r="V6" s="327" t="s">
        <v>570</v>
      </c>
      <c r="W6" s="327" t="s">
        <v>571</v>
      </c>
      <c r="X6" s="327" t="s">
        <v>572</v>
      </c>
      <c r="Y6" s="327" t="s">
        <v>573</v>
      </c>
      <c r="Z6" s="327" t="s">
        <v>572</v>
      </c>
      <c r="AA6" s="327" t="s">
        <v>574</v>
      </c>
    </row>
    <row r="7" customFormat="false" ht="11.25" hidden="false" customHeight="false" outlineLevel="0" collapsed="false">
      <c r="A7" s="263" t="n">
        <v>6</v>
      </c>
      <c r="B7" s="327" t="s">
        <v>575</v>
      </c>
      <c r="C7" s="327" t="s">
        <v>67</v>
      </c>
      <c r="D7" s="327" t="s">
        <v>517</v>
      </c>
      <c r="E7" s="327" t="s">
        <v>576</v>
      </c>
      <c r="F7" s="327" t="s">
        <v>577</v>
      </c>
      <c r="G7" s="327" t="s">
        <v>578</v>
      </c>
      <c r="H7" s="327" t="s">
        <v>505</v>
      </c>
      <c r="I7" s="327" t="s">
        <v>54</v>
      </c>
      <c r="J7" s="327" t="s">
        <v>58</v>
      </c>
      <c r="K7" s="327" t="s">
        <v>579</v>
      </c>
      <c r="L7" s="327" t="s">
        <v>74</v>
      </c>
      <c r="M7" s="327" t="s">
        <v>580</v>
      </c>
      <c r="N7" s="327" t="s">
        <v>581</v>
      </c>
      <c r="O7" s="327" t="s">
        <v>582</v>
      </c>
      <c r="P7" s="327" t="s">
        <v>60</v>
      </c>
      <c r="Q7" s="327" t="s">
        <v>583</v>
      </c>
      <c r="R7" s="327" t="s">
        <v>64</v>
      </c>
      <c r="S7" s="327" t="s">
        <v>60</v>
      </c>
      <c r="T7" s="327" t="s">
        <v>584</v>
      </c>
      <c r="U7" s="327" t="s">
        <v>584</v>
      </c>
      <c r="V7" s="327" t="s">
        <v>585</v>
      </c>
      <c r="W7" s="327" t="s">
        <v>586</v>
      </c>
      <c r="X7" s="327" t="s">
        <v>587</v>
      </c>
      <c r="Y7" s="327" t="s">
        <v>588</v>
      </c>
      <c r="Z7" s="327" t="s">
        <v>587</v>
      </c>
      <c r="AA7" s="327" t="s">
        <v>589</v>
      </c>
    </row>
    <row r="8" customFormat="false" ht="11.25" hidden="false" customHeight="false" outlineLevel="0" collapsed="false">
      <c r="A8" s="263" t="n">
        <v>7</v>
      </c>
      <c r="B8" s="327" t="s">
        <v>590</v>
      </c>
      <c r="C8" s="327" t="s">
        <v>67</v>
      </c>
      <c r="D8" s="327" t="s">
        <v>517</v>
      </c>
      <c r="E8" s="327" t="s">
        <v>576</v>
      </c>
      <c r="F8" s="327" t="s">
        <v>577</v>
      </c>
      <c r="G8" s="327" t="s">
        <v>578</v>
      </c>
      <c r="H8" s="327" t="s">
        <v>505</v>
      </c>
      <c r="I8" s="327" t="s">
        <v>54</v>
      </c>
      <c r="J8" s="327" t="s">
        <v>58</v>
      </c>
      <c r="K8" s="327" t="s">
        <v>591</v>
      </c>
      <c r="L8" s="327" t="s">
        <v>74</v>
      </c>
      <c r="M8" s="327" t="s">
        <v>76</v>
      </c>
      <c r="N8" s="327" t="s">
        <v>78</v>
      </c>
      <c r="O8" s="327" t="s">
        <v>539</v>
      </c>
      <c r="P8" s="327" t="s">
        <v>60</v>
      </c>
      <c r="Q8" s="327" t="s">
        <v>62</v>
      </c>
      <c r="R8" s="327" t="s">
        <v>64</v>
      </c>
      <c r="S8" s="327" t="s">
        <v>60</v>
      </c>
      <c r="T8" s="327" t="s">
        <v>592</v>
      </c>
      <c r="U8" s="327" t="s">
        <v>592</v>
      </c>
      <c r="V8" s="327" t="s">
        <v>585</v>
      </c>
      <c r="W8" s="327" t="s">
        <v>586</v>
      </c>
      <c r="X8" s="327" t="s">
        <v>587</v>
      </c>
      <c r="Y8" s="327" t="s">
        <v>588</v>
      </c>
      <c r="Z8" s="327" t="s">
        <v>587</v>
      </c>
      <c r="AA8" s="327" t="s">
        <v>593</v>
      </c>
    </row>
    <row r="9" customFormat="false" ht="11.25" hidden="false" customHeight="false" outlineLevel="0" collapsed="false">
      <c r="A9" s="263" t="n">
        <v>8</v>
      </c>
      <c r="B9" s="327" t="s">
        <v>594</v>
      </c>
      <c r="C9" s="327" t="s">
        <v>67</v>
      </c>
      <c r="D9" s="327" t="s">
        <v>517</v>
      </c>
      <c r="E9" s="327" t="s">
        <v>576</v>
      </c>
      <c r="F9" s="327" t="s">
        <v>577</v>
      </c>
      <c r="G9" s="327" t="s">
        <v>578</v>
      </c>
      <c r="H9" s="327" t="s">
        <v>505</v>
      </c>
      <c r="I9" s="327" t="s">
        <v>54</v>
      </c>
      <c r="J9" s="327" t="s">
        <v>58</v>
      </c>
      <c r="K9" s="327" t="s">
        <v>595</v>
      </c>
      <c r="L9" s="327" t="s">
        <v>74</v>
      </c>
      <c r="M9" s="327" t="s">
        <v>76</v>
      </c>
      <c r="N9" s="327" t="s">
        <v>78</v>
      </c>
      <c r="O9" s="327" t="s">
        <v>539</v>
      </c>
      <c r="P9" s="327" t="s">
        <v>60</v>
      </c>
      <c r="Q9" s="327" t="s">
        <v>583</v>
      </c>
      <c r="R9" s="327" t="s">
        <v>64</v>
      </c>
      <c r="S9" s="327" t="s">
        <v>60</v>
      </c>
      <c r="T9" s="327" t="s">
        <v>596</v>
      </c>
      <c r="U9" s="327" t="s">
        <v>596</v>
      </c>
      <c r="V9" s="327" t="s">
        <v>585</v>
      </c>
      <c r="W9" s="327" t="s">
        <v>586</v>
      </c>
      <c r="X9" s="327" t="s">
        <v>587</v>
      </c>
      <c r="Y9" s="327" t="s">
        <v>588</v>
      </c>
      <c r="Z9" s="327" t="s">
        <v>587</v>
      </c>
      <c r="AA9" s="327" t="s">
        <v>597</v>
      </c>
    </row>
    <row r="10" customFormat="false" ht="11.25" hidden="false" customHeight="false" outlineLevel="0" collapsed="false">
      <c r="A10" s="263" t="n">
        <v>9</v>
      </c>
      <c r="B10" s="327" t="s">
        <v>598</v>
      </c>
      <c r="C10" s="327" t="s">
        <v>67</v>
      </c>
      <c r="D10" s="327" t="s">
        <v>517</v>
      </c>
      <c r="E10" s="327" t="s">
        <v>576</v>
      </c>
      <c r="F10" s="327" t="s">
        <v>577</v>
      </c>
      <c r="G10" s="327" t="s">
        <v>578</v>
      </c>
      <c r="H10" s="327" t="s">
        <v>505</v>
      </c>
      <c r="I10" s="327" t="s">
        <v>54</v>
      </c>
      <c r="J10" s="327" t="s">
        <v>58</v>
      </c>
      <c r="K10" s="327" t="s">
        <v>599</v>
      </c>
      <c r="L10" s="327" t="s">
        <v>74</v>
      </c>
      <c r="M10" s="327" t="s">
        <v>76</v>
      </c>
      <c r="N10" s="327" t="s">
        <v>78</v>
      </c>
      <c r="O10" s="327" t="s">
        <v>539</v>
      </c>
      <c r="P10" s="327" t="s">
        <v>60</v>
      </c>
      <c r="Q10" s="327" t="s">
        <v>62</v>
      </c>
      <c r="R10" s="327" t="s">
        <v>64</v>
      </c>
      <c r="S10" s="327" t="s">
        <v>60</v>
      </c>
      <c r="T10" s="327" t="s">
        <v>600</v>
      </c>
      <c r="U10" s="327" t="s">
        <v>600</v>
      </c>
      <c r="V10" s="327" t="s">
        <v>585</v>
      </c>
      <c r="W10" s="327" t="s">
        <v>586</v>
      </c>
      <c r="X10" s="327" t="s">
        <v>587</v>
      </c>
      <c r="Y10" s="327" t="s">
        <v>588</v>
      </c>
      <c r="Z10" s="327" t="s">
        <v>587</v>
      </c>
      <c r="AA10" s="327" t="s">
        <v>601</v>
      </c>
    </row>
    <row r="11" customFormat="false" ht="11.25" hidden="false" customHeight="false" outlineLevel="0" collapsed="false">
      <c r="A11" s="263" t="n">
        <v>10</v>
      </c>
      <c r="B11" s="327" t="s">
        <v>602</v>
      </c>
      <c r="C11" s="327" t="s">
        <v>67</v>
      </c>
      <c r="D11" s="327" t="s">
        <v>517</v>
      </c>
      <c r="E11" s="327" t="s">
        <v>576</v>
      </c>
      <c r="F11" s="327" t="s">
        <v>577</v>
      </c>
      <c r="G11" s="327" t="s">
        <v>578</v>
      </c>
      <c r="H11" s="327" t="s">
        <v>505</v>
      </c>
      <c r="I11" s="327" t="s">
        <v>54</v>
      </c>
      <c r="J11" s="327" t="s">
        <v>58</v>
      </c>
      <c r="K11" s="327" t="s">
        <v>603</v>
      </c>
      <c r="L11" s="327" t="s">
        <v>74</v>
      </c>
      <c r="M11" s="327" t="s">
        <v>76</v>
      </c>
      <c r="N11" s="327" t="s">
        <v>78</v>
      </c>
      <c r="O11" s="327" t="s">
        <v>539</v>
      </c>
      <c r="P11" s="327" t="s">
        <v>60</v>
      </c>
      <c r="Q11" s="327" t="s">
        <v>62</v>
      </c>
      <c r="R11" s="327" t="s">
        <v>64</v>
      </c>
      <c r="S11" s="327" t="s">
        <v>60</v>
      </c>
      <c r="T11" s="327" t="s">
        <v>604</v>
      </c>
      <c r="U11" s="327" t="s">
        <v>604</v>
      </c>
      <c r="V11" s="327" t="s">
        <v>585</v>
      </c>
      <c r="W11" s="327" t="s">
        <v>586</v>
      </c>
      <c r="X11" s="327" t="s">
        <v>587</v>
      </c>
      <c r="Y11" s="327" t="s">
        <v>588</v>
      </c>
      <c r="Z11" s="327" t="s">
        <v>587</v>
      </c>
      <c r="AA11" s="327" t="s">
        <v>605</v>
      </c>
    </row>
    <row r="12" customFormat="false" ht="11.25" hidden="false" customHeight="false" outlineLevel="0" collapsed="false">
      <c r="A12" s="263" t="n">
        <v>11</v>
      </c>
      <c r="B12" s="327" t="s">
        <v>606</v>
      </c>
      <c r="C12" s="327" t="s">
        <v>531</v>
      </c>
      <c r="D12" s="327" t="s">
        <v>69</v>
      </c>
      <c r="E12" s="327" t="s">
        <v>607</v>
      </c>
      <c r="F12" s="327" t="s">
        <v>608</v>
      </c>
      <c r="G12" s="327" t="s">
        <v>52</v>
      </c>
      <c r="H12" s="327" t="s">
        <v>505</v>
      </c>
      <c r="I12" s="327" t="s">
        <v>54</v>
      </c>
      <c r="J12" s="327" t="s">
        <v>536</v>
      </c>
      <c r="K12" s="327" t="s">
        <v>609</v>
      </c>
      <c r="L12" s="327" t="s">
        <v>74</v>
      </c>
      <c r="M12" s="327" t="s">
        <v>76</v>
      </c>
      <c r="N12" s="327" t="s">
        <v>78</v>
      </c>
      <c r="O12" s="327" t="s">
        <v>539</v>
      </c>
      <c r="P12" s="327" t="s">
        <v>185</v>
      </c>
      <c r="Q12" s="327" t="s">
        <v>62</v>
      </c>
      <c r="R12" s="327" t="s">
        <v>64</v>
      </c>
      <c r="S12" s="327" t="s">
        <v>60</v>
      </c>
      <c r="T12" s="327" t="s">
        <v>610</v>
      </c>
      <c r="U12" s="327" t="s">
        <v>610</v>
      </c>
      <c r="V12" s="327" t="s">
        <v>611</v>
      </c>
      <c r="W12" s="327" t="s">
        <v>612</v>
      </c>
      <c r="X12" s="327" t="s">
        <v>613</v>
      </c>
      <c r="Y12" s="327" t="s">
        <v>614</v>
      </c>
      <c r="Z12" s="327" t="s">
        <v>613</v>
      </c>
      <c r="AA12" s="327" t="s">
        <v>615</v>
      </c>
    </row>
    <row r="13" customFormat="false" ht="11.25" hidden="false" customHeight="false" outlineLevel="0" collapsed="false">
      <c r="A13" s="263" t="n">
        <v>12</v>
      </c>
      <c r="B13" s="327" t="s">
        <v>616</v>
      </c>
      <c r="C13" s="327" t="s">
        <v>531</v>
      </c>
      <c r="D13" s="327" t="s">
        <v>617</v>
      </c>
      <c r="E13" s="327" t="s">
        <v>618</v>
      </c>
      <c r="F13" s="327" t="s">
        <v>619</v>
      </c>
      <c r="G13" s="327" t="s">
        <v>504</v>
      </c>
      <c r="H13" s="327" t="s">
        <v>535</v>
      </c>
      <c r="I13" s="327" t="s">
        <v>54</v>
      </c>
      <c r="J13" s="327" t="s">
        <v>620</v>
      </c>
      <c r="K13" s="327" t="s">
        <v>72</v>
      </c>
      <c r="L13" s="327" t="s">
        <v>74</v>
      </c>
      <c r="M13" s="327" t="s">
        <v>76</v>
      </c>
      <c r="N13" s="327" t="s">
        <v>78</v>
      </c>
      <c r="O13" s="327" t="s">
        <v>539</v>
      </c>
      <c r="P13" s="327" t="s">
        <v>60</v>
      </c>
      <c r="Q13" s="327" t="s">
        <v>62</v>
      </c>
      <c r="R13" s="327" t="s">
        <v>64</v>
      </c>
      <c r="S13" s="327" t="s">
        <v>60</v>
      </c>
      <c r="T13" s="327" t="s">
        <v>621</v>
      </c>
      <c r="U13" s="327" t="s">
        <v>621</v>
      </c>
      <c r="V13" s="327" t="s">
        <v>622</v>
      </c>
      <c r="W13" s="327" t="s">
        <v>623</v>
      </c>
      <c r="X13" s="327" t="s">
        <v>624</v>
      </c>
      <c r="Y13" s="327" t="s">
        <v>625</v>
      </c>
      <c r="Z13" s="327" t="s">
        <v>624</v>
      </c>
      <c r="AA13" s="327" t="s">
        <v>626</v>
      </c>
    </row>
    <row r="14" customFormat="false" ht="11.25" hidden="false" customHeight="false" outlineLevel="0" collapsed="false">
      <c r="A14" s="263" t="n">
        <v>13</v>
      </c>
      <c r="B14" s="327" t="s">
        <v>46</v>
      </c>
      <c r="C14" s="327" t="s">
        <v>67</v>
      </c>
      <c r="D14" s="327" t="s">
        <v>69</v>
      </c>
      <c r="E14" s="327" t="s">
        <v>48</v>
      </c>
      <c r="F14" s="327" t="s">
        <v>50</v>
      </c>
      <c r="G14" s="327" t="s">
        <v>52</v>
      </c>
      <c r="H14" s="327" t="s">
        <v>56</v>
      </c>
      <c r="I14" s="327" t="s">
        <v>54</v>
      </c>
      <c r="J14" s="327" t="s">
        <v>58</v>
      </c>
      <c r="K14" s="327" t="s">
        <v>72</v>
      </c>
      <c r="L14" s="327" t="s">
        <v>74</v>
      </c>
      <c r="M14" s="327" t="s">
        <v>76</v>
      </c>
      <c r="N14" s="327" t="s">
        <v>78</v>
      </c>
      <c r="O14" s="327" t="s">
        <v>80</v>
      </c>
      <c r="P14" s="327" t="s">
        <v>60</v>
      </c>
      <c r="Q14" s="327" t="s">
        <v>62</v>
      </c>
      <c r="R14" s="327" t="s">
        <v>64</v>
      </c>
      <c r="S14" s="327" t="s">
        <v>60</v>
      </c>
      <c r="T14" s="327" t="s">
        <v>83</v>
      </c>
      <c r="U14" s="327" t="s">
        <v>83</v>
      </c>
      <c r="V14" s="327" t="s">
        <v>87</v>
      </c>
      <c r="W14" s="327" t="s">
        <v>89</v>
      </c>
      <c r="X14" s="327" t="s">
        <v>91</v>
      </c>
      <c r="Y14" s="327" t="s">
        <v>93</v>
      </c>
      <c r="Z14" s="327" t="s">
        <v>91</v>
      </c>
      <c r="AA14" s="327" t="s">
        <v>627</v>
      </c>
    </row>
    <row r="15" customFormat="false" ht="11.25" hidden="false" customHeight="false" outlineLevel="0" collapsed="false">
      <c r="A15" s="263" t="n">
        <v>14</v>
      </c>
      <c r="B15" s="327" t="s">
        <v>628</v>
      </c>
      <c r="C15" s="327" t="s">
        <v>67</v>
      </c>
      <c r="D15" s="327" t="s">
        <v>69</v>
      </c>
      <c r="E15" s="327" t="s">
        <v>629</v>
      </c>
      <c r="F15" s="327" t="s">
        <v>630</v>
      </c>
      <c r="G15" s="327" t="s">
        <v>520</v>
      </c>
      <c r="H15" s="327" t="s">
        <v>505</v>
      </c>
      <c r="I15" s="327" t="s">
        <v>54</v>
      </c>
      <c r="J15" s="327" t="s">
        <v>631</v>
      </c>
      <c r="K15" s="327" t="s">
        <v>632</v>
      </c>
      <c r="L15" s="327" t="s">
        <v>74</v>
      </c>
      <c r="M15" s="327" t="s">
        <v>633</v>
      </c>
      <c r="N15" s="327" t="s">
        <v>78</v>
      </c>
      <c r="O15" s="327" t="s">
        <v>634</v>
      </c>
      <c r="P15" s="327" t="s">
        <v>60</v>
      </c>
      <c r="Q15" s="327" t="s">
        <v>62</v>
      </c>
      <c r="R15" s="327" t="s">
        <v>64</v>
      </c>
      <c r="S15" s="327" t="s">
        <v>185</v>
      </c>
      <c r="T15" s="327" t="s">
        <v>635</v>
      </c>
      <c r="U15" s="327" t="s">
        <v>635</v>
      </c>
      <c r="V15" s="327" t="s">
        <v>636</v>
      </c>
      <c r="W15" s="327" t="s">
        <v>637</v>
      </c>
      <c r="X15" s="327" t="s">
        <v>638</v>
      </c>
      <c r="Y15" s="327" t="s">
        <v>639</v>
      </c>
      <c r="Z15" s="327" t="s">
        <v>638</v>
      </c>
      <c r="AA15" s="327" t="s">
        <v>640</v>
      </c>
    </row>
    <row r="16" customFormat="false" ht="11.25" hidden="false" customHeight="false" outlineLevel="0" collapsed="false">
      <c r="A16" s="263" t="n">
        <v>15</v>
      </c>
      <c r="B16" s="327" t="s">
        <v>641</v>
      </c>
      <c r="C16" s="327" t="s">
        <v>642</v>
      </c>
      <c r="D16" s="327" t="s">
        <v>643</v>
      </c>
      <c r="E16" s="327" t="s">
        <v>644</v>
      </c>
      <c r="F16" s="327" t="s">
        <v>645</v>
      </c>
      <c r="G16" s="327" t="s">
        <v>646</v>
      </c>
      <c r="H16" s="327" t="s">
        <v>56</v>
      </c>
      <c r="I16" s="327" t="s">
        <v>54</v>
      </c>
      <c r="J16" s="327" t="s">
        <v>58</v>
      </c>
      <c r="K16" s="327" t="s">
        <v>647</v>
      </c>
      <c r="L16" s="327" t="s">
        <v>74</v>
      </c>
      <c r="M16" s="327" t="s">
        <v>648</v>
      </c>
      <c r="N16" s="327" t="s">
        <v>508</v>
      </c>
      <c r="O16" s="327" t="s">
        <v>649</v>
      </c>
      <c r="P16" s="327" t="s">
        <v>60</v>
      </c>
      <c r="Q16" s="327" t="s">
        <v>62</v>
      </c>
      <c r="R16" s="327" t="s">
        <v>64</v>
      </c>
      <c r="S16" s="327" t="s">
        <v>60</v>
      </c>
      <c r="T16" s="327" t="s">
        <v>650</v>
      </c>
      <c r="U16" s="327" t="s">
        <v>650</v>
      </c>
      <c r="V16" s="327" t="s">
        <v>651</v>
      </c>
      <c r="W16" s="327" t="s">
        <v>652</v>
      </c>
      <c r="X16" s="327" t="s">
        <v>653</v>
      </c>
      <c r="Y16" s="327" t="s">
        <v>654</v>
      </c>
      <c r="Z16" s="327" t="s">
        <v>653</v>
      </c>
      <c r="AA16" s="327" t="s">
        <v>655</v>
      </c>
    </row>
    <row r="17" customFormat="false" ht="11.25" hidden="false" customHeight="false" outlineLevel="0" collapsed="false">
      <c r="A17" s="263" t="n">
        <v>16</v>
      </c>
      <c r="B17" s="327" t="s">
        <v>656</v>
      </c>
      <c r="C17" s="327" t="s">
        <v>657</v>
      </c>
      <c r="D17" s="327" t="s">
        <v>501</v>
      </c>
      <c r="E17" s="327" t="s">
        <v>576</v>
      </c>
      <c r="F17" s="327" t="s">
        <v>577</v>
      </c>
      <c r="G17" s="327" t="s">
        <v>578</v>
      </c>
      <c r="H17" s="327" t="s">
        <v>505</v>
      </c>
      <c r="I17" s="327" t="s">
        <v>54</v>
      </c>
      <c r="J17" s="327" t="s">
        <v>58</v>
      </c>
      <c r="K17" s="327" t="s">
        <v>658</v>
      </c>
      <c r="L17" s="327" t="s">
        <v>74</v>
      </c>
      <c r="M17" s="327" t="s">
        <v>659</v>
      </c>
      <c r="N17" s="327" t="s">
        <v>660</v>
      </c>
      <c r="O17" s="327" t="s">
        <v>661</v>
      </c>
      <c r="P17" s="327" t="s">
        <v>60</v>
      </c>
      <c r="Q17" s="327" t="s">
        <v>62</v>
      </c>
      <c r="R17" s="327" t="s">
        <v>64</v>
      </c>
      <c r="S17" s="327" t="s">
        <v>60</v>
      </c>
      <c r="T17" s="327" t="s">
        <v>592</v>
      </c>
      <c r="U17" s="327" t="s">
        <v>592</v>
      </c>
      <c r="V17" s="327" t="s">
        <v>585</v>
      </c>
      <c r="W17" s="327" t="s">
        <v>586</v>
      </c>
      <c r="X17" s="327" t="s">
        <v>587</v>
      </c>
      <c r="Y17" s="327" t="s">
        <v>588</v>
      </c>
      <c r="Z17" s="327" t="s">
        <v>587</v>
      </c>
      <c r="AA17" s="327" t="s">
        <v>662</v>
      </c>
    </row>
    <row r="18" customFormat="false" ht="11.25" hidden="false" customHeight="false" outlineLevel="0" collapsed="false">
      <c r="A18" s="263" t="n">
        <v>17</v>
      </c>
      <c r="B18" s="327" t="s">
        <v>663</v>
      </c>
      <c r="C18" s="327" t="s">
        <v>657</v>
      </c>
      <c r="D18" s="327" t="s">
        <v>664</v>
      </c>
      <c r="E18" s="327" t="s">
        <v>665</v>
      </c>
      <c r="F18" s="327" t="s">
        <v>666</v>
      </c>
      <c r="G18" s="327" t="s">
        <v>667</v>
      </c>
      <c r="H18" s="327" t="s">
        <v>535</v>
      </c>
      <c r="I18" s="327" t="s">
        <v>54</v>
      </c>
      <c r="J18" s="327" t="s">
        <v>58</v>
      </c>
      <c r="K18" s="327" t="s">
        <v>668</v>
      </c>
      <c r="L18" s="327" t="s">
        <v>74</v>
      </c>
      <c r="M18" s="327" t="s">
        <v>669</v>
      </c>
      <c r="N18" s="327" t="s">
        <v>670</v>
      </c>
      <c r="O18" s="327" t="s">
        <v>80</v>
      </c>
      <c r="P18" s="327" t="s">
        <v>60</v>
      </c>
      <c r="Q18" s="327" t="s">
        <v>62</v>
      </c>
      <c r="R18" s="327" t="s">
        <v>64</v>
      </c>
      <c r="S18" s="327" t="s">
        <v>60</v>
      </c>
      <c r="T18" s="327" t="s">
        <v>671</v>
      </c>
      <c r="U18" s="327" t="s">
        <v>671</v>
      </c>
      <c r="V18" s="327" t="s">
        <v>672</v>
      </c>
      <c r="W18" s="327" t="s">
        <v>673</v>
      </c>
      <c r="X18" s="327" t="s">
        <v>674</v>
      </c>
      <c r="Y18" s="327" t="s">
        <v>675</v>
      </c>
      <c r="Z18" s="327" t="s">
        <v>674</v>
      </c>
      <c r="AA18" s="327" t="s">
        <v>676</v>
      </c>
    </row>
    <row r="19" customFormat="false" ht="11.25" hidden="false" customHeight="false" outlineLevel="0" collapsed="false">
      <c r="A19" s="263" t="n">
        <v>18</v>
      </c>
      <c r="B19" s="327" t="s">
        <v>677</v>
      </c>
      <c r="C19" s="327" t="s">
        <v>678</v>
      </c>
      <c r="D19" s="327" t="s">
        <v>501</v>
      </c>
      <c r="E19" s="327" t="s">
        <v>679</v>
      </c>
      <c r="F19" s="327" t="s">
        <v>680</v>
      </c>
      <c r="G19" s="327" t="s">
        <v>551</v>
      </c>
      <c r="H19" s="327" t="s">
        <v>505</v>
      </c>
      <c r="I19" s="327" t="s">
        <v>54</v>
      </c>
      <c r="J19" s="327" t="s">
        <v>58</v>
      </c>
      <c r="K19" s="327" t="s">
        <v>681</v>
      </c>
      <c r="L19" s="327" t="s">
        <v>682</v>
      </c>
      <c r="M19" s="327" t="s">
        <v>683</v>
      </c>
      <c r="N19" s="327" t="s">
        <v>684</v>
      </c>
      <c r="O19" s="327" t="s">
        <v>685</v>
      </c>
      <c r="P19" s="327" t="s">
        <v>60</v>
      </c>
      <c r="Q19" s="327" t="s">
        <v>62</v>
      </c>
      <c r="R19" s="327" t="s">
        <v>64</v>
      </c>
      <c r="S19" s="327" t="s">
        <v>60</v>
      </c>
      <c r="T19" s="327" t="s">
        <v>686</v>
      </c>
      <c r="U19" s="327" t="s">
        <v>687</v>
      </c>
      <c r="V19" s="327" t="s">
        <v>558</v>
      </c>
      <c r="W19" s="327" t="s">
        <v>559</v>
      </c>
      <c r="X19" s="327" t="s">
        <v>688</v>
      </c>
      <c r="Y19" s="327" t="s">
        <v>561</v>
      </c>
      <c r="Z19" s="327" t="s">
        <v>688</v>
      </c>
      <c r="AA19" s="327" t="s">
        <v>689</v>
      </c>
    </row>
    <row r="20" customFormat="false" ht="11.25" hidden="false" customHeight="false" outlineLevel="0" collapsed="false">
      <c r="A20" s="263" t="n">
        <v>19</v>
      </c>
      <c r="B20" s="327" t="s">
        <v>690</v>
      </c>
      <c r="C20" s="327" t="s">
        <v>657</v>
      </c>
      <c r="D20" s="327" t="s">
        <v>501</v>
      </c>
      <c r="E20" s="327" t="s">
        <v>576</v>
      </c>
      <c r="F20" s="327" t="s">
        <v>577</v>
      </c>
      <c r="G20" s="327" t="s">
        <v>578</v>
      </c>
      <c r="H20" s="327" t="s">
        <v>505</v>
      </c>
      <c r="I20" s="327" t="s">
        <v>54</v>
      </c>
      <c r="J20" s="327" t="s">
        <v>58</v>
      </c>
      <c r="K20" s="327" t="s">
        <v>691</v>
      </c>
      <c r="L20" s="327" t="s">
        <v>74</v>
      </c>
      <c r="M20" s="327" t="s">
        <v>659</v>
      </c>
      <c r="N20" s="327" t="s">
        <v>660</v>
      </c>
      <c r="O20" s="327" t="s">
        <v>661</v>
      </c>
      <c r="P20" s="327" t="s">
        <v>60</v>
      </c>
      <c r="Q20" s="327" t="s">
        <v>62</v>
      </c>
      <c r="R20" s="327" t="s">
        <v>64</v>
      </c>
      <c r="S20" s="327" t="s">
        <v>60</v>
      </c>
      <c r="T20" s="327" t="s">
        <v>692</v>
      </c>
      <c r="U20" s="327" t="s">
        <v>692</v>
      </c>
      <c r="V20" s="327" t="s">
        <v>585</v>
      </c>
      <c r="W20" s="327" t="s">
        <v>586</v>
      </c>
      <c r="X20" s="327" t="s">
        <v>587</v>
      </c>
      <c r="Y20" s="327" t="s">
        <v>588</v>
      </c>
      <c r="Z20" s="327" t="s">
        <v>587</v>
      </c>
      <c r="AA20" s="327" t="s">
        <v>693</v>
      </c>
    </row>
    <row r="21" customFormat="false" ht="11.25" hidden="false" customHeight="false" outlineLevel="0" collapsed="false">
      <c r="A21" s="263" t="n">
        <v>20</v>
      </c>
      <c r="B21" s="327" t="s">
        <v>694</v>
      </c>
      <c r="C21" s="327" t="s">
        <v>695</v>
      </c>
      <c r="D21" s="327" t="s">
        <v>501</v>
      </c>
      <c r="E21" s="327" t="s">
        <v>576</v>
      </c>
      <c r="F21" s="327" t="s">
        <v>577</v>
      </c>
      <c r="G21" s="327" t="s">
        <v>578</v>
      </c>
      <c r="H21" s="327" t="s">
        <v>505</v>
      </c>
      <c r="I21" s="327" t="s">
        <v>54</v>
      </c>
      <c r="J21" s="327" t="s">
        <v>58</v>
      </c>
      <c r="K21" s="327" t="s">
        <v>696</v>
      </c>
      <c r="L21" s="327" t="s">
        <v>74</v>
      </c>
      <c r="M21" s="327" t="s">
        <v>659</v>
      </c>
      <c r="N21" s="327" t="s">
        <v>660</v>
      </c>
      <c r="O21" s="327" t="s">
        <v>661</v>
      </c>
      <c r="P21" s="327" t="s">
        <v>60</v>
      </c>
      <c r="Q21" s="327" t="s">
        <v>62</v>
      </c>
      <c r="R21" s="327" t="s">
        <v>64</v>
      </c>
      <c r="S21" s="327" t="s">
        <v>60</v>
      </c>
      <c r="T21" s="327" t="s">
        <v>692</v>
      </c>
      <c r="U21" s="327" t="s">
        <v>692</v>
      </c>
      <c r="V21" s="327" t="s">
        <v>585</v>
      </c>
      <c r="W21" s="327" t="s">
        <v>586</v>
      </c>
      <c r="X21" s="327" t="s">
        <v>587</v>
      </c>
      <c r="Y21" s="327" t="s">
        <v>588</v>
      </c>
      <c r="Z21" s="327" t="s">
        <v>587</v>
      </c>
      <c r="AA21" s="327" t="s">
        <v>697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5" min="1" style="268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2.75" zeroHeight="false" outlineLevelRow="0" outlineLevelCol="0"/>
  <cols>
    <col collapsed="false" customWidth="false" hidden="false" outlineLevel="0" max="1025" min="1" style="328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5" min="1" style="268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49"/>
  <sheetViews>
    <sheetView showFormulas="false" showGridLines="false" showRowColHeaders="true" showZeros="true" rightToLeft="false" tabSelected="false" showOutlineSymbols="true" defaultGridColor="true" view="normal" topLeftCell="D3" colorId="64" zoomScale="100" zoomScaleNormal="100" zoomScalePageLayoutView="100" workbookViewId="0">
      <pane xSplit="0" ySplit="3" topLeftCell="A6" activePane="bottomLeft" state="frozen"/>
      <selection pane="topLeft" activeCell="D3" activeCellId="0" sqref="D3"/>
      <selection pane="bottomLeft" activeCell="F12" activeCellId="0" sqref="F12"/>
    </sheetView>
  </sheetViews>
  <sheetFormatPr defaultColWidth="9.125" defaultRowHeight="11.25" zeroHeight="false" outlineLevelRow="0" outlineLevelCol="0"/>
  <cols>
    <col collapsed="false" customWidth="true" hidden="true" outlineLevel="0" max="1" min="1" style="69" width="10.72"/>
    <col collapsed="false" customWidth="true" hidden="true" outlineLevel="0" max="2" min="2" style="70" width="10.72"/>
    <col collapsed="false" customWidth="true" hidden="true" outlineLevel="0" max="3" min="3" style="71" width="3.71"/>
    <col collapsed="false" customWidth="true" hidden="false" outlineLevel="0" max="4" min="4" style="72" width="3.71"/>
    <col collapsed="false" customWidth="true" hidden="false" outlineLevel="0" max="5" min="5" style="72" width="44.43"/>
    <col collapsed="false" customWidth="true" hidden="false" outlineLevel="0" max="6" min="6" style="72" width="50.71"/>
    <col collapsed="false" customWidth="true" hidden="false" outlineLevel="0" max="7" min="7" style="73" width="8.29"/>
    <col collapsed="false" customWidth="false" hidden="false" outlineLevel="0" max="1025" min="8" style="72" width="9.14"/>
  </cols>
  <sheetData>
    <row r="1" s="75" customFormat="true" ht="13.5" hidden="true" customHeight="true" outlineLevel="0" collapsed="false">
      <c r="A1" s="74"/>
      <c r="B1" s="70"/>
      <c r="G1" s="76"/>
    </row>
    <row r="2" s="75" customFormat="true" ht="12" hidden="true" customHeight="true" outlineLevel="0" collapsed="false">
      <c r="A2" s="74"/>
      <c r="B2" s="70"/>
      <c r="G2" s="76"/>
    </row>
    <row r="3" customFormat="false" ht="11.25" hidden="true" customHeight="false" outlineLevel="0" collapsed="false"/>
    <row r="4" customFormat="false" ht="11.25" hidden="true" customHeight="false" outlineLevel="0" collapsed="false">
      <c r="D4" s="77"/>
      <c r="E4" s="78"/>
      <c r="F4" s="79" t="e">
        <f aca="false">#NAME?</f>
        <v>#N/A</v>
      </c>
    </row>
    <row r="5" customFormat="false" ht="28.5" hidden="false" customHeight="true" outlineLevel="0" collapsed="false">
      <c r="D5" s="80"/>
      <c r="E5" s="81" t="e">
        <f aca="false">"Контроль за использованием инвестиционных ресурсов, включаемых в регулируемые государством цены (тарифы) в сфере теплоснабжения за " &amp; #NAME? &amp; " год"</f>
        <v>#N/A</v>
      </c>
      <c r="F5" s="81"/>
      <c r="G5" s="82"/>
    </row>
    <row r="6" customFormat="false" ht="11.25" hidden="false" customHeight="false" outlineLevel="0" collapsed="false">
      <c r="D6" s="77"/>
      <c r="E6" s="83"/>
      <c r="F6" s="84"/>
      <c r="G6" s="82"/>
      <c r="H6" s="75"/>
      <c r="I6" s="75"/>
      <c r="J6" s="75"/>
    </row>
    <row r="7" customFormat="false" ht="19.5" hidden="false" customHeight="false" outlineLevel="0" collapsed="false">
      <c r="D7" s="80"/>
      <c r="E7" s="85" t="s">
        <v>39</v>
      </c>
      <c r="F7" s="86" t="s">
        <v>40</v>
      </c>
      <c r="G7" s="87"/>
      <c r="H7" s="75"/>
      <c r="I7" s="75"/>
      <c r="J7" s="75"/>
    </row>
    <row r="8" customFormat="false" ht="3.75" hidden="false" customHeight="true" outlineLevel="0" collapsed="false">
      <c r="A8" s="88"/>
      <c r="D8" s="89"/>
      <c r="E8" s="85"/>
      <c r="F8" s="90"/>
      <c r="G8" s="91"/>
      <c r="H8" s="75"/>
      <c r="I8" s="75"/>
      <c r="J8" s="75"/>
    </row>
    <row r="9" customFormat="false" ht="19.5" hidden="false" customHeight="true" outlineLevel="0" collapsed="false">
      <c r="D9" s="80"/>
      <c r="E9" s="92" t="s">
        <v>41</v>
      </c>
      <c r="F9" s="93" t="n">
        <v>2019</v>
      </c>
      <c r="G9" s="94" t="s">
        <v>42</v>
      </c>
      <c r="H9" s="75"/>
      <c r="I9" s="75"/>
      <c r="J9" s="75"/>
    </row>
    <row r="10" customFormat="false" ht="19.5" hidden="false" customHeight="false" outlineLevel="0" collapsed="false">
      <c r="D10" s="80"/>
      <c r="E10" s="92"/>
      <c r="F10" s="95" t="s">
        <v>43</v>
      </c>
      <c r="G10" s="94" t="s">
        <v>44</v>
      </c>
      <c r="H10" s="75"/>
      <c r="I10" s="75"/>
      <c r="J10" s="75"/>
    </row>
    <row r="11" customFormat="false" ht="3.75" hidden="false" customHeight="true" outlineLevel="0" collapsed="false">
      <c r="A11" s="88"/>
      <c r="D11" s="89"/>
      <c r="E11" s="85"/>
      <c r="F11" s="90"/>
      <c r="G11" s="91"/>
      <c r="H11" s="75"/>
      <c r="I11" s="75"/>
      <c r="J11" s="75"/>
    </row>
    <row r="12" customFormat="false" ht="45" hidden="false" customHeight="false" outlineLevel="0" collapsed="false">
      <c r="D12" s="80"/>
      <c r="E12" s="85" t="s">
        <v>45</v>
      </c>
      <c r="F12" s="96" t="s">
        <v>46</v>
      </c>
      <c r="G12" s="94"/>
      <c r="H12" s="75" t="n">
        <v>1</v>
      </c>
      <c r="I12" s="75" t="n">
        <v>28932227</v>
      </c>
      <c r="J12" s="97" t="n">
        <v>49773861</v>
      </c>
    </row>
    <row r="13" customFormat="false" ht="3.75" hidden="false" customHeight="true" outlineLevel="0" collapsed="false">
      <c r="C13" s="98"/>
      <c r="D13" s="89"/>
      <c r="E13" s="99"/>
      <c r="F13" s="90"/>
      <c r="G13" s="100"/>
      <c r="H13" s="75"/>
      <c r="I13" s="75"/>
      <c r="J13" s="75"/>
    </row>
    <row r="14" customFormat="false" ht="3.75" hidden="false" customHeight="true" outlineLevel="0" collapsed="false">
      <c r="C14" s="98"/>
      <c r="D14" s="89"/>
      <c r="E14" s="101"/>
      <c r="F14" s="102"/>
      <c r="G14" s="100"/>
      <c r="H14" s="75"/>
      <c r="I14" s="75"/>
      <c r="J14" s="75"/>
    </row>
    <row r="15" customFormat="false" ht="19.5" hidden="false" customHeight="false" outlineLevel="0" collapsed="false">
      <c r="C15" s="98"/>
      <c r="D15" s="103"/>
      <c r="E15" s="99" t="s">
        <v>47</v>
      </c>
      <c r="F15" s="104" t="s">
        <v>48</v>
      </c>
      <c r="G15" s="105"/>
      <c r="H15" s="106"/>
      <c r="I15" s="75"/>
      <c r="J15" s="107"/>
    </row>
    <row r="16" customFormat="false" ht="19.5" hidden="false" customHeight="false" outlineLevel="0" collapsed="false">
      <c r="C16" s="98"/>
      <c r="D16" s="103"/>
      <c r="E16" s="99" t="s">
        <v>49</v>
      </c>
      <c r="F16" s="108" t="s">
        <v>50</v>
      </c>
      <c r="G16" s="105"/>
      <c r="H16" s="106"/>
      <c r="I16" s="75"/>
      <c r="J16" s="107"/>
    </row>
    <row r="17" customFormat="false" ht="19.5" hidden="false" customHeight="false" outlineLevel="0" collapsed="false">
      <c r="C17" s="98"/>
      <c r="D17" s="103"/>
      <c r="E17" s="99" t="s">
        <v>51</v>
      </c>
      <c r="F17" s="108" t="s">
        <v>52</v>
      </c>
      <c r="G17" s="105"/>
      <c r="H17" s="106"/>
      <c r="I17" s="75"/>
      <c r="J17" s="107"/>
    </row>
    <row r="18" customFormat="false" ht="22.5" hidden="false" customHeight="false" outlineLevel="0" collapsed="false">
      <c r="D18" s="80"/>
      <c r="E18" s="85" t="s">
        <v>53</v>
      </c>
      <c r="F18" s="109" t="s">
        <v>54</v>
      </c>
      <c r="G18" s="94"/>
      <c r="H18" s="75"/>
      <c r="I18" s="75"/>
      <c r="J18" s="75"/>
    </row>
    <row r="19" customFormat="false" ht="3.75" hidden="false" customHeight="true" outlineLevel="0" collapsed="false">
      <c r="A19" s="88"/>
      <c r="D19" s="89"/>
      <c r="E19" s="85"/>
      <c r="F19" s="90"/>
      <c r="G19" s="91"/>
      <c r="H19" s="75"/>
      <c r="I19" s="75"/>
      <c r="J19" s="75"/>
    </row>
    <row r="20" customFormat="false" ht="19.5" hidden="false" customHeight="false" outlineLevel="0" collapsed="false">
      <c r="D20" s="80"/>
      <c r="E20" s="85" t="s">
        <v>55</v>
      </c>
      <c r="F20" s="109" t="s">
        <v>56</v>
      </c>
      <c r="G20" s="94"/>
      <c r="H20" s="75"/>
      <c r="I20" s="75"/>
      <c r="J20" s="75"/>
    </row>
    <row r="21" customFormat="false" ht="19.5" hidden="false" customHeight="false" outlineLevel="0" collapsed="false">
      <c r="D21" s="80"/>
      <c r="E21" s="85" t="s">
        <v>57</v>
      </c>
      <c r="F21" s="109" t="s">
        <v>58</v>
      </c>
      <c r="G21" s="94"/>
      <c r="H21" s="75"/>
      <c r="I21" s="75"/>
      <c r="J21" s="75"/>
    </row>
    <row r="22" customFormat="false" ht="3.75" hidden="false" customHeight="true" outlineLevel="0" collapsed="false">
      <c r="C22" s="98"/>
      <c r="D22" s="89"/>
      <c r="E22" s="99"/>
      <c r="F22" s="90"/>
      <c r="G22" s="100"/>
      <c r="H22" s="75"/>
      <c r="I22" s="75"/>
      <c r="J22" s="75"/>
    </row>
    <row r="23" customFormat="false" ht="19.5" hidden="false" customHeight="false" outlineLevel="0" collapsed="false">
      <c r="D23" s="80"/>
      <c r="E23" s="85" t="s">
        <v>59</v>
      </c>
      <c r="F23" s="109" t="s">
        <v>60</v>
      </c>
      <c r="G23" s="94"/>
      <c r="H23" s="75"/>
      <c r="I23" s="75"/>
      <c r="J23" s="75"/>
    </row>
    <row r="24" customFormat="false" ht="19.5" hidden="false" customHeight="false" outlineLevel="0" collapsed="false">
      <c r="C24" s="98"/>
      <c r="D24" s="103"/>
      <c r="E24" s="85" t="s">
        <v>61</v>
      </c>
      <c r="F24" s="109" t="s">
        <v>62</v>
      </c>
      <c r="G24" s="105"/>
      <c r="H24" s="110"/>
      <c r="I24" s="75"/>
      <c r="J24" s="107"/>
    </row>
    <row r="25" customFormat="false" ht="19.5" hidden="false" customHeight="false" outlineLevel="0" collapsed="false">
      <c r="C25" s="98"/>
      <c r="D25" s="103"/>
      <c r="E25" s="85" t="s">
        <v>63</v>
      </c>
      <c r="F25" s="109" t="s">
        <v>64</v>
      </c>
      <c r="G25" s="105"/>
      <c r="H25" s="106"/>
      <c r="I25" s="75"/>
      <c r="J25" s="107"/>
    </row>
    <row r="26" customFormat="false" ht="20.45" hidden="false" customHeight="true" outlineLevel="0" collapsed="false">
      <c r="C26" s="98"/>
      <c r="D26" s="103"/>
      <c r="E26" s="85" t="s">
        <v>65</v>
      </c>
      <c r="F26" s="109" t="s">
        <v>60</v>
      </c>
      <c r="G26" s="105"/>
      <c r="H26" s="106"/>
      <c r="I26" s="75"/>
      <c r="J26" s="107"/>
    </row>
    <row r="27" customFormat="false" ht="3.75" hidden="false" customHeight="true" outlineLevel="0" collapsed="false">
      <c r="D27" s="80"/>
      <c r="E27" s="85"/>
      <c r="F27" s="111"/>
      <c r="G27" s="77"/>
      <c r="H27" s="75"/>
      <c r="I27" s="75"/>
      <c r="J27" s="75"/>
    </row>
    <row r="28" customFormat="false" ht="3.75" hidden="false" customHeight="true" outlineLevel="0" collapsed="false">
      <c r="C28" s="98"/>
      <c r="D28" s="89"/>
      <c r="E28" s="101"/>
      <c r="F28" s="102"/>
      <c r="G28" s="100"/>
      <c r="H28" s="75"/>
      <c r="I28" s="75"/>
      <c r="J28" s="75"/>
    </row>
    <row r="29" customFormat="false" ht="19.5" hidden="false" customHeight="false" outlineLevel="0" collapsed="false">
      <c r="D29" s="80"/>
      <c r="E29" s="85" t="s">
        <v>66</v>
      </c>
      <c r="F29" s="112" t="s">
        <v>67</v>
      </c>
      <c r="G29" s="94"/>
      <c r="H29" s="75"/>
      <c r="I29" s="75"/>
      <c r="J29" s="75"/>
    </row>
    <row r="30" customFormat="false" ht="19.5" hidden="false" customHeight="true" outlineLevel="0" collapsed="false">
      <c r="D30" s="80"/>
      <c r="E30" s="85" t="s">
        <v>68</v>
      </c>
      <c r="F30" s="113" t="s">
        <v>69</v>
      </c>
      <c r="G30" s="94"/>
      <c r="H30" s="75"/>
      <c r="I30" s="75"/>
      <c r="J30" s="75"/>
    </row>
    <row r="31" customFormat="false" ht="3.75" hidden="false" customHeight="true" outlineLevel="0" collapsed="false">
      <c r="D31" s="80"/>
      <c r="E31" s="85"/>
      <c r="F31" s="114"/>
      <c r="G31" s="77"/>
      <c r="H31" s="75"/>
      <c r="I31" s="75"/>
      <c r="J31" s="75"/>
    </row>
    <row r="32" customFormat="false" ht="19.5" hidden="false" customHeight="true" outlineLevel="0" collapsed="false">
      <c r="D32" s="80"/>
      <c r="E32" s="85" t="s">
        <v>70</v>
      </c>
      <c r="F32" s="115" t="e">
        <f aca="false">CalcPeriod(#NAME?)</f>
        <v>#N/A</v>
      </c>
      <c r="G32" s="94"/>
      <c r="H32" s="75"/>
      <c r="I32" s="75"/>
      <c r="J32" s="75"/>
    </row>
    <row r="33" customFormat="false" ht="3.75" hidden="false" customHeight="true" outlineLevel="0" collapsed="false">
      <c r="C33" s="98"/>
      <c r="D33" s="89"/>
      <c r="E33" s="99"/>
      <c r="F33" s="90"/>
      <c r="G33" s="100"/>
      <c r="H33" s="75"/>
      <c r="I33" s="75"/>
      <c r="J33" s="75"/>
    </row>
    <row r="34" customFormat="false" ht="3.75" hidden="false" customHeight="true" outlineLevel="0" collapsed="false">
      <c r="C34" s="98"/>
      <c r="D34" s="89"/>
      <c r="E34" s="101"/>
      <c r="F34" s="102"/>
      <c r="G34" s="100"/>
      <c r="H34" s="75"/>
      <c r="I34" s="75"/>
      <c r="J34" s="75"/>
    </row>
    <row r="35" customFormat="false" ht="19.5" hidden="false" customHeight="false" outlineLevel="0" collapsed="false">
      <c r="D35" s="80"/>
      <c r="E35" s="85" t="s">
        <v>71</v>
      </c>
      <c r="F35" s="116" t="s">
        <v>72</v>
      </c>
      <c r="G35" s="77"/>
      <c r="H35" s="75"/>
      <c r="I35" s="75"/>
      <c r="J35" s="75"/>
    </row>
    <row r="36" customFormat="false" ht="19.5" hidden="false" customHeight="true" outlineLevel="0" collapsed="false">
      <c r="D36" s="80"/>
      <c r="E36" s="85" t="s">
        <v>73</v>
      </c>
      <c r="F36" s="117" t="s">
        <v>74</v>
      </c>
      <c r="G36" s="77"/>
      <c r="H36" s="75"/>
      <c r="I36" s="75"/>
      <c r="J36" s="75"/>
    </row>
    <row r="37" customFormat="false" ht="19.5" hidden="false" customHeight="true" outlineLevel="0" collapsed="false">
      <c r="D37" s="80"/>
      <c r="E37" s="85" t="s">
        <v>75</v>
      </c>
      <c r="F37" s="117" t="s">
        <v>76</v>
      </c>
      <c r="G37" s="77"/>
      <c r="H37" s="75"/>
      <c r="I37" s="75"/>
      <c r="J37" s="75"/>
    </row>
    <row r="38" customFormat="false" ht="19.5" hidden="false" customHeight="true" outlineLevel="0" collapsed="false">
      <c r="D38" s="80"/>
      <c r="E38" s="85" t="s">
        <v>77</v>
      </c>
      <c r="F38" s="118" t="s">
        <v>78</v>
      </c>
      <c r="G38" s="77"/>
      <c r="H38" s="75"/>
      <c r="I38" s="75"/>
      <c r="J38" s="75"/>
    </row>
    <row r="39" customFormat="false" ht="22.5" hidden="false" customHeight="false" outlineLevel="0" collapsed="false">
      <c r="D39" s="80"/>
      <c r="E39" s="85" t="s">
        <v>79</v>
      </c>
      <c r="F39" s="119" t="s">
        <v>80</v>
      </c>
      <c r="G39" s="77"/>
      <c r="H39" s="75"/>
      <c r="I39" s="75"/>
      <c r="J39" s="75"/>
    </row>
    <row r="40" customFormat="false" ht="3.75" hidden="false" customHeight="true" outlineLevel="0" collapsed="false">
      <c r="C40" s="98"/>
      <c r="D40" s="89"/>
      <c r="E40" s="99"/>
      <c r="F40" s="90"/>
      <c r="G40" s="100"/>
      <c r="H40" s="75"/>
      <c r="I40" s="75"/>
      <c r="J40" s="75"/>
    </row>
    <row r="41" customFormat="false" ht="12.75" hidden="false" customHeight="true" outlineLevel="0" collapsed="false">
      <c r="A41" s="120"/>
      <c r="D41" s="77"/>
      <c r="E41" s="101"/>
      <c r="F41" s="102" t="s">
        <v>81</v>
      </c>
      <c r="G41" s="91"/>
      <c r="H41" s="75"/>
      <c r="I41" s="75"/>
      <c r="J41" s="75"/>
    </row>
    <row r="42" customFormat="false" ht="20.1" hidden="false" customHeight="true" outlineLevel="0" collapsed="false">
      <c r="A42" s="120"/>
      <c r="B42" s="121"/>
      <c r="D42" s="122"/>
      <c r="E42" s="123" t="s">
        <v>82</v>
      </c>
      <c r="F42" s="124" t="s">
        <v>83</v>
      </c>
      <c r="G42" s="125"/>
      <c r="H42" s="75"/>
      <c r="I42" s="75"/>
      <c r="J42" s="75"/>
    </row>
    <row r="43" customFormat="false" ht="20.1" hidden="false" customHeight="true" outlineLevel="0" collapsed="false">
      <c r="A43" s="120"/>
      <c r="B43" s="121"/>
      <c r="D43" s="122"/>
      <c r="E43" s="123" t="s">
        <v>84</v>
      </c>
      <c r="F43" s="124" t="s">
        <v>83</v>
      </c>
      <c r="G43" s="125"/>
      <c r="H43" s="75"/>
      <c r="I43" s="75"/>
      <c r="J43" s="75"/>
    </row>
    <row r="44" customFormat="false" ht="22.5" hidden="false" customHeight="false" outlineLevel="0" collapsed="false">
      <c r="A44" s="120"/>
      <c r="D44" s="77"/>
      <c r="F44" s="126" t="s">
        <v>85</v>
      </c>
      <c r="G44" s="91"/>
      <c r="H44" s="75"/>
      <c r="I44" s="75"/>
      <c r="J44" s="75"/>
    </row>
    <row r="45" customFormat="false" ht="20.1" hidden="false" customHeight="true" outlineLevel="0" collapsed="false">
      <c r="A45" s="120"/>
      <c r="B45" s="121"/>
      <c r="D45" s="122"/>
      <c r="E45" s="123" t="s">
        <v>86</v>
      </c>
      <c r="F45" s="124" t="s">
        <v>87</v>
      </c>
      <c r="G45" s="125"/>
      <c r="H45" s="75"/>
      <c r="I45" s="75"/>
      <c r="J45" s="75"/>
    </row>
    <row r="46" customFormat="false" ht="20.1" hidden="false" customHeight="true" outlineLevel="0" collapsed="false">
      <c r="A46" s="120"/>
      <c r="B46" s="121"/>
      <c r="D46" s="122"/>
      <c r="E46" s="123" t="s">
        <v>88</v>
      </c>
      <c r="F46" s="124" t="s">
        <v>89</v>
      </c>
      <c r="G46" s="125"/>
      <c r="H46" s="75"/>
      <c r="I46" s="75"/>
      <c r="J46" s="75"/>
    </row>
    <row r="47" customFormat="false" ht="20.1" hidden="false" customHeight="true" outlineLevel="0" collapsed="false">
      <c r="A47" s="120"/>
      <c r="B47" s="121"/>
      <c r="D47" s="122"/>
      <c r="E47" s="123" t="s">
        <v>90</v>
      </c>
      <c r="F47" s="124" t="s">
        <v>91</v>
      </c>
      <c r="G47" s="125"/>
      <c r="H47" s="75"/>
      <c r="I47" s="75"/>
      <c r="J47" s="75"/>
    </row>
    <row r="48" customFormat="false" ht="20.1" hidden="false" customHeight="true" outlineLevel="0" collapsed="false">
      <c r="A48" s="120"/>
      <c r="B48" s="121"/>
      <c r="D48" s="122"/>
      <c r="E48" s="123" t="s">
        <v>92</v>
      </c>
      <c r="F48" s="127" t="s">
        <v>93</v>
      </c>
      <c r="G48" s="125"/>
      <c r="H48" s="75"/>
      <c r="I48" s="75"/>
      <c r="J48" s="75"/>
    </row>
    <row r="49" customFormat="false" ht="3.75" hidden="false" customHeight="true" outlineLevel="0" collapsed="false">
      <c r="E49" s="78"/>
      <c r="F49" s="128"/>
    </row>
  </sheetData>
  <sheetProtection sheet="true" password="fa9c" objects="true" scenarios="true" formatColumns="false" formatRows="false" autoFilter="false"/>
  <mergeCells count="2">
    <mergeCell ref="E5:F5"/>
    <mergeCell ref="E9:E10"/>
  </mergeCells>
  <dataValidations count="5">
    <dataValidation allowBlank="false" error="Выберите значение из списка" errorTitle="Внимание" operator="between" prompt="Выберите значение из списка" showDropDown="false" showErrorMessage="false" showInputMessage="false" sqref="F27" type="none">
      <formula1>0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false" showInputMessage="false" sqref="F10 F18 F20:F21 F23:F26" type="none">
      <formula1>0</formula1>
      <formula2>0</formula2>
    </dataValidation>
    <dataValidation allowBlank="true" error="Допускается ввод не более 900 символов!" errorTitle="Ошибка" operator="lessThanOrEqual" showDropDown="false" showErrorMessage="true" showInputMessage="true" sqref="F36:F37 F42:F43 F45:F48" type="textLength">
      <formula1>900</formula1>
      <formula2>0</formula2>
    </dataValidation>
    <dataValidation allowBlank="true" operator="between" prompt="Для выбора ИП необходимо два раза нажать левую кнопку мыши!" promptTitle="Ввод" showDropDown="false" showErrorMessage="true" showInputMessage="true" sqref="F12" type="none">
      <formula1>0</formula1>
      <formula2>0</formula2>
    </dataValidation>
    <dataValidation allowBlank="true" error="Допускается ввод не более 900 символов!" errorTitle="Ошибка" operator="lessThanOrEqual" prompt="Для перехода по ссылке необходимо два раза нажать левую кнопку мыши!" showDropDown="false" showErrorMessage="true" showInputMessage="true" sqref="F39" type="textLength">
      <formula1>900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C1:BX296"/>
  <sheetViews>
    <sheetView showFormulas="false" showGridLines="false" showRowColHeaders="true" showZeros="true" rightToLeft="false" tabSelected="true" showOutlineSymbols="true" defaultGridColor="true" view="normal" topLeftCell="AG1" colorId="64" zoomScale="100" zoomScaleNormal="100" zoomScalePageLayoutView="100" workbookViewId="0">
      <pane xSplit="0" ySplit="8" topLeftCell="A237" activePane="bottomLeft" state="frozen"/>
      <selection pane="topLeft" activeCell="AG1" activeCellId="0" sqref="AG1"/>
      <selection pane="bottomLeft" activeCell="AZ264" activeCellId="0" sqref="AZ264"/>
    </sheetView>
  </sheetViews>
  <sheetFormatPr defaultColWidth="10.54296875" defaultRowHeight="11.25" zeroHeight="false" outlineLevelRow="0" outlineLevelCol="0"/>
  <cols>
    <col collapsed="false" customWidth="true" hidden="true" outlineLevel="0" max="2" min="1" style="129" width="9.14"/>
    <col collapsed="false" customWidth="true" hidden="false" outlineLevel="0" max="3" min="3" style="129" width="4.86"/>
    <col collapsed="false" customWidth="true" hidden="false" outlineLevel="0" max="4" min="4" style="129" width="6.72"/>
    <col collapsed="false" customWidth="true" hidden="false" outlineLevel="0" max="5" min="5" style="129" width="29.7"/>
    <col collapsed="false" customWidth="true" hidden="false" outlineLevel="0" max="6" min="6" style="129" width="26.43"/>
    <col collapsed="false" customWidth="true" hidden="false" outlineLevel="0" max="10" min="7" style="129" width="25.86"/>
    <col collapsed="false" customWidth="true" hidden="false" outlineLevel="0" max="11" min="11" style="129" width="17.14"/>
    <col collapsed="false" customWidth="true" hidden="false" outlineLevel="0" max="14" min="12" style="129" width="21.71"/>
    <col collapsed="false" customWidth="true" hidden="false" outlineLevel="0" max="16" min="15" style="129" width="12.29"/>
    <col collapsed="false" customWidth="true" hidden="false" outlineLevel="0" max="17" min="17" style="129" width="3.71"/>
    <col collapsed="false" customWidth="true" hidden="false" outlineLevel="0" max="18" min="18" style="129" width="7.28"/>
    <col collapsed="false" customWidth="true" hidden="false" outlineLevel="0" max="19" min="19" style="129" width="17.71"/>
    <col collapsed="false" customWidth="true" hidden="false" outlineLevel="0" max="23" min="20" style="129" width="19.28"/>
    <col collapsed="false" customWidth="true" hidden="false" outlineLevel="0" max="24" min="24" style="129" width="11.7"/>
    <col collapsed="false" customWidth="true" hidden="false" outlineLevel="0" max="25" min="25" style="129" width="19.28"/>
    <col collapsed="false" customWidth="true" hidden="false" outlineLevel="0" max="26" min="26" style="129" width="11.7"/>
    <col collapsed="false" customWidth="true" hidden="false" outlineLevel="0" max="27" min="27" style="129" width="31"/>
    <col collapsed="false" customWidth="true" hidden="false" outlineLevel="0" max="28" min="28" style="129" width="12.15"/>
    <col collapsed="false" customWidth="true" hidden="false" outlineLevel="0" max="30" min="29" style="129" width="19.28"/>
    <col collapsed="false" customWidth="true" hidden="false" outlineLevel="0" max="31" min="31" style="129" width="11.7"/>
    <col collapsed="false" customWidth="true" hidden="false" outlineLevel="0" max="32" min="32" style="129" width="19.28"/>
    <col collapsed="false" customWidth="true" hidden="false" outlineLevel="0" max="33" min="33" style="129" width="11.7"/>
    <col collapsed="false" customWidth="true" hidden="false" outlineLevel="0" max="34" min="34" style="129" width="3.71"/>
    <col collapsed="false" customWidth="true" hidden="false" outlineLevel="0" max="35" min="35" style="129" width="9.43"/>
    <col collapsed="false" customWidth="true" hidden="false" outlineLevel="0" max="36" min="36" style="129" width="44.57"/>
    <col collapsed="false" customWidth="true" hidden="true" outlineLevel="0" max="37" min="37" style="129" width="14.57"/>
    <col collapsed="false" customWidth="true" hidden="true" outlineLevel="0" max="38" min="38" style="129" width="36.28"/>
    <col collapsed="false" customWidth="true" hidden="true" outlineLevel="0" max="40" min="39" style="129" width="14.57"/>
    <col collapsed="false" customWidth="true" hidden="true" outlineLevel="0" max="41" min="41" style="129" width="36.28"/>
    <col collapsed="false" customWidth="true" hidden="true" outlineLevel="0" max="42" min="42" style="129" width="25.7"/>
    <col collapsed="false" customWidth="true" hidden="true" outlineLevel="0" max="44" min="43" style="129" width="14.71"/>
    <col collapsed="false" customWidth="true" hidden="false" outlineLevel="0" max="45" min="45" style="129" width="21.71"/>
    <col collapsed="false" customWidth="true" hidden="false" outlineLevel="0" max="47" min="46" style="129" width="18.71"/>
    <col collapsed="false" customWidth="true" hidden="true" outlineLevel="0" max="48" min="48" style="129" width="18.71"/>
    <col collapsed="false" customWidth="true" hidden="false" outlineLevel="0" max="50" min="49" style="129" width="18.71"/>
    <col collapsed="false" customWidth="true" hidden="false" outlineLevel="0" max="52" min="51" style="129" width="32.14"/>
    <col collapsed="false" customWidth="true" hidden="false" outlineLevel="0" max="54" min="53" style="129" width="23.86"/>
    <col collapsed="false" customWidth="true" hidden="false" outlineLevel="0" max="56" min="55" style="129" width="38.14"/>
    <col collapsed="false" customWidth="false" hidden="false" outlineLevel="0" max="1025" min="57" style="129" width="10.56"/>
  </cols>
  <sheetData>
    <row r="1" customFormat="false" ht="16.5" hidden="true" customHeight="true" outlineLevel="0" collapsed="false">
      <c r="E1" s="129" t="n">
        <v>1</v>
      </c>
      <c r="AJ1" s="130"/>
      <c r="AK1" s="130"/>
      <c r="AL1" s="130"/>
      <c r="AM1" s="130"/>
      <c r="AN1" s="130"/>
      <c r="AO1" s="130"/>
      <c r="AP1" s="130"/>
      <c r="AQ1" s="130"/>
      <c r="AR1" s="130"/>
    </row>
    <row r="2" customFormat="false" ht="16.5" hidden="true" customHeight="true" outlineLevel="0" collapsed="false"/>
    <row r="3" customFormat="false" ht="11.25" hidden="true" customHeight="false" outlineLevel="0" collapsed="false"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</row>
    <row r="4" customFormat="false" ht="12.75" hidden="false" customHeight="true" outlineLevel="0" collapsed="false">
      <c r="C4" s="131"/>
      <c r="D4" s="133" t="e">
        <f aca="false"> "Справка о финансировании в тыс.руб " &amp; IF(#NAME? = "да", "(c НДС)", "(без НДС)")</f>
        <v>#N/A</v>
      </c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</row>
    <row r="5" customFormat="false" ht="12.75" hidden="false" customHeight="false" outlineLevel="0" collapsed="false">
      <c r="C5" s="131"/>
      <c r="D5" s="133" t="e">
        <f aca="false">#NAME? &amp; " " &amp; #NAME?</f>
        <v>#N/A</v>
      </c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8"/>
      <c r="AT5" s="138"/>
      <c r="AU5" s="138"/>
      <c r="AV5" s="138"/>
      <c r="AW5" s="138"/>
      <c r="AX5" s="138"/>
    </row>
    <row r="6" customFormat="false" ht="11.25" hidden="false" customHeight="false" outlineLevel="0" collapsed="false"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</row>
    <row r="7" customFormat="false" ht="24" hidden="false" customHeight="true" outlineLevel="0" collapsed="false">
      <c r="C7" s="131"/>
      <c r="D7" s="140" t="s">
        <v>94</v>
      </c>
      <c r="E7" s="140" t="s">
        <v>95</v>
      </c>
      <c r="F7" s="140" t="s">
        <v>96</v>
      </c>
      <c r="G7" s="141" t="s">
        <v>97</v>
      </c>
      <c r="H7" s="141" t="s">
        <v>98</v>
      </c>
      <c r="I7" s="141"/>
      <c r="J7" s="141"/>
      <c r="K7" s="141" t="s">
        <v>99</v>
      </c>
      <c r="L7" s="141" t="s">
        <v>100</v>
      </c>
      <c r="M7" s="141" t="s">
        <v>101</v>
      </c>
      <c r="N7" s="141"/>
      <c r="O7" s="141" t="s">
        <v>102</v>
      </c>
      <c r="P7" s="141"/>
      <c r="Q7" s="142"/>
      <c r="R7" s="143" t="s">
        <v>103</v>
      </c>
      <c r="S7" s="141" t="s">
        <v>104</v>
      </c>
      <c r="T7" s="141" t="s">
        <v>105</v>
      </c>
      <c r="U7" s="141" t="s">
        <v>106</v>
      </c>
      <c r="V7" s="141" t="s">
        <v>107</v>
      </c>
      <c r="W7" s="141"/>
      <c r="X7" s="141"/>
      <c r="Y7" s="141"/>
      <c r="Z7" s="141"/>
      <c r="AA7" s="141"/>
      <c r="AB7" s="141"/>
      <c r="AC7" s="141" t="s">
        <v>98</v>
      </c>
      <c r="AD7" s="141"/>
      <c r="AE7" s="141"/>
      <c r="AF7" s="141"/>
      <c r="AG7" s="141"/>
      <c r="AH7" s="142"/>
      <c r="AI7" s="143" t="s">
        <v>108</v>
      </c>
      <c r="AJ7" s="141" t="s">
        <v>109</v>
      </c>
      <c r="AK7" s="141" t="s">
        <v>110</v>
      </c>
      <c r="AL7" s="141" t="s">
        <v>111</v>
      </c>
      <c r="AM7" s="141" t="s">
        <v>112</v>
      </c>
      <c r="AN7" s="141" t="s">
        <v>113</v>
      </c>
      <c r="AO7" s="141" t="s">
        <v>114</v>
      </c>
      <c r="AP7" s="141" t="s">
        <v>115</v>
      </c>
      <c r="AQ7" s="141" t="s">
        <v>116</v>
      </c>
      <c r="AR7" s="141" t="s">
        <v>117</v>
      </c>
      <c r="AS7" s="141" t="s">
        <v>118</v>
      </c>
      <c r="AT7" s="141" t="s">
        <v>119</v>
      </c>
      <c r="AU7" s="141" t="s">
        <v>120</v>
      </c>
      <c r="AV7" s="141" t="s">
        <v>121</v>
      </c>
      <c r="AW7" s="144" t="s">
        <v>122</v>
      </c>
      <c r="AX7" s="144"/>
      <c r="AY7" s="145"/>
      <c r="AZ7" s="146"/>
    </row>
    <row r="8" customFormat="false" ht="24" hidden="false" customHeight="true" outlineLevel="0" collapsed="false">
      <c r="C8" s="131"/>
      <c r="D8" s="140"/>
      <c r="E8" s="140"/>
      <c r="F8" s="140"/>
      <c r="G8" s="141"/>
      <c r="H8" s="141" t="s">
        <v>123</v>
      </c>
      <c r="I8" s="141" t="s">
        <v>124</v>
      </c>
      <c r="J8" s="141" t="s">
        <v>125</v>
      </c>
      <c r="K8" s="141"/>
      <c r="L8" s="141"/>
      <c r="M8" s="141" t="s">
        <v>126</v>
      </c>
      <c r="N8" s="141" t="s">
        <v>127</v>
      </c>
      <c r="O8" s="141" t="s">
        <v>128</v>
      </c>
      <c r="P8" s="141" t="s">
        <v>129</v>
      </c>
      <c r="Q8" s="147"/>
      <c r="R8" s="143"/>
      <c r="S8" s="141"/>
      <c r="T8" s="141"/>
      <c r="U8" s="141"/>
      <c r="V8" s="141" t="s">
        <v>123</v>
      </c>
      <c r="W8" s="141" t="s">
        <v>124</v>
      </c>
      <c r="X8" s="141" t="s">
        <v>125</v>
      </c>
      <c r="Y8" s="141" t="s">
        <v>130</v>
      </c>
      <c r="Z8" s="141" t="s">
        <v>125</v>
      </c>
      <c r="AA8" s="141" t="s">
        <v>131</v>
      </c>
      <c r="AB8" s="141" t="s">
        <v>132</v>
      </c>
      <c r="AC8" s="141" t="s">
        <v>123</v>
      </c>
      <c r="AD8" s="141" t="s">
        <v>124</v>
      </c>
      <c r="AE8" s="141" t="s">
        <v>125</v>
      </c>
      <c r="AF8" s="141" t="s">
        <v>130</v>
      </c>
      <c r="AG8" s="141" t="s">
        <v>125</v>
      </c>
      <c r="AH8" s="147"/>
      <c r="AI8" s="143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4" t="s">
        <v>133</v>
      </c>
      <c r="AX8" s="141" t="s">
        <v>134</v>
      </c>
      <c r="AY8" s="145"/>
      <c r="AZ8" s="146"/>
    </row>
    <row r="9" customFormat="false" ht="11.25" hidden="false" customHeight="false" outlineLevel="0" collapsed="false">
      <c r="C9" s="131"/>
      <c r="D9" s="148"/>
      <c r="E9" s="149"/>
      <c r="F9" s="149"/>
      <c r="G9" s="150"/>
      <c r="H9" s="151"/>
      <c r="I9" s="151"/>
      <c r="J9" s="151"/>
      <c r="K9" s="150"/>
      <c r="L9" s="150"/>
      <c r="M9" s="151"/>
      <c r="N9" s="151"/>
      <c r="O9" s="151"/>
      <c r="P9" s="151"/>
      <c r="Q9" s="151"/>
      <c r="R9" s="149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3"/>
      <c r="AJ9" s="154" t="s">
        <v>135</v>
      </c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2"/>
      <c r="AX9" s="156"/>
      <c r="AY9" s="145"/>
      <c r="AZ9" s="146"/>
    </row>
    <row r="10" customFormat="false" ht="11.25" hidden="false" customHeight="false" outlineLevel="0" collapsed="false">
      <c r="C10" s="131"/>
      <c r="D10" s="157"/>
      <c r="E10" s="158"/>
      <c r="F10" s="159"/>
      <c r="G10" s="159"/>
      <c r="H10" s="159"/>
      <c r="I10" s="159"/>
      <c r="J10" s="159"/>
      <c r="K10" s="159"/>
      <c r="L10" s="158"/>
      <c r="M10" s="158"/>
      <c r="N10" s="158"/>
      <c r="O10" s="158"/>
      <c r="P10" s="158"/>
      <c r="Q10" s="158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60"/>
      <c r="AI10" s="159"/>
      <c r="AJ10" s="160" t="s">
        <v>136</v>
      </c>
      <c r="AK10" s="159"/>
      <c r="AL10" s="159"/>
      <c r="AM10" s="159"/>
      <c r="AN10" s="159"/>
      <c r="AO10" s="159"/>
      <c r="AP10" s="159"/>
      <c r="AQ10" s="159"/>
      <c r="AR10" s="161"/>
      <c r="AS10" s="162" t="n">
        <f aca="false">AS11+AS16+AS20+AS24</f>
        <v>104255.0403</v>
      </c>
      <c r="AT10" s="162" t="n">
        <f aca="false">AT11+AT16+AT20+AT24</f>
        <v>17053.372</v>
      </c>
      <c r="AU10" s="162" t="n">
        <f aca="false">AU11+AU16+AU20+AU24</f>
        <v>3973.272</v>
      </c>
      <c r="AV10" s="162" t="n">
        <f aca="false">AV11+AV16+AV20+AV24</f>
        <v>0</v>
      </c>
      <c r="AW10" s="163" t="n">
        <f aca="false">AW11+AW16+AW20+AW24</f>
        <v>-13080.1</v>
      </c>
      <c r="AX10" s="162" t="n">
        <f aca="false">IF(AU10 = 0, 0,AU10/AT10*100)</f>
        <v>23.2990402132786</v>
      </c>
      <c r="AY10" s="164"/>
      <c r="AZ10" s="165"/>
    </row>
    <row r="11" customFormat="false" ht="11.25" hidden="false" customHeight="false" outlineLevel="0" collapsed="false">
      <c r="C11" s="131"/>
      <c r="D11" s="166"/>
      <c r="E11" s="158"/>
      <c r="F11" s="159"/>
      <c r="G11" s="159"/>
      <c r="H11" s="159"/>
      <c r="I11" s="159"/>
      <c r="J11" s="159"/>
      <c r="K11" s="159"/>
      <c r="L11" s="158"/>
      <c r="M11" s="158"/>
      <c r="N11" s="158"/>
      <c r="O11" s="158"/>
      <c r="P11" s="158"/>
      <c r="Q11" s="158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60"/>
      <c r="AI11" s="167" t="n">
        <v>1</v>
      </c>
      <c r="AJ11" s="160" t="s">
        <v>137</v>
      </c>
      <c r="AK11" s="159"/>
      <c r="AL11" s="159"/>
      <c r="AM11" s="159"/>
      <c r="AN11" s="159"/>
      <c r="AO11" s="159"/>
      <c r="AP11" s="159"/>
      <c r="AQ11" s="159"/>
      <c r="AR11" s="161"/>
      <c r="AS11" s="168" t="n">
        <f aca="false">AS12+AS13+AS14+AS15</f>
        <v>104255.0403</v>
      </c>
      <c r="AT11" s="168" t="n">
        <f aca="false">AT12+AT13+AT14+AT15</f>
        <v>17053.372</v>
      </c>
      <c r="AU11" s="168" t="n">
        <f aca="false">AU12+AU13+AU14+AU15</f>
        <v>3973.272</v>
      </c>
      <c r="AV11" s="168" t="n">
        <f aca="false">AV12+AV13+AV14+AV15</f>
        <v>0</v>
      </c>
      <c r="AW11" s="169" t="n">
        <f aca="false">AW12+AW13+AW14+AW15</f>
        <v>-13080.1</v>
      </c>
      <c r="AX11" s="162" t="n">
        <f aca="false">IF(AU11 = 0, 0,AU11/AT11*100)</f>
        <v>23.2990402132786</v>
      </c>
      <c r="AY11" s="170"/>
      <c r="AZ11" s="171"/>
    </row>
    <row r="12" customFormat="false" ht="11.25" hidden="false" customHeight="true" outlineLevel="0" collapsed="false">
      <c r="C12" s="131"/>
      <c r="D12" s="172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7"/>
      <c r="AI12" s="173" t="s">
        <v>138</v>
      </c>
      <c r="AJ12" s="174" t="s">
        <v>139</v>
      </c>
      <c r="AK12" s="175"/>
      <c r="AL12" s="175"/>
      <c r="AM12" s="175"/>
      <c r="AN12" s="175"/>
      <c r="AO12" s="175"/>
      <c r="AP12" s="175"/>
      <c r="AQ12" s="175"/>
      <c r="AR12" s="176"/>
      <c r="AS12" s="177" t="n">
        <f aca="false">SUMIF($BI$49:$BI$290,$BI12,AS$49:AS$290)</f>
        <v>63208.698</v>
      </c>
      <c r="AT12" s="177" t="n">
        <f aca="false">SUMIF($BI$49:$BI$290,$BI12,AT$49:AT$290)</f>
        <v>5775.375</v>
      </c>
      <c r="AU12" s="177" t="n">
        <f aca="false">SUMIF($BI$49:$BI$290,$BI12,AU$49:AU$290)</f>
        <v>2910.682</v>
      </c>
      <c r="AV12" s="177" t="n">
        <f aca="false">SUMIF($BI$49:$BI$290,$BI12,AV$49:AV$290)</f>
        <v>0</v>
      </c>
      <c r="AW12" s="178" t="n">
        <f aca="false">SUMIF($BI$49:$BI$290,$BI12,AX$49:AX$290)</f>
        <v>-2864.693</v>
      </c>
      <c r="AX12" s="179" t="n">
        <f aca="false">IF(AU12 = 0, 0,AU12/AT12*100)</f>
        <v>50.398147306452</v>
      </c>
      <c r="AY12" s="170"/>
      <c r="AZ12" s="171"/>
      <c r="BI12" s="180" t="str">
        <f aca="false">AJ12 &amp; "0"</f>
        <v>Прибыль направляемая на инвестиции0</v>
      </c>
    </row>
    <row r="13" customFormat="false" ht="11.25" hidden="false" customHeight="false" outlineLevel="0" collapsed="false">
      <c r="C13" s="131"/>
      <c r="D13" s="172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7"/>
      <c r="AI13" s="173" t="s">
        <v>140</v>
      </c>
      <c r="AJ13" s="174" t="s">
        <v>141</v>
      </c>
      <c r="AK13" s="175"/>
      <c r="AL13" s="175"/>
      <c r="AM13" s="175"/>
      <c r="AN13" s="175"/>
      <c r="AO13" s="175"/>
      <c r="AP13" s="175"/>
      <c r="AQ13" s="175"/>
      <c r="AR13" s="176"/>
      <c r="AS13" s="177" t="n">
        <f aca="false">SUMIF($BI$49:$BI$290,$BI13,AS$49:AS$290)</f>
        <v>41046.3423</v>
      </c>
      <c r="AT13" s="177" t="n">
        <f aca="false">SUMIF($BI$49:$BI$290,$BI13,AT$49:AT$290)</f>
        <v>11277.997</v>
      </c>
      <c r="AU13" s="177" t="n">
        <f aca="false">SUMIF($BI$49:$BI$290,$BI13,AU$49:AU$290)</f>
        <v>1062.59</v>
      </c>
      <c r="AV13" s="177" t="n">
        <f aca="false">SUMIF($BI$49:$BI$290,$BI13,AV$49:AV$290)</f>
        <v>0</v>
      </c>
      <c r="AW13" s="178" t="n">
        <f aca="false">SUMIF($BI$49:$BI$290,$BI13,AX$49:AX$290)</f>
        <v>-10215.407</v>
      </c>
      <c r="AX13" s="179" t="n">
        <f aca="false">IF(AU13 = 0, 0,AU13/AT13*100)</f>
        <v>9.42179715068199</v>
      </c>
      <c r="AY13" s="170"/>
      <c r="AZ13" s="171"/>
      <c r="BI13" s="180" t="str">
        <f aca="false">AJ13 &amp; "0"</f>
        <v>Амортизационные отчисления0</v>
      </c>
    </row>
    <row r="14" customFormat="false" ht="11.25" hidden="false" customHeight="false" outlineLevel="0" collapsed="false">
      <c r="C14" s="131"/>
      <c r="D14" s="172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7"/>
      <c r="AI14" s="173" t="s">
        <v>142</v>
      </c>
      <c r="AJ14" s="174" t="s">
        <v>143</v>
      </c>
      <c r="AK14" s="175"/>
      <c r="AL14" s="175"/>
      <c r="AM14" s="175"/>
      <c r="AN14" s="175"/>
      <c r="AO14" s="175"/>
      <c r="AP14" s="175"/>
      <c r="AQ14" s="175"/>
      <c r="AR14" s="176"/>
      <c r="AS14" s="177" t="n">
        <f aca="false">SUMIF($BI$49:$BI$290,$BI14,AS$49:AS$290)</f>
        <v>0</v>
      </c>
      <c r="AT14" s="177" t="n">
        <f aca="false">SUMIF($BI$49:$BI$290,$BI14,AT$49:AT$290)</f>
        <v>0</v>
      </c>
      <c r="AU14" s="177" t="n">
        <f aca="false">SUMIF($BI$49:$BI$290,$BI14,AU$49:AU$290)</f>
        <v>0</v>
      </c>
      <c r="AV14" s="177" t="n">
        <f aca="false">SUMIF($BI$49:$BI$290,$BI14,AV$49:AV$290)</f>
        <v>0</v>
      </c>
      <c r="AW14" s="178" t="n">
        <f aca="false">SUMIF($BI$49:$BI$290,$BI14,AX$49:AX$290)</f>
        <v>0</v>
      </c>
      <c r="AX14" s="179" t="n">
        <f aca="false">IF(AU14 = 0, 0,AU14/AT14*100)</f>
        <v>0</v>
      </c>
      <c r="AY14" s="170"/>
      <c r="AZ14" s="171"/>
      <c r="BI14" s="180" t="str">
        <f aca="false">AJ14 &amp; "0"</f>
        <v>Прочие собственные средства0</v>
      </c>
    </row>
    <row r="15" customFormat="false" ht="11.25" hidden="false" customHeight="true" outlineLevel="0" collapsed="false">
      <c r="C15" s="131"/>
      <c r="D15" s="172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7"/>
      <c r="AI15" s="173" t="s">
        <v>144</v>
      </c>
      <c r="AJ15" s="174" t="s">
        <v>145</v>
      </c>
      <c r="AK15" s="175"/>
      <c r="AL15" s="175"/>
      <c r="AM15" s="175"/>
      <c r="AN15" s="175"/>
      <c r="AO15" s="175"/>
      <c r="AP15" s="175"/>
      <c r="AQ15" s="175"/>
      <c r="AR15" s="176"/>
      <c r="AS15" s="177" t="n">
        <f aca="false">SUMIF($BI$49:$BI$290,$BI15,AS$49:AS$290)</f>
        <v>0</v>
      </c>
      <c r="AT15" s="177" t="n">
        <f aca="false">SUMIF($BI$49:$BI$290,$BI15,AT$49:AT$290)</f>
        <v>0</v>
      </c>
      <c r="AU15" s="177" t="n">
        <f aca="false">SUMIF($BI$49:$BI$290,$BI15,AU$49:AU$290)</f>
        <v>0</v>
      </c>
      <c r="AV15" s="177" t="n">
        <f aca="false">SUMIF($BI$49:$BI$290,$BI15,AV$49:AV$290)</f>
        <v>0</v>
      </c>
      <c r="AW15" s="178" t="n">
        <f aca="false">SUMIF($BI$49:$BI$290,$BI15,AX$49:AX$290)</f>
        <v>0</v>
      </c>
      <c r="AX15" s="179" t="n">
        <f aca="false">IF(AU15 = 0, 0,AU15/AT15*100)</f>
        <v>0</v>
      </c>
      <c r="AY15" s="170"/>
      <c r="AZ15" s="171"/>
      <c r="BI15" s="180" t="str">
        <f aca="false">AJ15 &amp; "0"</f>
        <v>За счет платы за технологическое присоединение0</v>
      </c>
    </row>
    <row r="16" customFormat="false" ht="11.25" hidden="false" customHeight="false" outlineLevel="0" collapsed="false">
      <c r="C16" s="131"/>
      <c r="D16" s="166"/>
      <c r="E16" s="158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60"/>
      <c r="AI16" s="167" t="s">
        <v>146</v>
      </c>
      <c r="AJ16" s="160" t="s">
        <v>147</v>
      </c>
      <c r="AK16" s="159"/>
      <c r="AL16" s="159"/>
      <c r="AM16" s="159"/>
      <c r="AN16" s="159"/>
      <c r="AO16" s="159"/>
      <c r="AP16" s="159"/>
      <c r="AQ16" s="159"/>
      <c r="AR16" s="161"/>
      <c r="AS16" s="168" t="n">
        <f aca="false">SUM(AS17:AS19)</f>
        <v>0</v>
      </c>
      <c r="AT16" s="168" t="n">
        <f aca="false">SUM(AT17:AT19)</f>
        <v>0</v>
      </c>
      <c r="AU16" s="168" t="n">
        <f aca="false">SUM(AU17:AU19)</f>
        <v>0</v>
      </c>
      <c r="AV16" s="168" t="n">
        <f aca="false">SUM(AV17:AV19)</f>
        <v>0</v>
      </c>
      <c r="AW16" s="169" t="n">
        <f aca="false">SUM(AW17:AW19)</f>
        <v>0</v>
      </c>
      <c r="AX16" s="162" t="n">
        <f aca="false">IF(AU16 = 0, 0,AU16/AT16*100)</f>
        <v>0</v>
      </c>
      <c r="AY16" s="170"/>
      <c r="AZ16" s="171"/>
      <c r="BI16" s="181"/>
    </row>
    <row r="17" customFormat="false" ht="11.25" hidden="false" customHeight="false" outlineLevel="0" collapsed="false">
      <c r="C17" s="131"/>
      <c r="D17" s="172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7"/>
      <c r="AI17" s="173" t="s">
        <v>148</v>
      </c>
      <c r="AJ17" s="174" t="s">
        <v>149</v>
      </c>
      <c r="AK17" s="175"/>
      <c r="AL17" s="175"/>
      <c r="AM17" s="175"/>
      <c r="AN17" s="175"/>
      <c r="AO17" s="175"/>
      <c r="AP17" s="175"/>
      <c r="AQ17" s="175"/>
      <c r="AR17" s="176"/>
      <c r="AS17" s="177" t="n">
        <f aca="false">SUMIF($BI$49:$BI$290,$BI17,AS$49:AS$290)</f>
        <v>0</v>
      </c>
      <c r="AT17" s="177" t="n">
        <f aca="false">SUMIF($BI$49:$BI$290,$BI17,AT$49:AT$290)</f>
        <v>0</v>
      </c>
      <c r="AU17" s="177" t="n">
        <f aca="false">SUMIF($BI$49:$BI$290,$BI17,AU$49:AU$290)</f>
        <v>0</v>
      </c>
      <c r="AV17" s="177" t="n">
        <f aca="false">SUMIF($BI$49:$BI$290,$BI17,AV$49:AV$290)</f>
        <v>0</v>
      </c>
      <c r="AW17" s="178" t="n">
        <f aca="false">SUMIF($BI$49:$BI$290,$BI17,AX$49:AX$290)</f>
        <v>0</v>
      </c>
      <c r="AX17" s="179" t="n">
        <f aca="false">IF(AU17 = 0, 0,AU17/AT17*100)</f>
        <v>0</v>
      </c>
      <c r="AY17" s="170"/>
      <c r="AZ17" s="171"/>
      <c r="BI17" s="180" t="str">
        <f aca="false">AJ17 &amp; "0"</f>
        <v>Кредиты0</v>
      </c>
    </row>
    <row r="18" customFormat="false" ht="11.25" hidden="false" customHeight="false" outlineLevel="0" collapsed="false">
      <c r="C18" s="131"/>
      <c r="D18" s="172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7"/>
      <c r="AI18" s="173" t="s">
        <v>150</v>
      </c>
      <c r="AJ18" s="174" t="s">
        <v>151</v>
      </c>
      <c r="AK18" s="175"/>
      <c r="AL18" s="175"/>
      <c r="AM18" s="175"/>
      <c r="AN18" s="175"/>
      <c r="AO18" s="175"/>
      <c r="AP18" s="175"/>
      <c r="AQ18" s="175"/>
      <c r="AR18" s="176"/>
      <c r="AS18" s="177" t="n">
        <f aca="false">SUMIF($BI$49:$BI$290,$BI18,AS$49:AS$290)</f>
        <v>0</v>
      </c>
      <c r="AT18" s="177" t="n">
        <f aca="false">SUMIF($BI$49:$BI$290,$BI18,AT$49:AT$290)</f>
        <v>0</v>
      </c>
      <c r="AU18" s="177" t="n">
        <f aca="false">SUMIF($BI$49:$BI$290,$BI18,AU$49:AU$290)</f>
        <v>0</v>
      </c>
      <c r="AV18" s="177" t="n">
        <f aca="false">SUMIF($BI$49:$BI$290,$BI18,AV$49:AV$290)</f>
        <v>0</v>
      </c>
      <c r="AW18" s="178" t="n">
        <f aca="false">SUMIF($BI$49:$BI$290,$BI18,AX$49:AX$290)</f>
        <v>0</v>
      </c>
      <c r="AX18" s="179" t="n">
        <f aca="false">IF(AU18 = 0, 0,AU18/AT18*100)</f>
        <v>0</v>
      </c>
      <c r="AY18" s="170"/>
      <c r="AZ18" s="171"/>
      <c r="BI18" s="180" t="str">
        <f aca="false">AJ18 &amp; "0"</f>
        <v>Займы0</v>
      </c>
    </row>
    <row r="19" customFormat="false" ht="11.25" hidden="false" customHeight="true" outlineLevel="0" collapsed="false">
      <c r="C19" s="131"/>
      <c r="D19" s="172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7"/>
      <c r="AI19" s="173" t="s">
        <v>152</v>
      </c>
      <c r="AJ19" s="174" t="s">
        <v>153</v>
      </c>
      <c r="AK19" s="175"/>
      <c r="AL19" s="175"/>
      <c r="AM19" s="175"/>
      <c r="AN19" s="175"/>
      <c r="AO19" s="175"/>
      <c r="AP19" s="175"/>
      <c r="AQ19" s="175"/>
      <c r="AR19" s="176"/>
      <c r="AS19" s="177" t="n">
        <f aca="false">SUMIF($BI$49:$BI$290,$BI19,AS$49:AS$290)</f>
        <v>0</v>
      </c>
      <c r="AT19" s="177" t="n">
        <f aca="false">SUMIF($BI$49:$BI$290,$BI19,AT$49:AT$290)</f>
        <v>0</v>
      </c>
      <c r="AU19" s="177" t="n">
        <f aca="false">SUMIF($BI$49:$BI$290,$BI19,AU$49:AU$290)</f>
        <v>0</v>
      </c>
      <c r="AV19" s="177" t="n">
        <f aca="false">SUMIF($BI$49:$BI$290,$BI19,AV$49:AV$290)</f>
        <v>0</v>
      </c>
      <c r="AW19" s="178" t="n">
        <f aca="false">SUMIF($BI$49:$BI$290,$BI19,AX$49:AX$290)</f>
        <v>0</v>
      </c>
      <c r="AX19" s="179" t="n">
        <f aca="false">IF(AU19 = 0, 0,AU19/AT19*100)</f>
        <v>0</v>
      </c>
      <c r="AY19" s="170"/>
      <c r="BI19" s="180" t="str">
        <f aca="false">AJ19 &amp; "0"</f>
        <v>Прочие привлеченные средства0</v>
      </c>
    </row>
    <row r="20" customFormat="false" ht="11.25" hidden="false" customHeight="false" outlineLevel="0" collapsed="false">
      <c r="C20" s="131"/>
      <c r="D20" s="166"/>
      <c r="E20" s="158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60"/>
      <c r="AI20" s="167" t="s">
        <v>154</v>
      </c>
      <c r="AJ20" s="160" t="s">
        <v>155</v>
      </c>
      <c r="AK20" s="159"/>
      <c r="AL20" s="159"/>
      <c r="AM20" s="159"/>
      <c r="AN20" s="159"/>
      <c r="AO20" s="159"/>
      <c r="AP20" s="159"/>
      <c r="AQ20" s="159"/>
      <c r="AR20" s="161"/>
      <c r="AS20" s="168" t="n">
        <f aca="false">SUM(AS21:AS23)</f>
        <v>0</v>
      </c>
      <c r="AT20" s="168" t="n">
        <f aca="false">SUM(AT21:AT23)</f>
        <v>0</v>
      </c>
      <c r="AU20" s="168" t="n">
        <f aca="false">SUM(AU21:AU23)</f>
        <v>0</v>
      </c>
      <c r="AV20" s="168" t="n">
        <f aca="false">SUM(AV21:AV23)</f>
        <v>0</v>
      </c>
      <c r="AW20" s="169" t="n">
        <f aca="false">SUM(AW21:AW23)</f>
        <v>0</v>
      </c>
      <c r="AX20" s="162" t="n">
        <f aca="false">IF(AU20 = 0, 0,AU20/AT20*100)</f>
        <v>0</v>
      </c>
      <c r="AY20" s="170"/>
      <c r="BI20" s="181"/>
    </row>
    <row r="21" customFormat="false" ht="11.25" hidden="false" customHeight="false" outlineLevel="0" collapsed="false">
      <c r="C21" s="131"/>
      <c r="D21" s="172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7"/>
      <c r="AI21" s="173" t="s">
        <v>156</v>
      </c>
      <c r="AJ21" s="174" t="s">
        <v>157</v>
      </c>
      <c r="AK21" s="175"/>
      <c r="AL21" s="175"/>
      <c r="AM21" s="175"/>
      <c r="AN21" s="175"/>
      <c r="AO21" s="175"/>
      <c r="AP21" s="175"/>
      <c r="AQ21" s="175"/>
      <c r="AR21" s="176"/>
      <c r="AS21" s="177" t="n">
        <f aca="false">SUMIF($BI$49:$BI$290,$BI21,AS$49:AS$290)</f>
        <v>0</v>
      </c>
      <c r="AT21" s="177" t="n">
        <f aca="false">SUMIF($BI$49:$BI$290,$BI21,AT$49:AT$290)</f>
        <v>0</v>
      </c>
      <c r="AU21" s="177" t="n">
        <f aca="false">SUMIF($BI$49:$BI$290,$BI21,AU$49:AU$290)</f>
        <v>0</v>
      </c>
      <c r="AV21" s="177" t="n">
        <f aca="false">SUMIF($BI$49:$BI$290,$BI21,AV$49:AV$290)</f>
        <v>0</v>
      </c>
      <c r="AW21" s="178" t="n">
        <f aca="false">SUMIF($BI$49:$BI$290,$BI21,AX$49:AX$290)</f>
        <v>0</v>
      </c>
      <c r="AX21" s="179" t="n">
        <f aca="false">IF(AU21 = 0, 0,AU21/AT21*100)</f>
        <v>0</v>
      </c>
      <c r="AY21" s="170"/>
      <c r="BI21" s="180" t="str">
        <f aca="false">AJ21 &amp; "0"</f>
        <v>Федеральный бюджет0</v>
      </c>
    </row>
    <row r="22" customFormat="false" ht="11.25" hidden="false" customHeight="false" outlineLevel="0" collapsed="false">
      <c r="C22" s="131"/>
      <c r="D22" s="172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7"/>
      <c r="AI22" s="173" t="s">
        <v>158</v>
      </c>
      <c r="AJ22" s="174" t="s">
        <v>159</v>
      </c>
      <c r="AK22" s="175"/>
      <c r="AL22" s="175"/>
      <c r="AM22" s="175"/>
      <c r="AN22" s="175"/>
      <c r="AO22" s="175"/>
      <c r="AP22" s="175"/>
      <c r="AQ22" s="175"/>
      <c r="AR22" s="176"/>
      <c r="AS22" s="177" t="n">
        <f aca="false">SUMIF($BI$49:$BI$290,$BI22,AS$49:AS$290)</f>
        <v>0</v>
      </c>
      <c r="AT22" s="177" t="n">
        <f aca="false">SUMIF($BI$49:$BI$290,$BI22,AT$49:AT$290)</f>
        <v>0</v>
      </c>
      <c r="AU22" s="177" t="n">
        <f aca="false">SUMIF($BI$49:$BI$290,$BI22,AU$49:AU$290)</f>
        <v>0</v>
      </c>
      <c r="AV22" s="177" t="n">
        <f aca="false">SUMIF($BI$49:$BI$290,$BI22,AV$49:AV$290)</f>
        <v>0</v>
      </c>
      <c r="AW22" s="178" t="n">
        <f aca="false">SUMIF($BI$49:$BI$290,$BI22,AX$49:AX$290)</f>
        <v>0</v>
      </c>
      <c r="AX22" s="179" t="n">
        <f aca="false">IF(AU22 = 0, 0,AU22/AT22*100)</f>
        <v>0</v>
      </c>
      <c r="AY22" s="170"/>
      <c r="BI22" s="180" t="str">
        <f aca="false">AJ22 &amp; "0"</f>
        <v>Бюджет субъекта РФ0</v>
      </c>
    </row>
    <row r="23" customFormat="false" ht="11.25" hidden="false" customHeight="true" outlineLevel="0" collapsed="false">
      <c r="C23" s="131"/>
      <c r="D23" s="172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7"/>
      <c r="AI23" s="173" t="s">
        <v>160</v>
      </c>
      <c r="AJ23" s="174" t="s">
        <v>161</v>
      </c>
      <c r="AK23" s="175"/>
      <c r="AL23" s="175"/>
      <c r="AM23" s="175"/>
      <c r="AN23" s="175"/>
      <c r="AO23" s="175"/>
      <c r="AP23" s="175"/>
      <c r="AQ23" s="175"/>
      <c r="AR23" s="176"/>
      <c r="AS23" s="177" t="n">
        <f aca="false">SUMIF($BI$49:$BI$290,$BI23,AS$49:AS$290)</f>
        <v>0</v>
      </c>
      <c r="AT23" s="177" t="n">
        <f aca="false">SUMIF($BI$49:$BI$290,$BI23,AT$49:AT$290)</f>
        <v>0</v>
      </c>
      <c r="AU23" s="177" t="n">
        <f aca="false">SUMIF($BI$49:$BI$290,$BI23,AU$49:AU$290)</f>
        <v>0</v>
      </c>
      <c r="AV23" s="177" t="n">
        <f aca="false">SUMIF($BI$49:$BI$290,$BI23,AV$49:AV$290)</f>
        <v>0</v>
      </c>
      <c r="AW23" s="178" t="n">
        <f aca="false">SUMIF($BI$49:$BI$290,$BI23,AX$49:AX$290)</f>
        <v>0</v>
      </c>
      <c r="AX23" s="179" t="n">
        <f aca="false">IF(AU23 = 0, 0,AU23/AT23*100)</f>
        <v>0</v>
      </c>
      <c r="AY23" s="170"/>
      <c r="BI23" s="180" t="str">
        <f aca="false">AJ23 &amp; "0"</f>
        <v>Бюджет муниципального образования0</v>
      </c>
    </row>
    <row r="24" customFormat="false" ht="11.25" hidden="false" customHeight="true" outlineLevel="0" collapsed="false">
      <c r="C24" s="131"/>
      <c r="D24" s="166"/>
      <c r="E24" s="158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60"/>
      <c r="AI24" s="167" t="s">
        <v>162</v>
      </c>
      <c r="AJ24" s="160" t="s">
        <v>163</v>
      </c>
      <c r="AK24" s="159"/>
      <c r="AL24" s="159"/>
      <c r="AM24" s="159"/>
      <c r="AN24" s="159"/>
      <c r="AO24" s="159"/>
      <c r="AP24" s="159"/>
      <c r="AQ24" s="159"/>
      <c r="AR24" s="161"/>
      <c r="AS24" s="168" t="n">
        <f aca="false">SUM(AS25:AS26)</f>
        <v>0</v>
      </c>
      <c r="AT24" s="168" t="n">
        <f aca="false">SUM(AT25:AT26)</f>
        <v>0</v>
      </c>
      <c r="AU24" s="168" t="n">
        <f aca="false">SUM(AU25:AU26)</f>
        <v>0</v>
      </c>
      <c r="AV24" s="168" t="n">
        <f aca="false">SUM(AV25:AV26)</f>
        <v>0</v>
      </c>
      <c r="AW24" s="169" t="n">
        <f aca="false">SUM(AW25:AW26)</f>
        <v>0</v>
      </c>
      <c r="AX24" s="162" t="n">
        <f aca="false">IF(AU24 = 0, 0,AU24/AT24*100)</f>
        <v>0</v>
      </c>
      <c r="AY24" s="170"/>
      <c r="BI24" s="181"/>
    </row>
    <row r="25" customFormat="false" ht="11.25" hidden="false" customHeight="false" outlineLevel="0" collapsed="false">
      <c r="C25" s="131"/>
      <c r="D25" s="172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7"/>
      <c r="AI25" s="173" t="s">
        <v>164</v>
      </c>
      <c r="AJ25" s="174" t="s">
        <v>165</v>
      </c>
      <c r="AK25" s="175"/>
      <c r="AL25" s="175"/>
      <c r="AM25" s="175"/>
      <c r="AN25" s="175"/>
      <c r="AO25" s="175"/>
      <c r="AP25" s="175"/>
      <c r="AQ25" s="175"/>
      <c r="AR25" s="176"/>
      <c r="AS25" s="177" t="n">
        <f aca="false">SUMIF($BI$49:$BI$290,$BI25,AS$49:AS$290)</f>
        <v>0</v>
      </c>
      <c r="AT25" s="177" t="n">
        <f aca="false">SUMIF($BI$49:$BI$290,$BI25,AT$49:AT$290)</f>
        <v>0</v>
      </c>
      <c r="AU25" s="177" t="n">
        <f aca="false">SUMIF($BI$49:$BI$290,$BI25,AU$49:AU$290)</f>
        <v>0</v>
      </c>
      <c r="AV25" s="177" t="n">
        <f aca="false">SUMIF($BI$49:$BI$290,$BI25,AV$49:AV$290)</f>
        <v>0</v>
      </c>
      <c r="AW25" s="178" t="n">
        <f aca="false">SUMIF($BI$49:$BI$290,$BI25,AX$49:AX$290)</f>
        <v>0</v>
      </c>
      <c r="AX25" s="179" t="n">
        <f aca="false">IF(AU25 = 0, 0,AU25/AT25*100)</f>
        <v>0</v>
      </c>
      <c r="AY25" s="170"/>
      <c r="BI25" s="180" t="str">
        <f aca="false">AJ25 &amp; "0"</f>
        <v>Лизинг0</v>
      </c>
    </row>
    <row r="26" customFormat="false" ht="11.25" hidden="false" customHeight="false" outlineLevel="0" collapsed="false">
      <c r="C26" s="131"/>
      <c r="D26" s="172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7"/>
      <c r="AI26" s="173" t="s">
        <v>166</v>
      </c>
      <c r="AJ26" s="174" t="s">
        <v>167</v>
      </c>
      <c r="AK26" s="175"/>
      <c r="AL26" s="175"/>
      <c r="AM26" s="175"/>
      <c r="AN26" s="175"/>
      <c r="AO26" s="175"/>
      <c r="AP26" s="175"/>
      <c r="AQ26" s="175"/>
      <c r="AR26" s="176"/>
      <c r="AS26" s="177" t="n">
        <f aca="false">SUMIF($BI$49:$BI$290,$BI26,AS$49:AS$290)</f>
        <v>0</v>
      </c>
      <c r="AT26" s="177" t="n">
        <f aca="false">SUMIF($BI$49:$BI$290,$BI26,AT$49:AT$290)</f>
        <v>0</v>
      </c>
      <c r="AU26" s="177" t="n">
        <f aca="false">SUMIF($BI$49:$BI$290,$BI26,AU$49:AU$290)</f>
        <v>0</v>
      </c>
      <c r="AV26" s="177" t="n">
        <f aca="false">SUMIF($BI$49:$BI$290,$BI26,AV$49:AV$290)</f>
        <v>0</v>
      </c>
      <c r="AW26" s="178" t="n">
        <f aca="false">SUMIF($BI$49:$BI$290,$BI26,AX$49:AX$290)</f>
        <v>0</v>
      </c>
      <c r="AX26" s="179" t="n">
        <f aca="false">IF(AU26 = 0, 0,AU26/AT26*100)</f>
        <v>0</v>
      </c>
      <c r="AY26" s="170"/>
      <c r="BI26" s="180" t="str">
        <f aca="false">AJ26 &amp; "0"</f>
        <v>Прочие0</v>
      </c>
    </row>
    <row r="27" customFormat="false" ht="11.25" hidden="true" customHeight="false" outlineLevel="0" collapsed="false">
      <c r="C27" s="131"/>
      <c r="D27" s="148"/>
      <c r="E27" s="149"/>
      <c r="F27" s="149"/>
      <c r="G27" s="150"/>
      <c r="H27" s="151"/>
      <c r="I27" s="151"/>
      <c r="J27" s="151"/>
      <c r="K27" s="150"/>
      <c r="L27" s="150"/>
      <c r="M27" s="151"/>
      <c r="N27" s="151"/>
      <c r="O27" s="151"/>
      <c r="P27" s="151"/>
      <c r="Q27" s="151"/>
      <c r="R27" s="149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2"/>
      <c r="AI27" s="153"/>
      <c r="AJ27" s="154" t="s">
        <v>168</v>
      </c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2"/>
      <c r="AX27" s="156"/>
      <c r="AY27" s="145"/>
      <c r="AZ27" s="146"/>
    </row>
    <row r="28" customFormat="false" ht="11.25" hidden="true" customHeight="false" outlineLevel="0" collapsed="false">
      <c r="C28" s="131"/>
      <c r="D28" s="157"/>
      <c r="E28" s="158"/>
      <c r="F28" s="159"/>
      <c r="G28" s="159"/>
      <c r="H28" s="159"/>
      <c r="I28" s="159"/>
      <c r="J28" s="159"/>
      <c r="K28" s="159"/>
      <c r="L28" s="158"/>
      <c r="M28" s="158"/>
      <c r="N28" s="158"/>
      <c r="O28" s="158"/>
      <c r="P28" s="158"/>
      <c r="Q28" s="158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60"/>
      <c r="AI28" s="159"/>
      <c r="AJ28" s="160" t="s">
        <v>136</v>
      </c>
      <c r="AK28" s="159"/>
      <c r="AL28" s="159"/>
      <c r="AM28" s="159"/>
      <c r="AN28" s="159"/>
      <c r="AO28" s="159"/>
      <c r="AP28" s="159"/>
      <c r="AQ28" s="159"/>
      <c r="AR28" s="161"/>
      <c r="AS28" s="162" t="n">
        <f aca="false">AS29+AS34+AS38+AS42</f>
        <v>0</v>
      </c>
      <c r="AT28" s="162" t="n">
        <f aca="false">AT29+AT34+AT38+AT42</f>
        <v>0</v>
      </c>
      <c r="AU28" s="162" t="n">
        <f aca="false">AU29+AU34+AU38+AU42</f>
        <v>0</v>
      </c>
      <c r="AV28" s="162" t="n">
        <f aca="false">AV29+AV34+AV38+AV42</f>
        <v>0</v>
      </c>
      <c r="AW28" s="163" t="n">
        <f aca="false">AW29+AW34+AW38+AW42</f>
        <v>0</v>
      </c>
      <c r="AX28" s="162" t="n">
        <f aca="false">IF(AU28 = 0, 0,AU28/AT28*100)</f>
        <v>0</v>
      </c>
      <c r="AY28" s="164"/>
      <c r="AZ28" s="165"/>
      <c r="BX28" s="180" t="str">
        <f aca="false">AJ28&amp;"да"</f>
        <v>Всегода</v>
      </c>
    </row>
    <row r="29" customFormat="false" ht="11.25" hidden="true" customHeight="false" outlineLevel="0" collapsed="false">
      <c r="C29" s="131"/>
      <c r="D29" s="166"/>
      <c r="E29" s="158"/>
      <c r="F29" s="159"/>
      <c r="G29" s="159"/>
      <c r="H29" s="159"/>
      <c r="I29" s="159"/>
      <c r="J29" s="159"/>
      <c r="K29" s="159"/>
      <c r="L29" s="158"/>
      <c r="M29" s="158"/>
      <c r="N29" s="158"/>
      <c r="O29" s="158"/>
      <c r="P29" s="158"/>
      <c r="Q29" s="158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60"/>
      <c r="AI29" s="167" t="n">
        <v>1</v>
      </c>
      <c r="AJ29" s="160" t="s">
        <v>137</v>
      </c>
      <c r="AK29" s="159"/>
      <c r="AL29" s="159"/>
      <c r="AM29" s="159"/>
      <c r="AN29" s="159"/>
      <c r="AO29" s="159"/>
      <c r="AP29" s="159"/>
      <c r="AQ29" s="159"/>
      <c r="AR29" s="161"/>
      <c r="AS29" s="168" t="n">
        <f aca="false">AS30+AS31+AS32+AS33</f>
        <v>0</v>
      </c>
      <c r="AT29" s="168" t="n">
        <f aca="false">AT30+AT31+AT32+AT33</f>
        <v>0</v>
      </c>
      <c r="AU29" s="168" t="n">
        <f aca="false">AU30+AU31+AU32+AU33</f>
        <v>0</v>
      </c>
      <c r="AV29" s="168" t="n">
        <f aca="false">AV30+AV31+AV32+AV33</f>
        <v>0</v>
      </c>
      <c r="AW29" s="169" t="n">
        <f aca="false">AW30+AW31+AW32+AW33</f>
        <v>0</v>
      </c>
      <c r="AX29" s="162" t="n">
        <f aca="false">IF(AU29 = 0, 0,AU29/AT29*100)</f>
        <v>0</v>
      </c>
      <c r="AY29" s="170"/>
      <c r="AZ29" s="171"/>
      <c r="BX29" s="180" t="str">
        <f aca="false">AJ29&amp;"да"</f>
        <v>Собственные средствада</v>
      </c>
    </row>
    <row r="30" customFormat="false" ht="11.25" hidden="true" customHeight="true" outlineLevel="0" collapsed="false">
      <c r="C30" s="131"/>
      <c r="D30" s="172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7"/>
      <c r="AI30" s="173" t="s">
        <v>138</v>
      </c>
      <c r="AJ30" s="174" t="s">
        <v>139</v>
      </c>
      <c r="AK30" s="175"/>
      <c r="AL30" s="175"/>
      <c r="AM30" s="175"/>
      <c r="AN30" s="175"/>
      <c r="AO30" s="175"/>
      <c r="AP30" s="175"/>
      <c r="AQ30" s="175"/>
      <c r="AR30" s="176"/>
      <c r="AS30" s="177" t="n">
        <f aca="false">SUMIF($BX$49:$BX$290,$BX30,AS$49:AS$290)</f>
        <v>0</v>
      </c>
      <c r="AT30" s="177" t="n">
        <f aca="false">SUMIF($BX$49:$BX$290,$BX30,AT$49:AT$290)</f>
        <v>0</v>
      </c>
      <c r="AU30" s="177" t="n">
        <f aca="false">SUMIF($BX$49:$BX$290,$BX30,AU$49:AU$290)</f>
        <v>0</v>
      </c>
      <c r="AV30" s="177" t="n">
        <f aca="false">SUMIF($BX$49:$BX$290,$BX30,AV$49:AV$290)</f>
        <v>0</v>
      </c>
      <c r="AW30" s="178" t="n">
        <f aca="false">SUMIF($BX$49:$BX$290,$BX30,AX$49:AX$290)</f>
        <v>0</v>
      </c>
      <c r="AX30" s="179" t="n">
        <f aca="false">IF(AU30 = 0, 0,AU30/AT30*100)</f>
        <v>0</v>
      </c>
      <c r="AY30" s="170"/>
      <c r="AZ30" s="171"/>
      <c r="BI30" s="180" t="str">
        <f aca="false">AJ30 &amp; "0"</f>
        <v>Прибыль направляемая на инвестиции0</v>
      </c>
      <c r="BX30" s="180" t="str">
        <f aca="false">AJ30&amp;"да"</f>
        <v>Прибыль направляемая на инвестициида</v>
      </c>
    </row>
    <row r="31" customFormat="false" ht="11.25" hidden="true" customHeight="false" outlineLevel="0" collapsed="false">
      <c r="C31" s="131"/>
      <c r="D31" s="172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7"/>
      <c r="AI31" s="173" t="s">
        <v>140</v>
      </c>
      <c r="AJ31" s="174" t="s">
        <v>141</v>
      </c>
      <c r="AK31" s="175"/>
      <c r="AL31" s="175"/>
      <c r="AM31" s="175"/>
      <c r="AN31" s="175"/>
      <c r="AO31" s="175"/>
      <c r="AP31" s="175"/>
      <c r="AQ31" s="175"/>
      <c r="AR31" s="176"/>
      <c r="AS31" s="177" t="n">
        <f aca="false">SUMIF($BX$49:$BX$290,$BX31,AS$49:AS$290)</f>
        <v>0</v>
      </c>
      <c r="AT31" s="177" t="n">
        <f aca="false">SUMIF($BX$49:$BX$290,$BX31,AT$49:AT$290)</f>
        <v>0</v>
      </c>
      <c r="AU31" s="177" t="n">
        <f aca="false">SUMIF($BX$49:$BX$290,$BX31,AU$49:AU$290)</f>
        <v>0</v>
      </c>
      <c r="AV31" s="177" t="n">
        <f aca="false">SUMIF($BX$49:$BX$290,$BX31,AV$49:AV$290)</f>
        <v>0</v>
      </c>
      <c r="AW31" s="178" t="n">
        <f aca="false">SUMIF($BX$49:$BX$290,$BX31,AX$49:AX$290)</f>
        <v>0</v>
      </c>
      <c r="AX31" s="179" t="n">
        <f aca="false">IF(AU31 = 0, 0,AU31/AT31*100)</f>
        <v>0</v>
      </c>
      <c r="AY31" s="170"/>
      <c r="AZ31" s="171"/>
      <c r="BI31" s="180" t="str">
        <f aca="false">AJ31 &amp; "0"</f>
        <v>Амортизационные отчисления0</v>
      </c>
      <c r="BX31" s="180" t="str">
        <f aca="false">AJ31&amp;"да"</f>
        <v>Амортизационные отчисленияда</v>
      </c>
    </row>
    <row r="32" customFormat="false" ht="11.25" hidden="true" customHeight="false" outlineLevel="0" collapsed="false">
      <c r="C32" s="131"/>
      <c r="D32" s="172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7"/>
      <c r="AI32" s="173" t="s">
        <v>142</v>
      </c>
      <c r="AJ32" s="174" t="s">
        <v>143</v>
      </c>
      <c r="AK32" s="175"/>
      <c r="AL32" s="175"/>
      <c r="AM32" s="175"/>
      <c r="AN32" s="175"/>
      <c r="AO32" s="175"/>
      <c r="AP32" s="175"/>
      <c r="AQ32" s="175"/>
      <c r="AR32" s="176"/>
      <c r="AS32" s="177" t="n">
        <f aca="false">SUMIF($BX$49:$BX$290,$BX32,AS$49:AS$290)</f>
        <v>0</v>
      </c>
      <c r="AT32" s="177" t="n">
        <f aca="false">SUMIF($BX$49:$BX$290,$BX32,AT$49:AT$290)</f>
        <v>0</v>
      </c>
      <c r="AU32" s="177" t="n">
        <f aca="false">SUMIF($BX$49:$BX$290,$BX32,AU$49:AU$290)</f>
        <v>0</v>
      </c>
      <c r="AV32" s="177" t="n">
        <f aca="false">SUMIF($BX$49:$BX$290,$BX32,AV$49:AV$290)</f>
        <v>0</v>
      </c>
      <c r="AW32" s="178" t="n">
        <f aca="false">SUMIF($BX$49:$BX$290,$BX32,AX$49:AX$290)</f>
        <v>0</v>
      </c>
      <c r="AX32" s="179" t="n">
        <f aca="false">IF(AU32 = 0, 0,AU32/AT32*100)</f>
        <v>0</v>
      </c>
      <c r="AY32" s="170"/>
      <c r="AZ32" s="171"/>
      <c r="BI32" s="180" t="str">
        <f aca="false">AJ32 &amp; "0"</f>
        <v>Прочие собственные средства0</v>
      </c>
      <c r="BX32" s="180" t="str">
        <f aca="false">AJ32&amp;"да"</f>
        <v>Прочие собственные средствада</v>
      </c>
    </row>
    <row r="33" customFormat="false" ht="11.25" hidden="true" customHeight="true" outlineLevel="0" collapsed="false">
      <c r="C33" s="131"/>
      <c r="D33" s="172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7"/>
      <c r="AI33" s="173" t="s">
        <v>144</v>
      </c>
      <c r="AJ33" s="174" t="s">
        <v>145</v>
      </c>
      <c r="AK33" s="175"/>
      <c r="AL33" s="175"/>
      <c r="AM33" s="175"/>
      <c r="AN33" s="175"/>
      <c r="AO33" s="175"/>
      <c r="AP33" s="175"/>
      <c r="AQ33" s="175"/>
      <c r="AR33" s="176"/>
      <c r="AS33" s="177" t="n">
        <f aca="false">SUMIF($BX$49:$BX$290,$BX33,AS$49:AS$290)</f>
        <v>0</v>
      </c>
      <c r="AT33" s="177" t="n">
        <f aca="false">SUMIF($BX$49:$BX$290,$BX33,AT$49:AT$290)</f>
        <v>0</v>
      </c>
      <c r="AU33" s="177" t="n">
        <f aca="false">SUMIF($BX$49:$BX$290,$BX33,AU$49:AU$290)</f>
        <v>0</v>
      </c>
      <c r="AV33" s="177" t="n">
        <f aca="false">SUMIF($BX$49:$BX$290,$BX33,AV$49:AV$290)</f>
        <v>0</v>
      </c>
      <c r="AW33" s="178" t="n">
        <f aca="false">SUMIF($BX$49:$BX$290,$BX33,AX$49:AX$290)</f>
        <v>0</v>
      </c>
      <c r="AX33" s="179" t="n">
        <f aca="false">IF(AU33 = 0, 0,AU33/AT33*100)</f>
        <v>0</v>
      </c>
      <c r="AY33" s="170"/>
      <c r="AZ33" s="171"/>
      <c r="BI33" s="180" t="str">
        <f aca="false">AJ33 &amp; "0"</f>
        <v>За счет платы за технологическое присоединение0</v>
      </c>
      <c r="BX33" s="180" t="str">
        <f aca="false">AJ33&amp;"да"</f>
        <v>За счет платы за технологическое присоединениеда</v>
      </c>
    </row>
    <row r="34" customFormat="false" ht="11.25" hidden="true" customHeight="false" outlineLevel="0" collapsed="false">
      <c r="C34" s="131"/>
      <c r="D34" s="166"/>
      <c r="E34" s="158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60"/>
      <c r="AI34" s="167" t="s">
        <v>146</v>
      </c>
      <c r="AJ34" s="160" t="s">
        <v>147</v>
      </c>
      <c r="AK34" s="159"/>
      <c r="AL34" s="159"/>
      <c r="AM34" s="159"/>
      <c r="AN34" s="159"/>
      <c r="AO34" s="159"/>
      <c r="AP34" s="159"/>
      <c r="AQ34" s="159"/>
      <c r="AR34" s="161"/>
      <c r="AS34" s="168" t="n">
        <f aca="false">SUM(AS35:AS37)</f>
        <v>0</v>
      </c>
      <c r="AT34" s="168" t="n">
        <f aca="false">SUM(AT35:AT37)</f>
        <v>0</v>
      </c>
      <c r="AU34" s="168" t="n">
        <f aca="false">SUM(AU35:AU37)</f>
        <v>0</v>
      </c>
      <c r="AV34" s="168" t="n">
        <f aca="false">SUM(AV35:AV37)</f>
        <v>0</v>
      </c>
      <c r="AW34" s="169" t="n">
        <f aca="false">SUM(AW35:AW37)</f>
        <v>0</v>
      </c>
      <c r="AX34" s="162" t="n">
        <f aca="false">IF(AU34 = 0, 0,AU34/AT34*100)</f>
        <v>0</v>
      </c>
      <c r="AY34" s="170"/>
      <c r="AZ34" s="171"/>
      <c r="BI34" s="181"/>
      <c r="BX34" s="180" t="str">
        <f aca="false">AJ34&amp;"да"</f>
        <v>Привлеченные средствада</v>
      </c>
    </row>
    <row r="35" customFormat="false" ht="11.25" hidden="true" customHeight="false" outlineLevel="0" collapsed="false">
      <c r="C35" s="131"/>
      <c r="D35" s="172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7"/>
      <c r="AI35" s="173" t="s">
        <v>148</v>
      </c>
      <c r="AJ35" s="174" t="s">
        <v>149</v>
      </c>
      <c r="AK35" s="175"/>
      <c r="AL35" s="175"/>
      <c r="AM35" s="175"/>
      <c r="AN35" s="175"/>
      <c r="AO35" s="175"/>
      <c r="AP35" s="175"/>
      <c r="AQ35" s="175"/>
      <c r="AR35" s="176"/>
      <c r="AS35" s="177" t="n">
        <f aca="false">SUMIF($BX$49:$BX$290,$BX35,AS$49:AS$290)</f>
        <v>0</v>
      </c>
      <c r="AT35" s="177" t="n">
        <f aca="false">SUMIF($BX$49:$BX$290,$BX35,AT$49:AT$290)</f>
        <v>0</v>
      </c>
      <c r="AU35" s="177" t="n">
        <f aca="false">SUMIF($BX$49:$BX$290,$BX35,AU$49:AU$290)</f>
        <v>0</v>
      </c>
      <c r="AV35" s="177" t="n">
        <f aca="false">SUMIF($BX$49:$BX$290,$BX35,AV$49:AV$290)</f>
        <v>0</v>
      </c>
      <c r="AW35" s="178" t="n">
        <f aca="false">SUMIF($BX$49:$BX$290,$BX35,AX$49:AX$290)</f>
        <v>0</v>
      </c>
      <c r="AX35" s="179" t="n">
        <f aca="false">IF(AU35 = 0, 0,AU35/AT35*100)</f>
        <v>0</v>
      </c>
      <c r="AY35" s="170"/>
      <c r="AZ35" s="171"/>
      <c r="BI35" s="180" t="str">
        <f aca="false">AJ35 &amp; "0"</f>
        <v>Кредиты0</v>
      </c>
      <c r="BX35" s="180" t="str">
        <f aca="false">AJ35&amp;"да"</f>
        <v>Кредитыда</v>
      </c>
    </row>
    <row r="36" customFormat="false" ht="11.25" hidden="true" customHeight="false" outlineLevel="0" collapsed="false">
      <c r="C36" s="131"/>
      <c r="D36" s="172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7"/>
      <c r="AI36" s="173" t="s">
        <v>150</v>
      </c>
      <c r="AJ36" s="174" t="s">
        <v>151</v>
      </c>
      <c r="AK36" s="175"/>
      <c r="AL36" s="175"/>
      <c r="AM36" s="175"/>
      <c r="AN36" s="175"/>
      <c r="AO36" s="175"/>
      <c r="AP36" s="175"/>
      <c r="AQ36" s="175"/>
      <c r="AR36" s="176"/>
      <c r="AS36" s="177" t="n">
        <f aca="false">SUMIF($BX$49:$BX$290,$BX36,AS$49:AS$290)</f>
        <v>0</v>
      </c>
      <c r="AT36" s="177" t="n">
        <f aca="false">SUMIF($BX$49:$BX$290,$BX36,AT$49:AT$290)</f>
        <v>0</v>
      </c>
      <c r="AU36" s="177" t="n">
        <f aca="false">SUMIF($BX$49:$BX$290,$BX36,AU$49:AU$290)</f>
        <v>0</v>
      </c>
      <c r="AV36" s="177" t="n">
        <f aca="false">SUMIF($BX$49:$BX$290,$BX36,AV$49:AV$290)</f>
        <v>0</v>
      </c>
      <c r="AW36" s="178" t="n">
        <f aca="false">SUMIF($BX$49:$BX$290,$BX36,AX$49:AX$290)</f>
        <v>0</v>
      </c>
      <c r="AX36" s="179" t="n">
        <f aca="false">IF(AU36 = 0, 0,AU36/AT36*100)</f>
        <v>0</v>
      </c>
      <c r="AY36" s="170"/>
      <c r="AZ36" s="171"/>
      <c r="BI36" s="180" t="str">
        <f aca="false">AJ36 &amp; "0"</f>
        <v>Займы0</v>
      </c>
      <c r="BX36" s="180" t="str">
        <f aca="false">AJ36&amp;"да"</f>
        <v>Займыда</v>
      </c>
    </row>
    <row r="37" customFormat="false" ht="11.25" hidden="true" customHeight="true" outlineLevel="0" collapsed="false">
      <c r="C37" s="131"/>
      <c r="D37" s="172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7"/>
      <c r="AI37" s="173" t="s">
        <v>152</v>
      </c>
      <c r="AJ37" s="174" t="s">
        <v>153</v>
      </c>
      <c r="AK37" s="175"/>
      <c r="AL37" s="175"/>
      <c r="AM37" s="175"/>
      <c r="AN37" s="175"/>
      <c r="AO37" s="175"/>
      <c r="AP37" s="175"/>
      <c r="AQ37" s="175"/>
      <c r="AR37" s="176"/>
      <c r="AS37" s="177" t="n">
        <f aca="false">SUMIF($BX$49:$BX$290,$BX37,AS$49:AS$290)</f>
        <v>0</v>
      </c>
      <c r="AT37" s="177" t="n">
        <f aca="false">SUMIF($BX$49:$BX$290,$BX37,AT$49:AT$290)</f>
        <v>0</v>
      </c>
      <c r="AU37" s="177" t="n">
        <f aca="false">SUMIF($BX$49:$BX$290,$BX37,AU$49:AU$290)</f>
        <v>0</v>
      </c>
      <c r="AV37" s="177" t="n">
        <f aca="false">SUMIF($BX$49:$BX$290,$BX37,AV$49:AV$290)</f>
        <v>0</v>
      </c>
      <c r="AW37" s="178" t="n">
        <f aca="false">SUMIF($BX$49:$BX$290,$BX37,AX$49:AX$290)</f>
        <v>0</v>
      </c>
      <c r="AX37" s="179" t="n">
        <f aca="false">IF(AU37 = 0, 0,AU37/AT37*100)</f>
        <v>0</v>
      </c>
      <c r="AY37" s="170"/>
      <c r="BI37" s="180" t="str">
        <f aca="false">AJ37 &amp; "0"</f>
        <v>Прочие привлеченные средства0</v>
      </c>
      <c r="BX37" s="180" t="str">
        <f aca="false">AJ37&amp;"да"</f>
        <v>Прочие привлеченные средствада</v>
      </c>
    </row>
    <row r="38" customFormat="false" ht="11.25" hidden="true" customHeight="false" outlineLevel="0" collapsed="false">
      <c r="C38" s="131"/>
      <c r="D38" s="166"/>
      <c r="E38" s="158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60"/>
      <c r="AI38" s="167" t="s">
        <v>154</v>
      </c>
      <c r="AJ38" s="160" t="s">
        <v>155</v>
      </c>
      <c r="AK38" s="159"/>
      <c r="AL38" s="159"/>
      <c r="AM38" s="159"/>
      <c r="AN38" s="159"/>
      <c r="AO38" s="159"/>
      <c r="AP38" s="159"/>
      <c r="AQ38" s="159"/>
      <c r="AR38" s="161"/>
      <c r="AS38" s="168" t="n">
        <f aca="false">SUM(AS39:AS41)</f>
        <v>0</v>
      </c>
      <c r="AT38" s="168" t="n">
        <f aca="false">SUM(AT39:AT41)</f>
        <v>0</v>
      </c>
      <c r="AU38" s="168" t="n">
        <f aca="false">SUM(AU39:AU41)</f>
        <v>0</v>
      </c>
      <c r="AV38" s="168" t="n">
        <f aca="false">SUM(AV39:AV41)</f>
        <v>0</v>
      </c>
      <c r="AW38" s="169" t="n">
        <f aca="false">SUM(AW39:AW41)</f>
        <v>0</v>
      </c>
      <c r="AX38" s="162" t="n">
        <f aca="false">IF(AU38 = 0, 0,AU38/AT38*100)</f>
        <v>0</v>
      </c>
      <c r="AY38" s="170"/>
      <c r="BI38" s="181"/>
      <c r="BX38" s="180" t="str">
        <f aca="false">AJ38&amp;"да"</f>
        <v>Бюджетное финансированиеда</v>
      </c>
    </row>
    <row r="39" customFormat="false" ht="11.25" hidden="true" customHeight="false" outlineLevel="0" collapsed="false">
      <c r="C39" s="131"/>
      <c r="D39" s="172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7"/>
      <c r="AI39" s="173" t="s">
        <v>156</v>
      </c>
      <c r="AJ39" s="174" t="s">
        <v>157</v>
      </c>
      <c r="AK39" s="175"/>
      <c r="AL39" s="175"/>
      <c r="AM39" s="175"/>
      <c r="AN39" s="175"/>
      <c r="AO39" s="175"/>
      <c r="AP39" s="175"/>
      <c r="AQ39" s="175"/>
      <c r="AR39" s="176"/>
      <c r="AS39" s="177" t="n">
        <f aca="false">SUMIF($BX$49:$BX$290,$BX39,AS$49:AS$290)</f>
        <v>0</v>
      </c>
      <c r="AT39" s="177" t="n">
        <f aca="false">SUMIF($BX$49:$BX$290,$BX39,AT$49:AT$290)</f>
        <v>0</v>
      </c>
      <c r="AU39" s="177" t="n">
        <f aca="false">SUMIF($BX$49:$BX$290,$BX39,AU$49:AU$290)</f>
        <v>0</v>
      </c>
      <c r="AV39" s="177" t="n">
        <f aca="false">SUMIF($BX$49:$BX$290,$BX39,AV$49:AV$290)</f>
        <v>0</v>
      </c>
      <c r="AW39" s="178" t="n">
        <f aca="false">SUMIF($BX$49:$BX$290,$BX39,AX$49:AX$290)</f>
        <v>0</v>
      </c>
      <c r="AX39" s="179" t="n">
        <f aca="false">IF(AU39 = 0, 0,AU39/AT39*100)</f>
        <v>0</v>
      </c>
      <c r="AY39" s="170"/>
      <c r="BI39" s="180" t="str">
        <f aca="false">AJ39 &amp; "0"</f>
        <v>Федеральный бюджет0</v>
      </c>
      <c r="BX39" s="180" t="str">
        <f aca="false">AJ39&amp;"да"</f>
        <v>Федеральный бюджетда</v>
      </c>
    </row>
    <row r="40" customFormat="false" ht="11.25" hidden="true" customHeight="false" outlineLevel="0" collapsed="false">
      <c r="C40" s="131"/>
      <c r="D40" s="172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7"/>
      <c r="AI40" s="173" t="s">
        <v>158</v>
      </c>
      <c r="AJ40" s="174" t="s">
        <v>159</v>
      </c>
      <c r="AK40" s="175"/>
      <c r="AL40" s="175"/>
      <c r="AM40" s="175"/>
      <c r="AN40" s="175"/>
      <c r="AO40" s="175"/>
      <c r="AP40" s="175"/>
      <c r="AQ40" s="175"/>
      <c r="AR40" s="176"/>
      <c r="AS40" s="177" t="n">
        <f aca="false">SUMIF($BX$49:$BX$290,$BX40,AS$49:AS$290)</f>
        <v>0</v>
      </c>
      <c r="AT40" s="177" t="n">
        <f aca="false">SUMIF($BX$49:$BX$290,$BX40,AT$49:AT$290)</f>
        <v>0</v>
      </c>
      <c r="AU40" s="177" t="n">
        <f aca="false">SUMIF($BX$49:$BX$290,$BX40,AU$49:AU$290)</f>
        <v>0</v>
      </c>
      <c r="AV40" s="177" t="n">
        <f aca="false">SUMIF($BX$49:$BX$290,$BX40,AV$49:AV$290)</f>
        <v>0</v>
      </c>
      <c r="AW40" s="178" t="n">
        <f aca="false">SUMIF($BX$49:$BX$290,$BX40,AX$49:AX$290)</f>
        <v>0</v>
      </c>
      <c r="AX40" s="179" t="n">
        <f aca="false">IF(AU40 = 0, 0,AU40/AT40*100)</f>
        <v>0</v>
      </c>
      <c r="AY40" s="170"/>
      <c r="BI40" s="180" t="str">
        <f aca="false">AJ40 &amp; "0"</f>
        <v>Бюджет субъекта РФ0</v>
      </c>
      <c r="BX40" s="180" t="str">
        <f aca="false">AJ40&amp;"да"</f>
        <v>Бюджет субъекта РФда</v>
      </c>
    </row>
    <row r="41" customFormat="false" ht="11.25" hidden="true" customHeight="true" outlineLevel="0" collapsed="false">
      <c r="C41" s="131"/>
      <c r="D41" s="172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7"/>
      <c r="AI41" s="173" t="s">
        <v>160</v>
      </c>
      <c r="AJ41" s="174" t="s">
        <v>161</v>
      </c>
      <c r="AK41" s="175"/>
      <c r="AL41" s="175"/>
      <c r="AM41" s="175"/>
      <c r="AN41" s="175"/>
      <c r="AO41" s="175"/>
      <c r="AP41" s="175"/>
      <c r="AQ41" s="175"/>
      <c r="AR41" s="176"/>
      <c r="AS41" s="177" t="n">
        <f aca="false">SUMIF($BX$49:$BX$290,$BX41,AS$49:AS$290)</f>
        <v>0</v>
      </c>
      <c r="AT41" s="177" t="n">
        <f aca="false">SUMIF($BX$49:$BX$290,$BX41,AT$49:AT$290)</f>
        <v>0</v>
      </c>
      <c r="AU41" s="177" t="n">
        <f aca="false">SUMIF($BX$49:$BX$290,$BX41,AU$49:AU$290)</f>
        <v>0</v>
      </c>
      <c r="AV41" s="177" t="n">
        <f aca="false">SUMIF($BX$49:$BX$290,$BX41,AV$49:AV$290)</f>
        <v>0</v>
      </c>
      <c r="AW41" s="178" t="n">
        <f aca="false">SUMIF($BX$49:$BX$290,$BX41,AX$49:AX$290)</f>
        <v>0</v>
      </c>
      <c r="AX41" s="179" t="n">
        <f aca="false">IF(AU41 = 0, 0,AU41/AT41*100)</f>
        <v>0</v>
      </c>
      <c r="AY41" s="170"/>
      <c r="BI41" s="180" t="str">
        <f aca="false">AJ41 &amp; "0"</f>
        <v>Бюджет муниципального образования0</v>
      </c>
      <c r="BX41" s="180" t="str">
        <f aca="false">AJ41&amp;"да"</f>
        <v>Бюджет муниципального образованияда</v>
      </c>
    </row>
    <row r="42" customFormat="false" ht="11.25" hidden="true" customHeight="true" outlineLevel="0" collapsed="false">
      <c r="C42" s="131"/>
      <c r="D42" s="166"/>
      <c r="E42" s="158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60"/>
      <c r="AI42" s="167" t="s">
        <v>162</v>
      </c>
      <c r="AJ42" s="160" t="s">
        <v>163</v>
      </c>
      <c r="AK42" s="159"/>
      <c r="AL42" s="159"/>
      <c r="AM42" s="159"/>
      <c r="AN42" s="159"/>
      <c r="AO42" s="159"/>
      <c r="AP42" s="159"/>
      <c r="AQ42" s="159"/>
      <c r="AR42" s="161"/>
      <c r="AS42" s="168" t="n">
        <f aca="false">SUM(AS43:AS44)</f>
        <v>0</v>
      </c>
      <c r="AT42" s="168" t="n">
        <f aca="false">SUM(AT43:AT44)</f>
        <v>0</v>
      </c>
      <c r="AU42" s="168" t="n">
        <f aca="false">SUM(AU43:AU44)</f>
        <v>0</v>
      </c>
      <c r="AV42" s="168" t="n">
        <f aca="false">SUM(AV43:AV44)</f>
        <v>0</v>
      </c>
      <c r="AW42" s="169" t="n">
        <f aca="false">SUM(AW43:AW44)</f>
        <v>0</v>
      </c>
      <c r="AX42" s="162" t="n">
        <f aca="false">IF(AU42 = 0, 0,AU42/AT42*100)</f>
        <v>0</v>
      </c>
      <c r="AY42" s="170"/>
      <c r="BI42" s="181"/>
      <c r="BX42" s="180" t="str">
        <f aca="false">AJ42&amp;"да"</f>
        <v>Прочие источники финансированияда</v>
      </c>
    </row>
    <row r="43" customFormat="false" ht="11.25" hidden="true" customHeight="false" outlineLevel="0" collapsed="false">
      <c r="C43" s="131"/>
      <c r="D43" s="172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7"/>
      <c r="AI43" s="173" t="s">
        <v>164</v>
      </c>
      <c r="AJ43" s="174" t="s">
        <v>165</v>
      </c>
      <c r="AK43" s="175"/>
      <c r="AL43" s="175"/>
      <c r="AM43" s="175"/>
      <c r="AN43" s="175"/>
      <c r="AO43" s="175"/>
      <c r="AP43" s="175"/>
      <c r="AQ43" s="175"/>
      <c r="AR43" s="176"/>
      <c r="AS43" s="177" t="n">
        <f aca="false">SUMIF($BX$49:$BX$290,$BX43,AS$49:AS$290)</f>
        <v>0</v>
      </c>
      <c r="AT43" s="177" t="n">
        <f aca="false">SUMIF($BX$49:$BX$290,$BX43,AT$49:AT$290)</f>
        <v>0</v>
      </c>
      <c r="AU43" s="177" t="n">
        <f aca="false">SUMIF($BX$49:$BX$290,$BX43,AU$49:AU$290)</f>
        <v>0</v>
      </c>
      <c r="AV43" s="177" t="n">
        <f aca="false">SUMIF($BX$49:$BX$290,$BX43,AV$49:AV$290)</f>
        <v>0</v>
      </c>
      <c r="AW43" s="178" t="n">
        <f aca="false">SUMIF($BX$49:$BX$290,$BX43,AX$49:AX$290)</f>
        <v>0</v>
      </c>
      <c r="AX43" s="179" t="n">
        <f aca="false">IF(AU43 = 0, 0,AU43/AT43*100)</f>
        <v>0</v>
      </c>
      <c r="AY43" s="170"/>
      <c r="BI43" s="180" t="str">
        <f aca="false">AJ43 &amp; "0"</f>
        <v>Лизинг0</v>
      </c>
      <c r="BX43" s="180" t="str">
        <f aca="false">AJ43&amp;"да"</f>
        <v>Лизингда</v>
      </c>
    </row>
    <row r="44" customFormat="false" ht="11.25" hidden="true" customHeight="false" outlineLevel="0" collapsed="false">
      <c r="C44" s="131"/>
      <c r="D44" s="172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7"/>
      <c r="AI44" s="173" t="s">
        <v>166</v>
      </c>
      <c r="AJ44" s="182" t="s">
        <v>167</v>
      </c>
      <c r="AK44" s="183"/>
      <c r="AL44" s="183"/>
      <c r="AM44" s="183"/>
      <c r="AN44" s="183"/>
      <c r="AO44" s="183"/>
      <c r="AP44" s="183"/>
      <c r="AQ44" s="183"/>
      <c r="AR44" s="184"/>
      <c r="AS44" s="177" t="n">
        <f aca="false">SUMIF($BX$49:$BX$290,$BX44,AS$49:AS$290)</f>
        <v>0</v>
      </c>
      <c r="AT44" s="177" t="n">
        <f aca="false">SUMIF($BX$49:$BX$290,$BX44,AT$49:AT$290)</f>
        <v>0</v>
      </c>
      <c r="AU44" s="177" t="n">
        <f aca="false">SUMIF($BX$49:$BX$290,$BX44,AU$49:AU$290)</f>
        <v>0</v>
      </c>
      <c r="AV44" s="177" t="n">
        <f aca="false">SUMIF($BX$49:$BX$290,$BX44,AV$49:AV$290)</f>
        <v>0</v>
      </c>
      <c r="AW44" s="178" t="n">
        <f aca="false">SUMIF($BX$49:$BX$290,$BX44,AX$49:AX$290)</f>
        <v>0</v>
      </c>
      <c r="AX44" s="179" t="n">
        <f aca="false">IF(AU44 = 0, 0,AU44/AT44*100)</f>
        <v>0</v>
      </c>
      <c r="AY44" s="170"/>
      <c r="BI44" s="180" t="str">
        <f aca="false">AJ44 &amp; "0"</f>
        <v>Прочие0</v>
      </c>
      <c r="BX44" s="180" t="str">
        <f aca="false">AJ44&amp;"да"</f>
        <v>Прочиеда</v>
      </c>
    </row>
    <row r="45" customFormat="false" ht="15" hidden="false" customHeight="true" outlineLevel="0" collapsed="false">
      <c r="C45" s="131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  <c r="AS45" s="186"/>
      <c r="AT45" s="186"/>
      <c r="AU45" s="186"/>
      <c r="AV45" s="186"/>
      <c r="AW45" s="186"/>
      <c r="AX45" s="186"/>
      <c r="AY45" s="171"/>
      <c r="AZ45" s="171"/>
      <c r="BA45" s="171"/>
      <c r="BB45" s="171"/>
      <c r="BC45" s="171"/>
      <c r="BD45" s="171"/>
    </row>
    <row r="46" customFormat="false" ht="15" hidden="false" customHeight="true" outlineLevel="0" collapsed="false">
      <c r="C46" s="131"/>
      <c r="D46" s="187" t="s">
        <v>169</v>
      </c>
      <c r="E46" s="188"/>
      <c r="F46" s="188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189"/>
      <c r="AS46" s="189"/>
      <c r="AT46" s="189"/>
      <c r="AU46" s="189"/>
      <c r="AV46" s="189"/>
      <c r="AW46" s="189"/>
      <c r="AX46" s="189"/>
      <c r="AY46" s="189"/>
      <c r="AZ46" s="189"/>
      <c r="BA46" s="189"/>
      <c r="BB46" s="189"/>
      <c r="BC46" s="189"/>
      <c r="BD46" s="189"/>
      <c r="BE46" s="170"/>
    </row>
    <row r="47" customFormat="false" ht="24" hidden="false" customHeight="true" outlineLevel="0" collapsed="false">
      <c r="C47" s="131"/>
      <c r="D47" s="140" t="s">
        <v>94</v>
      </c>
      <c r="E47" s="140" t="s">
        <v>95</v>
      </c>
      <c r="F47" s="140" t="s">
        <v>96</v>
      </c>
      <c r="G47" s="141" t="s">
        <v>97</v>
      </c>
      <c r="H47" s="141" t="s">
        <v>98</v>
      </c>
      <c r="I47" s="141"/>
      <c r="J47" s="141"/>
      <c r="K47" s="141" t="s">
        <v>99</v>
      </c>
      <c r="L47" s="141" t="s">
        <v>100</v>
      </c>
      <c r="M47" s="141" t="s">
        <v>101</v>
      </c>
      <c r="N47" s="141"/>
      <c r="O47" s="141" t="s">
        <v>102</v>
      </c>
      <c r="P47" s="141"/>
      <c r="Q47" s="142"/>
      <c r="R47" s="143" t="s">
        <v>103</v>
      </c>
      <c r="S47" s="141" t="s">
        <v>104</v>
      </c>
      <c r="T47" s="141" t="s">
        <v>105</v>
      </c>
      <c r="U47" s="141" t="s">
        <v>106</v>
      </c>
      <c r="V47" s="141" t="s">
        <v>107</v>
      </c>
      <c r="W47" s="141"/>
      <c r="X47" s="141"/>
      <c r="Y47" s="141"/>
      <c r="Z47" s="141"/>
      <c r="AA47" s="141"/>
      <c r="AB47" s="141"/>
      <c r="AC47" s="141" t="s">
        <v>98</v>
      </c>
      <c r="AD47" s="141"/>
      <c r="AE47" s="141"/>
      <c r="AF47" s="141"/>
      <c r="AG47" s="141"/>
      <c r="AH47" s="142"/>
      <c r="AI47" s="143" t="s">
        <v>108</v>
      </c>
      <c r="AJ47" s="141" t="s">
        <v>109</v>
      </c>
      <c r="AK47" s="141" t="s">
        <v>110</v>
      </c>
      <c r="AL47" s="141" t="s">
        <v>111</v>
      </c>
      <c r="AM47" s="141" t="s">
        <v>112</v>
      </c>
      <c r="AN47" s="141" t="s">
        <v>113</v>
      </c>
      <c r="AO47" s="141" t="s">
        <v>114</v>
      </c>
      <c r="AP47" s="141" t="s">
        <v>115</v>
      </c>
      <c r="AQ47" s="141" t="s">
        <v>116</v>
      </c>
      <c r="AR47" s="141" t="s">
        <v>117</v>
      </c>
      <c r="AS47" s="141" t="s">
        <v>118</v>
      </c>
      <c r="AT47" s="141" t="s">
        <v>119</v>
      </c>
      <c r="AU47" s="141" t="s">
        <v>120</v>
      </c>
      <c r="AV47" s="141" t="s">
        <v>121</v>
      </c>
      <c r="AW47" s="141" t="s">
        <v>170</v>
      </c>
      <c r="AX47" s="144" t="s">
        <v>122</v>
      </c>
      <c r="AY47" s="190" t="s">
        <v>171</v>
      </c>
      <c r="AZ47" s="190"/>
      <c r="BA47" s="190"/>
      <c r="BB47" s="190"/>
      <c r="BC47" s="191" t="s">
        <v>172</v>
      </c>
      <c r="BD47" s="191"/>
      <c r="BE47" s="170"/>
    </row>
    <row r="48" customFormat="false" ht="45" hidden="false" customHeight="false" outlineLevel="0" collapsed="false">
      <c r="C48" s="131"/>
      <c r="D48" s="140"/>
      <c r="E48" s="140"/>
      <c r="F48" s="140"/>
      <c r="G48" s="141"/>
      <c r="H48" s="141" t="s">
        <v>123</v>
      </c>
      <c r="I48" s="141" t="s">
        <v>124</v>
      </c>
      <c r="J48" s="141" t="s">
        <v>125</v>
      </c>
      <c r="K48" s="141"/>
      <c r="L48" s="141"/>
      <c r="M48" s="141" t="s">
        <v>126</v>
      </c>
      <c r="N48" s="141" t="s">
        <v>127</v>
      </c>
      <c r="O48" s="141" t="s">
        <v>128</v>
      </c>
      <c r="P48" s="141" t="s">
        <v>129</v>
      </c>
      <c r="Q48" s="147"/>
      <c r="R48" s="143"/>
      <c r="S48" s="141"/>
      <c r="T48" s="141"/>
      <c r="U48" s="141"/>
      <c r="V48" s="141" t="s">
        <v>123</v>
      </c>
      <c r="W48" s="141" t="s">
        <v>124</v>
      </c>
      <c r="X48" s="141" t="s">
        <v>125</v>
      </c>
      <c r="Y48" s="141" t="s">
        <v>130</v>
      </c>
      <c r="Z48" s="141" t="s">
        <v>125</v>
      </c>
      <c r="AA48" s="141" t="s">
        <v>131</v>
      </c>
      <c r="AB48" s="141" t="s">
        <v>132</v>
      </c>
      <c r="AC48" s="141" t="s">
        <v>123</v>
      </c>
      <c r="AD48" s="141" t="s">
        <v>124</v>
      </c>
      <c r="AE48" s="141" t="s">
        <v>125</v>
      </c>
      <c r="AF48" s="141" t="s">
        <v>130</v>
      </c>
      <c r="AG48" s="141" t="s">
        <v>125</v>
      </c>
      <c r="AH48" s="147"/>
      <c r="AI48" s="143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4"/>
      <c r="AY48" s="190" t="s">
        <v>173</v>
      </c>
      <c r="AZ48" s="190" t="s">
        <v>174</v>
      </c>
      <c r="BA48" s="141" t="s">
        <v>175</v>
      </c>
      <c r="BB48" s="141" t="s">
        <v>176</v>
      </c>
      <c r="BC48" s="191" t="s">
        <v>172</v>
      </c>
      <c r="BD48" s="191" t="s">
        <v>177</v>
      </c>
      <c r="BE48" s="170"/>
    </row>
    <row r="49" customFormat="false" ht="12.75" hidden="false" customHeight="true" outlineLevel="0" collapsed="false">
      <c r="C49" s="131"/>
      <c r="D49" s="192"/>
      <c r="E49" s="192"/>
      <c r="F49" s="192"/>
      <c r="G49" s="160" t="s">
        <v>136</v>
      </c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93" t="s">
        <v>136</v>
      </c>
      <c r="AK49" s="193"/>
      <c r="AL49" s="193"/>
      <c r="AM49" s="193"/>
      <c r="AN49" s="193"/>
      <c r="AO49" s="193"/>
      <c r="AP49" s="193"/>
      <c r="AQ49" s="193"/>
      <c r="AR49" s="193"/>
      <c r="AS49" s="162" t="n">
        <f aca="false">SUMIF($BE50:$BE276,"&lt;&gt;1",AS50:AS276)</f>
        <v>104255.0403</v>
      </c>
      <c r="AT49" s="162" t="n">
        <f aca="false">SUMIF($BE50:$BE276,"&lt;&gt;1",AT50:AT276)</f>
        <v>17053.372</v>
      </c>
      <c r="AU49" s="162" t="n">
        <f aca="false">SUMIF($BE50:$BE276,"&lt;&gt;1",AU50:AU276)</f>
        <v>3973.272</v>
      </c>
      <c r="AV49" s="162" t="n">
        <f aca="false">SUMIF($BE50:$BE276,"&lt;&gt;1",AV50:AV276)</f>
        <v>0</v>
      </c>
      <c r="AW49" s="162" t="n">
        <f aca="false">SUMIF($BE50:$BE276,"&lt;&gt;1",AW50:AW276)</f>
        <v>13080.1</v>
      </c>
      <c r="AX49" s="194"/>
      <c r="AY49" s="195"/>
      <c r="AZ49" s="195"/>
      <c r="BA49" s="195"/>
      <c r="BB49" s="195"/>
      <c r="BC49" s="195"/>
      <c r="BD49" s="195"/>
      <c r="BE49" s="170"/>
    </row>
    <row r="50" customFormat="false" ht="12" hidden="true" customHeight="true" outlineLevel="0" collapsed="false">
      <c r="C50" s="131"/>
      <c r="D50" s="185" t="n">
        <v>0</v>
      </c>
      <c r="E50" s="185"/>
      <c r="F50" s="185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70"/>
    </row>
    <row r="51" customFormat="false" ht="11.25" hidden="false" customHeight="true" outlineLevel="0" collapsed="false">
      <c r="C51" s="196"/>
      <c r="D51" s="197" t="n">
        <v>1</v>
      </c>
      <c r="E51" s="198" t="s">
        <v>178</v>
      </c>
      <c r="F51" s="198" t="s">
        <v>179</v>
      </c>
      <c r="G51" s="198" t="s">
        <v>180</v>
      </c>
      <c r="H51" s="198" t="s">
        <v>181</v>
      </c>
      <c r="I51" s="198" t="s">
        <v>181</v>
      </c>
      <c r="J51" s="198" t="s">
        <v>182</v>
      </c>
      <c r="K51" s="199" t="n">
        <v>5</v>
      </c>
      <c r="L51" s="199" t="n">
        <v>2019</v>
      </c>
      <c r="M51" s="200" t="s">
        <v>183</v>
      </c>
      <c r="N51" s="200" t="s">
        <v>184</v>
      </c>
      <c r="O51" s="201" t="n">
        <v>0</v>
      </c>
      <c r="P51" s="202" t="n">
        <v>0</v>
      </c>
      <c r="Q51" s="203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4"/>
      <c r="AR51" s="204"/>
      <c r="AS51" s="204"/>
      <c r="AT51" s="204"/>
      <c r="AU51" s="204"/>
      <c r="AV51" s="204"/>
      <c r="AW51" s="204"/>
      <c r="AX51" s="204"/>
      <c r="AY51" s="204"/>
      <c r="AZ51" s="204"/>
      <c r="BA51" s="204"/>
      <c r="BB51" s="204"/>
      <c r="BC51" s="204"/>
      <c r="BD51" s="204"/>
      <c r="BE51" s="205"/>
      <c r="BF51" s="181"/>
      <c r="BG51" s="181"/>
      <c r="BH51" s="181"/>
      <c r="BI51" s="181"/>
      <c r="BJ51" s="181"/>
      <c r="BK51" s="181"/>
    </row>
    <row r="52" customFormat="false" ht="11.25" hidden="false" customHeight="true" outlineLevel="0" collapsed="false">
      <c r="C52" s="196"/>
      <c r="D52" s="197"/>
      <c r="E52" s="198"/>
      <c r="F52" s="198"/>
      <c r="G52" s="198"/>
      <c r="H52" s="198"/>
      <c r="I52" s="198"/>
      <c r="J52" s="198"/>
      <c r="K52" s="199"/>
      <c r="L52" s="199"/>
      <c r="M52" s="200"/>
      <c r="N52" s="200"/>
      <c r="O52" s="201"/>
      <c r="P52" s="202"/>
      <c r="Q52" s="206"/>
      <c r="R52" s="207" t="n">
        <v>1</v>
      </c>
      <c r="S52" s="208" t="s">
        <v>185</v>
      </c>
      <c r="T52" s="208" t="s">
        <v>186</v>
      </c>
      <c r="U52" s="208" t="s">
        <v>187</v>
      </c>
      <c r="V52" s="208" t="s">
        <v>188</v>
      </c>
      <c r="W52" s="208" t="s">
        <v>188</v>
      </c>
      <c r="X52" s="208" t="s">
        <v>182</v>
      </c>
      <c r="Y52" s="208" t="s">
        <v>189</v>
      </c>
      <c r="Z52" s="208" t="s">
        <v>190</v>
      </c>
      <c r="AA52" s="208" t="s">
        <v>191</v>
      </c>
      <c r="AB52" s="208" t="s">
        <v>192</v>
      </c>
      <c r="AC52" s="208" t="s">
        <v>181</v>
      </c>
      <c r="AD52" s="208" t="s">
        <v>181</v>
      </c>
      <c r="AE52" s="208" t="s">
        <v>182</v>
      </c>
      <c r="AF52" s="208" t="s">
        <v>189</v>
      </c>
      <c r="AG52" s="208" t="s">
        <v>190</v>
      </c>
      <c r="AH52" s="209"/>
      <c r="AI52" s="210"/>
      <c r="AJ52" s="211"/>
      <c r="AK52" s="211"/>
      <c r="AL52" s="211"/>
      <c r="AM52" s="211"/>
      <c r="AN52" s="211"/>
      <c r="AO52" s="211"/>
      <c r="AP52" s="211"/>
      <c r="AQ52" s="211"/>
      <c r="AR52" s="211"/>
      <c r="AS52" s="212"/>
      <c r="AT52" s="212"/>
      <c r="AU52" s="212"/>
      <c r="AV52" s="212"/>
      <c r="AW52" s="212"/>
      <c r="AX52" s="212"/>
      <c r="AY52" s="158"/>
      <c r="AZ52" s="158"/>
      <c r="BA52" s="158"/>
      <c r="BB52" s="158"/>
      <c r="BC52" s="158"/>
      <c r="BD52" s="158"/>
      <c r="BE52" s="205"/>
      <c r="BF52" s="213"/>
      <c r="BG52" s="213"/>
      <c r="BH52" s="213"/>
      <c r="BI52" s="181"/>
      <c r="BJ52" s="213"/>
      <c r="BK52" s="213"/>
      <c r="BL52" s="213"/>
      <c r="BM52" s="213"/>
      <c r="BN52" s="213"/>
    </row>
    <row r="53" customFormat="false" ht="15" hidden="false" customHeight="true" outlineLevel="0" collapsed="false">
      <c r="C53" s="196"/>
      <c r="D53" s="197"/>
      <c r="E53" s="198"/>
      <c r="F53" s="198"/>
      <c r="G53" s="198"/>
      <c r="H53" s="198"/>
      <c r="I53" s="198"/>
      <c r="J53" s="198"/>
      <c r="K53" s="199"/>
      <c r="L53" s="199"/>
      <c r="M53" s="200"/>
      <c r="N53" s="200"/>
      <c r="O53" s="201"/>
      <c r="P53" s="202"/>
      <c r="Q53" s="206"/>
      <c r="R53" s="207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14"/>
      <c r="AI53" s="215" t="s">
        <v>193</v>
      </c>
      <c r="AJ53" s="216" t="s">
        <v>141</v>
      </c>
      <c r="AK53" s="217" t="s">
        <v>60</v>
      </c>
      <c r="AL53" s="217"/>
      <c r="AM53" s="217"/>
      <c r="AN53" s="217"/>
      <c r="AO53" s="217"/>
      <c r="AP53" s="217"/>
      <c r="AQ53" s="217"/>
      <c r="AR53" s="217"/>
      <c r="AS53" s="218" t="n">
        <v>693.88</v>
      </c>
      <c r="AT53" s="218" t="n">
        <v>693.88</v>
      </c>
      <c r="AU53" s="219"/>
      <c r="AV53" s="220"/>
      <c r="AW53" s="218" t="n">
        <f aca="false">AT53-AU53</f>
        <v>693.88</v>
      </c>
      <c r="AX53" s="218" t="n">
        <f aca="false">AU53-AT53</f>
        <v>-693.88</v>
      </c>
      <c r="AY53" s="219"/>
      <c r="AZ53" s="219"/>
      <c r="BA53" s="221" t="s">
        <v>194</v>
      </c>
      <c r="BB53" s="219" t="n">
        <f aca="false">AW53</f>
        <v>693.88</v>
      </c>
      <c r="BC53" s="222" t="s">
        <v>194</v>
      </c>
      <c r="BD53" s="223"/>
      <c r="BE53" s="205" t="n">
        <v>0</v>
      </c>
      <c r="BF53" s="213"/>
      <c r="BG53" s="213"/>
      <c r="BI53" s="180" t="str">
        <f aca="false">AJ53 &amp; BE53</f>
        <v>Амортизационные отчисления0</v>
      </c>
      <c r="BJ53" s="213"/>
      <c r="BK53" s="213"/>
      <c r="BL53" s="213"/>
      <c r="BM53" s="213"/>
      <c r="BX53" s="180"/>
    </row>
    <row r="54" customFormat="false" ht="15" hidden="false" customHeight="true" outlineLevel="0" collapsed="false">
      <c r="C54" s="196"/>
      <c r="D54" s="197"/>
      <c r="E54" s="198"/>
      <c r="F54" s="198"/>
      <c r="G54" s="198"/>
      <c r="H54" s="198"/>
      <c r="I54" s="198"/>
      <c r="J54" s="198"/>
      <c r="K54" s="199"/>
      <c r="L54" s="199"/>
      <c r="M54" s="200"/>
      <c r="N54" s="200"/>
      <c r="O54" s="201"/>
      <c r="P54" s="202"/>
      <c r="Q54" s="206"/>
      <c r="R54" s="207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08"/>
      <c r="AD54" s="208"/>
      <c r="AE54" s="208"/>
      <c r="AF54" s="208"/>
      <c r="AG54" s="208"/>
      <c r="AH54" s="214"/>
      <c r="AI54" s="215" t="s">
        <v>146</v>
      </c>
      <c r="AJ54" s="216" t="s">
        <v>139</v>
      </c>
      <c r="AK54" s="217" t="s">
        <v>60</v>
      </c>
      <c r="AL54" s="217"/>
      <c r="AM54" s="217"/>
      <c r="AN54" s="217"/>
      <c r="AO54" s="217"/>
      <c r="AP54" s="217"/>
      <c r="AQ54" s="217"/>
      <c r="AR54" s="217"/>
      <c r="AS54" s="218" t="n">
        <v>0</v>
      </c>
      <c r="AT54" s="218" t="n">
        <v>0</v>
      </c>
      <c r="AU54" s="219"/>
      <c r="AV54" s="220"/>
      <c r="AW54" s="218" t="n">
        <f aca="false">AT54-AU54</f>
        <v>0</v>
      </c>
      <c r="AX54" s="218" t="n">
        <f aca="false">AU54-AT54</f>
        <v>0</v>
      </c>
      <c r="AY54" s="219"/>
      <c r="AZ54" s="219"/>
      <c r="BA54" s="221"/>
      <c r="BB54" s="219"/>
      <c r="BC54" s="222"/>
      <c r="BD54" s="223"/>
      <c r="BE54" s="205" t="n">
        <v>0</v>
      </c>
      <c r="BF54" s="213"/>
      <c r="BG54" s="213"/>
      <c r="BI54" s="180" t="str">
        <f aca="false">AJ54 &amp; BE54</f>
        <v>Прибыль направляемая на инвестиции0</v>
      </c>
      <c r="BJ54" s="213"/>
      <c r="BK54" s="213"/>
      <c r="BL54" s="213"/>
      <c r="BM54" s="213"/>
      <c r="BX54" s="180"/>
    </row>
    <row r="55" customFormat="false" ht="11.25" hidden="false" customHeight="true" outlineLevel="0" collapsed="false">
      <c r="C55" s="196"/>
      <c r="D55" s="197" t="n">
        <v>2</v>
      </c>
      <c r="E55" s="198" t="s">
        <v>178</v>
      </c>
      <c r="F55" s="198" t="s">
        <v>179</v>
      </c>
      <c r="G55" s="198" t="s">
        <v>195</v>
      </c>
      <c r="H55" s="198" t="s">
        <v>181</v>
      </c>
      <c r="I55" s="198" t="s">
        <v>181</v>
      </c>
      <c r="J55" s="198" t="s">
        <v>182</v>
      </c>
      <c r="K55" s="199" t="n">
        <v>5</v>
      </c>
      <c r="L55" s="199" t="n">
        <v>2021</v>
      </c>
      <c r="M55" s="200" t="s">
        <v>183</v>
      </c>
      <c r="N55" s="200" t="s">
        <v>196</v>
      </c>
      <c r="O55" s="201" t="n">
        <v>0</v>
      </c>
      <c r="P55" s="202" t="n">
        <v>0</v>
      </c>
      <c r="Q55" s="203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4"/>
      <c r="AS55" s="204"/>
      <c r="AT55" s="204"/>
      <c r="AU55" s="204"/>
      <c r="AV55" s="204"/>
      <c r="AW55" s="204"/>
      <c r="AX55" s="204"/>
      <c r="AY55" s="204"/>
      <c r="AZ55" s="204"/>
      <c r="BA55" s="204"/>
      <c r="BB55" s="204"/>
      <c r="BC55" s="204"/>
      <c r="BD55" s="204"/>
      <c r="BE55" s="205"/>
      <c r="BF55" s="181"/>
      <c r="BG55" s="181"/>
      <c r="BH55" s="181"/>
      <c r="BI55" s="181"/>
      <c r="BJ55" s="181"/>
      <c r="BK55" s="181"/>
    </row>
    <row r="56" customFormat="false" ht="11.25" hidden="false" customHeight="true" outlineLevel="0" collapsed="false">
      <c r="C56" s="196"/>
      <c r="D56" s="197"/>
      <c r="E56" s="198"/>
      <c r="F56" s="198"/>
      <c r="G56" s="198"/>
      <c r="H56" s="198"/>
      <c r="I56" s="198"/>
      <c r="J56" s="198"/>
      <c r="K56" s="199"/>
      <c r="L56" s="199"/>
      <c r="M56" s="200"/>
      <c r="N56" s="200"/>
      <c r="O56" s="201"/>
      <c r="P56" s="202"/>
      <c r="Q56" s="206"/>
      <c r="R56" s="207" t="n">
        <v>1</v>
      </c>
      <c r="S56" s="208" t="s">
        <v>185</v>
      </c>
      <c r="T56" s="208" t="s">
        <v>186</v>
      </c>
      <c r="U56" s="208" t="s">
        <v>187</v>
      </c>
      <c r="V56" s="208" t="s">
        <v>188</v>
      </c>
      <c r="W56" s="208" t="s">
        <v>188</v>
      </c>
      <c r="X56" s="208" t="s">
        <v>182</v>
      </c>
      <c r="Y56" s="208" t="s">
        <v>189</v>
      </c>
      <c r="Z56" s="208" t="s">
        <v>190</v>
      </c>
      <c r="AA56" s="208" t="s">
        <v>191</v>
      </c>
      <c r="AB56" s="208" t="s">
        <v>192</v>
      </c>
      <c r="AC56" s="208" t="s">
        <v>181</v>
      </c>
      <c r="AD56" s="208" t="s">
        <v>181</v>
      </c>
      <c r="AE56" s="208" t="s">
        <v>182</v>
      </c>
      <c r="AF56" s="208" t="s">
        <v>189</v>
      </c>
      <c r="AG56" s="208" t="s">
        <v>190</v>
      </c>
      <c r="AH56" s="209"/>
      <c r="AI56" s="210"/>
      <c r="AJ56" s="211"/>
      <c r="AK56" s="211"/>
      <c r="AL56" s="211"/>
      <c r="AM56" s="211"/>
      <c r="AN56" s="211"/>
      <c r="AO56" s="211"/>
      <c r="AP56" s="211"/>
      <c r="AQ56" s="211"/>
      <c r="AR56" s="211"/>
      <c r="AS56" s="212"/>
      <c r="AT56" s="212"/>
      <c r="AU56" s="212"/>
      <c r="AV56" s="212"/>
      <c r="AW56" s="212"/>
      <c r="AX56" s="212"/>
      <c r="AY56" s="158"/>
      <c r="AZ56" s="158"/>
      <c r="BA56" s="158"/>
      <c r="BB56" s="158"/>
      <c r="BC56" s="158"/>
      <c r="BD56" s="158"/>
      <c r="BE56" s="205"/>
      <c r="BF56" s="213"/>
      <c r="BG56" s="213"/>
      <c r="BH56" s="213"/>
      <c r="BI56" s="181"/>
      <c r="BJ56" s="213"/>
      <c r="BK56" s="213"/>
      <c r="BL56" s="213"/>
      <c r="BM56" s="213"/>
      <c r="BN56" s="213"/>
    </row>
    <row r="57" customFormat="false" ht="15" hidden="false" customHeight="true" outlineLevel="0" collapsed="false">
      <c r="C57" s="196"/>
      <c r="D57" s="197"/>
      <c r="E57" s="198"/>
      <c r="F57" s="198"/>
      <c r="G57" s="198"/>
      <c r="H57" s="198"/>
      <c r="I57" s="198"/>
      <c r="J57" s="198"/>
      <c r="K57" s="199"/>
      <c r="L57" s="199"/>
      <c r="M57" s="200"/>
      <c r="N57" s="200"/>
      <c r="O57" s="201"/>
      <c r="P57" s="202"/>
      <c r="Q57" s="206"/>
      <c r="R57" s="207"/>
      <c r="S57" s="208"/>
      <c r="T57" s="208"/>
      <c r="U57" s="208"/>
      <c r="V57" s="208"/>
      <c r="W57" s="208"/>
      <c r="X57" s="208"/>
      <c r="Y57" s="208"/>
      <c r="Z57" s="208"/>
      <c r="AA57" s="208"/>
      <c r="AB57" s="208"/>
      <c r="AC57" s="208"/>
      <c r="AD57" s="208"/>
      <c r="AE57" s="208"/>
      <c r="AF57" s="208"/>
      <c r="AG57" s="208"/>
      <c r="AH57" s="214"/>
      <c r="AI57" s="215" t="s">
        <v>193</v>
      </c>
      <c r="AJ57" s="216" t="s">
        <v>141</v>
      </c>
      <c r="AK57" s="217" t="s">
        <v>60</v>
      </c>
      <c r="AL57" s="217"/>
      <c r="AM57" s="217"/>
      <c r="AN57" s="217"/>
      <c r="AO57" s="217"/>
      <c r="AP57" s="217"/>
      <c r="AQ57" s="217"/>
      <c r="AR57" s="217"/>
      <c r="AS57" s="218" t="n">
        <v>0</v>
      </c>
      <c r="AT57" s="218" t="n">
        <v>0</v>
      </c>
      <c r="AU57" s="219"/>
      <c r="AV57" s="220"/>
      <c r="AW57" s="218" t="n">
        <f aca="false">AT57-AU57</f>
        <v>0</v>
      </c>
      <c r="AX57" s="218" t="n">
        <f aca="false">AU57-AT57</f>
        <v>0</v>
      </c>
      <c r="AY57" s="219"/>
      <c r="AZ57" s="219"/>
      <c r="BA57" s="221"/>
      <c r="BB57" s="219"/>
      <c r="BC57" s="222"/>
      <c r="BD57" s="223"/>
      <c r="BE57" s="205" t="n">
        <v>0</v>
      </c>
      <c r="BF57" s="213"/>
      <c r="BG57" s="213"/>
      <c r="BI57" s="180" t="str">
        <f aca="false">AJ57 &amp; BE57</f>
        <v>Амортизационные отчисления0</v>
      </c>
      <c r="BJ57" s="213"/>
      <c r="BK57" s="213"/>
      <c r="BL57" s="213"/>
      <c r="BM57" s="213"/>
      <c r="BX57" s="180"/>
    </row>
    <row r="58" customFormat="false" ht="15" hidden="false" customHeight="true" outlineLevel="0" collapsed="false">
      <c r="C58" s="196"/>
      <c r="D58" s="197"/>
      <c r="E58" s="198"/>
      <c r="F58" s="198"/>
      <c r="G58" s="198"/>
      <c r="H58" s="198"/>
      <c r="I58" s="198"/>
      <c r="J58" s="198"/>
      <c r="K58" s="199"/>
      <c r="L58" s="199"/>
      <c r="M58" s="200"/>
      <c r="N58" s="200"/>
      <c r="O58" s="201"/>
      <c r="P58" s="202"/>
      <c r="Q58" s="206"/>
      <c r="R58" s="207"/>
      <c r="S58" s="208"/>
      <c r="T58" s="208"/>
      <c r="U58" s="208"/>
      <c r="V58" s="208"/>
      <c r="W58" s="208"/>
      <c r="X58" s="208"/>
      <c r="Y58" s="208"/>
      <c r="Z58" s="208"/>
      <c r="AA58" s="208"/>
      <c r="AB58" s="208"/>
      <c r="AC58" s="208"/>
      <c r="AD58" s="208"/>
      <c r="AE58" s="208"/>
      <c r="AF58" s="208"/>
      <c r="AG58" s="208"/>
      <c r="AH58" s="214"/>
      <c r="AI58" s="215" t="s">
        <v>146</v>
      </c>
      <c r="AJ58" s="216" t="s">
        <v>139</v>
      </c>
      <c r="AK58" s="217" t="s">
        <v>60</v>
      </c>
      <c r="AL58" s="217"/>
      <c r="AM58" s="217"/>
      <c r="AN58" s="217"/>
      <c r="AO58" s="217"/>
      <c r="AP58" s="217"/>
      <c r="AQ58" s="217"/>
      <c r="AR58" s="217"/>
      <c r="AS58" s="218" t="n">
        <v>5111.86</v>
      </c>
      <c r="AT58" s="218" t="n">
        <v>0</v>
      </c>
      <c r="AU58" s="219"/>
      <c r="AV58" s="220"/>
      <c r="AW58" s="218" t="n">
        <f aca="false">AT58-AU58</f>
        <v>0</v>
      </c>
      <c r="AX58" s="218" t="n">
        <f aca="false">AU58-AT58</f>
        <v>0</v>
      </c>
      <c r="AY58" s="219"/>
      <c r="AZ58" s="219"/>
      <c r="BA58" s="221"/>
      <c r="BB58" s="219"/>
      <c r="BC58" s="222"/>
      <c r="BD58" s="223"/>
      <c r="BE58" s="205" t="n">
        <v>0</v>
      </c>
      <c r="BF58" s="213"/>
      <c r="BG58" s="213"/>
      <c r="BI58" s="180" t="str">
        <f aca="false">AJ58 &amp; BE58</f>
        <v>Прибыль направляемая на инвестиции0</v>
      </c>
      <c r="BJ58" s="213"/>
      <c r="BK58" s="213"/>
      <c r="BL58" s="213"/>
      <c r="BM58" s="213"/>
      <c r="BX58" s="180"/>
    </row>
    <row r="59" customFormat="false" ht="11.25" hidden="false" customHeight="true" outlineLevel="0" collapsed="false">
      <c r="C59" s="196"/>
      <c r="D59" s="197" t="n">
        <v>3</v>
      </c>
      <c r="E59" s="198" t="s">
        <v>178</v>
      </c>
      <c r="F59" s="198" t="s">
        <v>179</v>
      </c>
      <c r="G59" s="198" t="s">
        <v>197</v>
      </c>
      <c r="H59" s="198" t="s">
        <v>181</v>
      </c>
      <c r="I59" s="198" t="s">
        <v>181</v>
      </c>
      <c r="J59" s="198" t="s">
        <v>182</v>
      </c>
      <c r="K59" s="199" t="n">
        <v>5</v>
      </c>
      <c r="L59" s="199" t="n">
        <v>2020</v>
      </c>
      <c r="M59" s="200" t="s">
        <v>183</v>
      </c>
      <c r="N59" s="200" t="s">
        <v>198</v>
      </c>
      <c r="O59" s="201" t="n">
        <v>0</v>
      </c>
      <c r="P59" s="202" t="n">
        <v>0</v>
      </c>
      <c r="Q59" s="203"/>
      <c r="R59" s="204"/>
      <c r="S59" s="204"/>
      <c r="T59" s="204"/>
      <c r="U59" s="204"/>
      <c r="V59" s="204"/>
      <c r="W59" s="204"/>
      <c r="X59" s="204"/>
      <c r="Y59" s="204"/>
      <c r="Z59" s="204"/>
      <c r="AA59" s="204"/>
      <c r="AB59" s="204"/>
      <c r="AC59" s="204"/>
      <c r="AD59" s="204"/>
      <c r="AE59" s="204"/>
      <c r="AF59" s="204"/>
      <c r="AG59" s="204"/>
      <c r="AH59" s="204"/>
      <c r="AI59" s="204"/>
      <c r="AJ59" s="204"/>
      <c r="AK59" s="204"/>
      <c r="AL59" s="204"/>
      <c r="AM59" s="204"/>
      <c r="AN59" s="204"/>
      <c r="AO59" s="204"/>
      <c r="AP59" s="204"/>
      <c r="AQ59" s="204"/>
      <c r="AR59" s="204"/>
      <c r="AS59" s="204"/>
      <c r="AT59" s="204"/>
      <c r="AU59" s="204"/>
      <c r="AV59" s="204"/>
      <c r="AW59" s="204"/>
      <c r="AX59" s="204"/>
      <c r="AY59" s="204"/>
      <c r="AZ59" s="204"/>
      <c r="BA59" s="204"/>
      <c r="BB59" s="204"/>
      <c r="BC59" s="204"/>
      <c r="BD59" s="204"/>
      <c r="BE59" s="205"/>
      <c r="BF59" s="181"/>
      <c r="BG59" s="181"/>
      <c r="BH59" s="181"/>
      <c r="BI59" s="181"/>
      <c r="BJ59" s="181"/>
      <c r="BK59" s="181"/>
    </row>
    <row r="60" customFormat="false" ht="11.25" hidden="false" customHeight="true" outlineLevel="0" collapsed="false">
      <c r="C60" s="196"/>
      <c r="D60" s="197"/>
      <c r="E60" s="198"/>
      <c r="F60" s="198"/>
      <c r="G60" s="198"/>
      <c r="H60" s="198"/>
      <c r="I60" s="198"/>
      <c r="J60" s="198"/>
      <c r="K60" s="199"/>
      <c r="L60" s="199"/>
      <c r="M60" s="200"/>
      <c r="N60" s="200"/>
      <c r="O60" s="201"/>
      <c r="P60" s="202"/>
      <c r="Q60" s="206"/>
      <c r="R60" s="207" t="n">
        <v>1</v>
      </c>
      <c r="S60" s="208" t="s">
        <v>185</v>
      </c>
      <c r="T60" s="208" t="s">
        <v>186</v>
      </c>
      <c r="U60" s="208" t="s">
        <v>187</v>
      </c>
      <c r="V60" s="208" t="s">
        <v>188</v>
      </c>
      <c r="W60" s="208" t="s">
        <v>188</v>
      </c>
      <c r="X60" s="208" t="s">
        <v>182</v>
      </c>
      <c r="Y60" s="208" t="s">
        <v>189</v>
      </c>
      <c r="Z60" s="208" t="s">
        <v>190</v>
      </c>
      <c r="AA60" s="208" t="s">
        <v>191</v>
      </c>
      <c r="AB60" s="208" t="s">
        <v>192</v>
      </c>
      <c r="AC60" s="208" t="s">
        <v>181</v>
      </c>
      <c r="AD60" s="208" t="s">
        <v>181</v>
      </c>
      <c r="AE60" s="208" t="s">
        <v>182</v>
      </c>
      <c r="AF60" s="208" t="s">
        <v>189</v>
      </c>
      <c r="AG60" s="208" t="s">
        <v>190</v>
      </c>
      <c r="AH60" s="209"/>
      <c r="AI60" s="210"/>
      <c r="AJ60" s="211"/>
      <c r="AK60" s="211"/>
      <c r="AL60" s="211"/>
      <c r="AM60" s="211"/>
      <c r="AN60" s="211"/>
      <c r="AO60" s="211"/>
      <c r="AP60" s="211"/>
      <c r="AQ60" s="211"/>
      <c r="AR60" s="211"/>
      <c r="AS60" s="212"/>
      <c r="AT60" s="212"/>
      <c r="AU60" s="212"/>
      <c r="AV60" s="212"/>
      <c r="AW60" s="212"/>
      <c r="AX60" s="212"/>
      <c r="AY60" s="158"/>
      <c r="AZ60" s="158"/>
      <c r="BA60" s="158"/>
      <c r="BB60" s="158"/>
      <c r="BC60" s="158"/>
      <c r="BD60" s="158"/>
      <c r="BE60" s="205"/>
      <c r="BF60" s="213"/>
      <c r="BG60" s="213"/>
      <c r="BH60" s="213"/>
      <c r="BI60" s="181"/>
      <c r="BJ60" s="213"/>
      <c r="BK60" s="213"/>
      <c r="BL60" s="213"/>
      <c r="BM60" s="213"/>
      <c r="BN60" s="213"/>
    </row>
    <row r="61" customFormat="false" ht="15" hidden="false" customHeight="true" outlineLevel="0" collapsed="false">
      <c r="C61" s="196"/>
      <c r="D61" s="197"/>
      <c r="E61" s="198"/>
      <c r="F61" s="198"/>
      <c r="G61" s="198"/>
      <c r="H61" s="198"/>
      <c r="I61" s="198"/>
      <c r="J61" s="198"/>
      <c r="K61" s="199"/>
      <c r="L61" s="199"/>
      <c r="M61" s="200"/>
      <c r="N61" s="200"/>
      <c r="O61" s="201"/>
      <c r="P61" s="202"/>
      <c r="Q61" s="206"/>
      <c r="R61" s="207"/>
      <c r="S61" s="208"/>
      <c r="T61" s="208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214"/>
      <c r="AI61" s="215" t="s">
        <v>193</v>
      </c>
      <c r="AJ61" s="216" t="s">
        <v>141</v>
      </c>
      <c r="AK61" s="217" t="s">
        <v>60</v>
      </c>
      <c r="AL61" s="217"/>
      <c r="AM61" s="217"/>
      <c r="AN61" s="217"/>
      <c r="AO61" s="217"/>
      <c r="AP61" s="217"/>
      <c r="AQ61" s="217"/>
      <c r="AR61" s="217"/>
      <c r="AS61" s="218" t="n">
        <v>0</v>
      </c>
      <c r="AT61" s="218" t="n">
        <v>0</v>
      </c>
      <c r="AU61" s="219"/>
      <c r="AV61" s="220"/>
      <c r="AW61" s="218" t="n">
        <f aca="false">AT61-AU61</f>
        <v>0</v>
      </c>
      <c r="AX61" s="218" t="n">
        <f aca="false">AU61-AT61</f>
        <v>0</v>
      </c>
      <c r="AY61" s="219"/>
      <c r="AZ61" s="219"/>
      <c r="BA61" s="221"/>
      <c r="BB61" s="219"/>
      <c r="BC61" s="222"/>
      <c r="BD61" s="223"/>
      <c r="BE61" s="205" t="n">
        <v>0</v>
      </c>
      <c r="BF61" s="213"/>
      <c r="BG61" s="213"/>
      <c r="BI61" s="180" t="str">
        <f aca="false">AJ61 &amp; BE61</f>
        <v>Амортизационные отчисления0</v>
      </c>
      <c r="BJ61" s="213"/>
      <c r="BK61" s="213"/>
      <c r="BL61" s="213"/>
      <c r="BM61" s="213"/>
      <c r="BX61" s="180"/>
    </row>
    <row r="62" customFormat="false" ht="15" hidden="false" customHeight="true" outlineLevel="0" collapsed="false">
      <c r="C62" s="196"/>
      <c r="D62" s="197"/>
      <c r="E62" s="198"/>
      <c r="F62" s="198"/>
      <c r="G62" s="198"/>
      <c r="H62" s="198"/>
      <c r="I62" s="198"/>
      <c r="J62" s="198"/>
      <c r="K62" s="199"/>
      <c r="L62" s="199"/>
      <c r="M62" s="200"/>
      <c r="N62" s="200"/>
      <c r="O62" s="201"/>
      <c r="P62" s="202"/>
      <c r="Q62" s="206"/>
      <c r="R62" s="207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214"/>
      <c r="AI62" s="215" t="s">
        <v>146</v>
      </c>
      <c r="AJ62" s="216" t="s">
        <v>139</v>
      </c>
      <c r="AK62" s="217" t="s">
        <v>60</v>
      </c>
      <c r="AL62" s="217"/>
      <c r="AM62" s="217"/>
      <c r="AN62" s="217"/>
      <c r="AO62" s="217"/>
      <c r="AP62" s="217"/>
      <c r="AQ62" s="217"/>
      <c r="AR62" s="217"/>
      <c r="AS62" s="218" t="n">
        <v>1175.323</v>
      </c>
      <c r="AT62" s="218" t="n">
        <v>0</v>
      </c>
      <c r="AU62" s="219"/>
      <c r="AV62" s="220"/>
      <c r="AW62" s="218" t="n">
        <f aca="false">AT62-AU62</f>
        <v>0</v>
      </c>
      <c r="AX62" s="218" t="n">
        <f aca="false">AU62-AT62</f>
        <v>0</v>
      </c>
      <c r="AY62" s="219"/>
      <c r="AZ62" s="219"/>
      <c r="BA62" s="221"/>
      <c r="BB62" s="219"/>
      <c r="BC62" s="222"/>
      <c r="BD62" s="223"/>
      <c r="BE62" s="205" t="n">
        <v>0</v>
      </c>
      <c r="BF62" s="213"/>
      <c r="BG62" s="213"/>
      <c r="BI62" s="180" t="str">
        <f aca="false">AJ62 &amp; BE62</f>
        <v>Прибыль направляемая на инвестиции0</v>
      </c>
      <c r="BJ62" s="213"/>
      <c r="BK62" s="213"/>
      <c r="BL62" s="213"/>
      <c r="BM62" s="213"/>
      <c r="BX62" s="180"/>
    </row>
    <row r="63" customFormat="false" ht="11.25" hidden="false" customHeight="true" outlineLevel="0" collapsed="false">
      <c r="C63" s="196"/>
      <c r="D63" s="197" t="n">
        <v>4</v>
      </c>
      <c r="E63" s="198" t="s">
        <v>178</v>
      </c>
      <c r="F63" s="198" t="s">
        <v>179</v>
      </c>
      <c r="G63" s="198" t="s">
        <v>199</v>
      </c>
      <c r="H63" s="198" t="s">
        <v>181</v>
      </c>
      <c r="I63" s="198" t="s">
        <v>181</v>
      </c>
      <c r="J63" s="198" t="s">
        <v>182</v>
      </c>
      <c r="K63" s="199" t="n">
        <v>5</v>
      </c>
      <c r="L63" s="199" t="n">
        <v>2019</v>
      </c>
      <c r="M63" s="200" t="s">
        <v>183</v>
      </c>
      <c r="N63" s="200" t="s">
        <v>184</v>
      </c>
      <c r="O63" s="201" t="n">
        <v>0</v>
      </c>
      <c r="P63" s="202" t="n">
        <v>0</v>
      </c>
      <c r="Q63" s="203"/>
      <c r="R63" s="204"/>
      <c r="S63" s="204"/>
      <c r="T63" s="204"/>
      <c r="U63" s="204"/>
      <c r="V63" s="204"/>
      <c r="W63" s="204"/>
      <c r="X63" s="204"/>
      <c r="Y63" s="204"/>
      <c r="Z63" s="204"/>
      <c r="AA63" s="204"/>
      <c r="AB63" s="204"/>
      <c r="AC63" s="204"/>
      <c r="AD63" s="204"/>
      <c r="AE63" s="204"/>
      <c r="AF63" s="204"/>
      <c r="AG63" s="204"/>
      <c r="AH63" s="204"/>
      <c r="AI63" s="204"/>
      <c r="AJ63" s="204"/>
      <c r="AK63" s="204"/>
      <c r="AL63" s="204"/>
      <c r="AM63" s="204"/>
      <c r="AN63" s="204"/>
      <c r="AO63" s="204"/>
      <c r="AP63" s="204"/>
      <c r="AQ63" s="204"/>
      <c r="AR63" s="204"/>
      <c r="AS63" s="204"/>
      <c r="AT63" s="204"/>
      <c r="AU63" s="204"/>
      <c r="AV63" s="204"/>
      <c r="AW63" s="204"/>
      <c r="AX63" s="204"/>
      <c r="AY63" s="204"/>
      <c r="AZ63" s="204"/>
      <c r="BA63" s="204"/>
      <c r="BB63" s="204"/>
      <c r="BC63" s="204"/>
      <c r="BD63" s="204"/>
      <c r="BE63" s="205"/>
      <c r="BF63" s="181"/>
      <c r="BG63" s="181"/>
      <c r="BH63" s="181"/>
      <c r="BI63" s="181"/>
      <c r="BJ63" s="181"/>
      <c r="BK63" s="181"/>
    </row>
    <row r="64" customFormat="false" ht="11.25" hidden="false" customHeight="true" outlineLevel="0" collapsed="false">
      <c r="C64" s="196"/>
      <c r="D64" s="197"/>
      <c r="E64" s="198"/>
      <c r="F64" s="198"/>
      <c r="G64" s="198"/>
      <c r="H64" s="198"/>
      <c r="I64" s="198"/>
      <c r="J64" s="198"/>
      <c r="K64" s="199"/>
      <c r="L64" s="199"/>
      <c r="M64" s="200"/>
      <c r="N64" s="200"/>
      <c r="O64" s="201"/>
      <c r="P64" s="202"/>
      <c r="Q64" s="206"/>
      <c r="R64" s="207" t="n">
        <v>1</v>
      </c>
      <c r="S64" s="208" t="s">
        <v>185</v>
      </c>
      <c r="T64" s="208" t="s">
        <v>186</v>
      </c>
      <c r="U64" s="208" t="s">
        <v>187</v>
      </c>
      <c r="V64" s="208" t="s">
        <v>188</v>
      </c>
      <c r="W64" s="208" t="s">
        <v>188</v>
      </c>
      <c r="X64" s="208" t="s">
        <v>182</v>
      </c>
      <c r="Y64" s="208" t="s">
        <v>189</v>
      </c>
      <c r="Z64" s="208" t="s">
        <v>190</v>
      </c>
      <c r="AA64" s="208" t="s">
        <v>191</v>
      </c>
      <c r="AB64" s="208" t="s">
        <v>192</v>
      </c>
      <c r="AC64" s="208" t="s">
        <v>181</v>
      </c>
      <c r="AD64" s="208" t="s">
        <v>181</v>
      </c>
      <c r="AE64" s="208" t="s">
        <v>182</v>
      </c>
      <c r="AF64" s="208" t="s">
        <v>189</v>
      </c>
      <c r="AG64" s="208" t="s">
        <v>190</v>
      </c>
      <c r="AH64" s="209"/>
      <c r="AI64" s="210"/>
      <c r="AJ64" s="211"/>
      <c r="AK64" s="211"/>
      <c r="AL64" s="211"/>
      <c r="AM64" s="211"/>
      <c r="AN64" s="211"/>
      <c r="AO64" s="211"/>
      <c r="AP64" s="211"/>
      <c r="AQ64" s="211"/>
      <c r="AR64" s="211"/>
      <c r="AS64" s="212"/>
      <c r="AT64" s="212"/>
      <c r="AU64" s="212"/>
      <c r="AV64" s="212"/>
      <c r="AW64" s="212"/>
      <c r="AX64" s="212"/>
      <c r="AY64" s="158"/>
      <c r="AZ64" s="158"/>
      <c r="BA64" s="158"/>
      <c r="BB64" s="158"/>
      <c r="BC64" s="158"/>
      <c r="BD64" s="158"/>
      <c r="BE64" s="205"/>
      <c r="BF64" s="213"/>
      <c r="BG64" s="213"/>
      <c r="BH64" s="213"/>
      <c r="BI64" s="181"/>
      <c r="BJ64" s="213"/>
      <c r="BK64" s="213"/>
      <c r="BL64" s="213"/>
      <c r="BM64" s="213"/>
      <c r="BN64" s="213"/>
    </row>
    <row r="65" customFormat="false" ht="15" hidden="false" customHeight="true" outlineLevel="0" collapsed="false">
      <c r="C65" s="196"/>
      <c r="D65" s="197"/>
      <c r="E65" s="198"/>
      <c r="F65" s="198"/>
      <c r="G65" s="198"/>
      <c r="H65" s="198"/>
      <c r="I65" s="198"/>
      <c r="J65" s="198"/>
      <c r="K65" s="199"/>
      <c r="L65" s="199"/>
      <c r="M65" s="200"/>
      <c r="N65" s="200"/>
      <c r="O65" s="201"/>
      <c r="P65" s="202"/>
      <c r="Q65" s="206"/>
      <c r="R65" s="207"/>
      <c r="S65" s="208"/>
      <c r="T65" s="208"/>
      <c r="U65" s="208"/>
      <c r="V65" s="208"/>
      <c r="W65" s="208"/>
      <c r="X65" s="208"/>
      <c r="Y65" s="208"/>
      <c r="Z65" s="208"/>
      <c r="AA65" s="208"/>
      <c r="AB65" s="208"/>
      <c r="AC65" s="208"/>
      <c r="AD65" s="208"/>
      <c r="AE65" s="208"/>
      <c r="AF65" s="208"/>
      <c r="AG65" s="208"/>
      <c r="AH65" s="214"/>
      <c r="AI65" s="215" t="s">
        <v>193</v>
      </c>
      <c r="AJ65" s="224" t="s">
        <v>141</v>
      </c>
      <c r="AK65" s="217" t="s">
        <v>60</v>
      </c>
      <c r="AL65" s="217"/>
      <c r="AM65" s="217"/>
      <c r="AN65" s="217"/>
      <c r="AO65" s="217"/>
      <c r="AP65" s="217"/>
      <c r="AQ65" s="217"/>
      <c r="AR65" s="217"/>
      <c r="AS65" s="225" t="n">
        <v>237.483</v>
      </c>
      <c r="AT65" s="218" t="n">
        <v>237.483</v>
      </c>
      <c r="AU65" s="226"/>
      <c r="AV65" s="227"/>
      <c r="AW65" s="218" t="n">
        <f aca="false">AT65-AU65</f>
        <v>237.483</v>
      </c>
      <c r="AX65" s="218" t="n">
        <f aca="false">AU65-AT65</f>
        <v>-237.483</v>
      </c>
      <c r="AY65" s="219"/>
      <c r="AZ65" s="219"/>
      <c r="BA65" s="221" t="s">
        <v>194</v>
      </c>
      <c r="BB65" s="219" t="n">
        <f aca="false">AW65</f>
        <v>237.483</v>
      </c>
      <c r="BC65" s="222" t="s">
        <v>194</v>
      </c>
      <c r="BD65" s="223"/>
      <c r="BE65" s="205" t="n">
        <v>0</v>
      </c>
      <c r="BF65" s="213"/>
      <c r="BG65" s="213"/>
      <c r="BI65" s="180" t="str">
        <f aca="false">AJ65 &amp; BE65</f>
        <v>Амортизационные отчисления0</v>
      </c>
      <c r="BJ65" s="213"/>
      <c r="BK65" s="213"/>
      <c r="BL65" s="213"/>
      <c r="BM65" s="213"/>
      <c r="BX65" s="180"/>
    </row>
    <row r="66" customFormat="false" ht="11.25" hidden="false" customHeight="true" outlineLevel="0" collapsed="false">
      <c r="C66" s="196"/>
      <c r="D66" s="197" t="n">
        <v>5</v>
      </c>
      <c r="E66" s="198" t="s">
        <v>178</v>
      </c>
      <c r="F66" s="198" t="s">
        <v>179</v>
      </c>
      <c r="G66" s="198" t="s">
        <v>200</v>
      </c>
      <c r="H66" s="198" t="s">
        <v>181</v>
      </c>
      <c r="I66" s="198" t="s">
        <v>181</v>
      </c>
      <c r="J66" s="198" t="s">
        <v>182</v>
      </c>
      <c r="K66" s="199" t="n">
        <v>5</v>
      </c>
      <c r="L66" s="199" t="n">
        <v>2020</v>
      </c>
      <c r="M66" s="200" t="s">
        <v>183</v>
      </c>
      <c r="N66" s="200" t="s">
        <v>198</v>
      </c>
      <c r="O66" s="201" t="n">
        <v>0</v>
      </c>
      <c r="P66" s="202" t="n">
        <v>0</v>
      </c>
      <c r="Q66" s="203"/>
      <c r="R66" s="204"/>
      <c r="S66" s="204"/>
      <c r="T66" s="204"/>
      <c r="U66" s="204"/>
      <c r="V66" s="204"/>
      <c r="W66" s="204"/>
      <c r="X66" s="204"/>
      <c r="Y66" s="204"/>
      <c r="Z66" s="204"/>
      <c r="AA66" s="204"/>
      <c r="AB66" s="204"/>
      <c r="AC66" s="204"/>
      <c r="AD66" s="204"/>
      <c r="AE66" s="204"/>
      <c r="AF66" s="204"/>
      <c r="AG66" s="204"/>
      <c r="AH66" s="204"/>
      <c r="AI66" s="204"/>
      <c r="AJ66" s="204"/>
      <c r="AK66" s="204"/>
      <c r="AL66" s="204"/>
      <c r="AM66" s="204"/>
      <c r="AN66" s="204"/>
      <c r="AO66" s="204"/>
      <c r="AP66" s="204"/>
      <c r="AQ66" s="204"/>
      <c r="AR66" s="204"/>
      <c r="AS66" s="204"/>
      <c r="AT66" s="204"/>
      <c r="AU66" s="204"/>
      <c r="AV66" s="204"/>
      <c r="AW66" s="204"/>
      <c r="AX66" s="204"/>
      <c r="AY66" s="204"/>
      <c r="AZ66" s="204"/>
      <c r="BA66" s="204"/>
      <c r="BB66" s="204"/>
      <c r="BC66" s="204"/>
      <c r="BD66" s="204"/>
      <c r="BE66" s="205"/>
      <c r="BF66" s="181"/>
      <c r="BG66" s="181"/>
      <c r="BH66" s="181"/>
      <c r="BI66" s="181"/>
      <c r="BJ66" s="181"/>
      <c r="BK66" s="181"/>
    </row>
    <row r="67" customFormat="false" ht="11.25" hidden="false" customHeight="true" outlineLevel="0" collapsed="false">
      <c r="C67" s="196"/>
      <c r="D67" s="197"/>
      <c r="E67" s="198"/>
      <c r="F67" s="198"/>
      <c r="G67" s="198"/>
      <c r="H67" s="198"/>
      <c r="I67" s="198"/>
      <c r="J67" s="198"/>
      <c r="K67" s="199"/>
      <c r="L67" s="199"/>
      <c r="M67" s="200"/>
      <c r="N67" s="200"/>
      <c r="O67" s="201"/>
      <c r="P67" s="202"/>
      <c r="Q67" s="206"/>
      <c r="R67" s="207" t="n">
        <v>1</v>
      </c>
      <c r="S67" s="208" t="s">
        <v>185</v>
      </c>
      <c r="T67" s="208" t="s">
        <v>186</v>
      </c>
      <c r="U67" s="208" t="s">
        <v>187</v>
      </c>
      <c r="V67" s="208" t="s">
        <v>188</v>
      </c>
      <c r="W67" s="208" t="s">
        <v>188</v>
      </c>
      <c r="X67" s="208" t="s">
        <v>182</v>
      </c>
      <c r="Y67" s="208" t="s">
        <v>189</v>
      </c>
      <c r="Z67" s="208" t="s">
        <v>190</v>
      </c>
      <c r="AA67" s="208" t="s">
        <v>191</v>
      </c>
      <c r="AB67" s="208" t="s">
        <v>192</v>
      </c>
      <c r="AC67" s="208" t="s">
        <v>181</v>
      </c>
      <c r="AD67" s="208" t="s">
        <v>181</v>
      </c>
      <c r="AE67" s="208" t="s">
        <v>182</v>
      </c>
      <c r="AF67" s="208" t="s">
        <v>189</v>
      </c>
      <c r="AG67" s="208" t="s">
        <v>190</v>
      </c>
      <c r="AH67" s="209"/>
      <c r="AI67" s="210"/>
      <c r="AJ67" s="211"/>
      <c r="AK67" s="211"/>
      <c r="AL67" s="211"/>
      <c r="AM67" s="211"/>
      <c r="AN67" s="211"/>
      <c r="AO67" s="211"/>
      <c r="AP67" s="211"/>
      <c r="AQ67" s="211"/>
      <c r="AR67" s="211"/>
      <c r="AS67" s="212"/>
      <c r="AT67" s="212"/>
      <c r="AU67" s="212"/>
      <c r="AV67" s="212"/>
      <c r="AW67" s="212"/>
      <c r="AX67" s="212"/>
      <c r="AY67" s="158"/>
      <c r="AZ67" s="158"/>
      <c r="BA67" s="158"/>
      <c r="BB67" s="158"/>
      <c r="BC67" s="158"/>
      <c r="BD67" s="158"/>
      <c r="BE67" s="205"/>
      <c r="BF67" s="213"/>
      <c r="BG67" s="213"/>
      <c r="BH67" s="213"/>
      <c r="BI67" s="181"/>
      <c r="BJ67" s="213"/>
      <c r="BK67" s="213"/>
      <c r="BL67" s="213"/>
      <c r="BM67" s="213"/>
      <c r="BN67" s="213"/>
    </row>
    <row r="68" customFormat="false" ht="15" hidden="false" customHeight="true" outlineLevel="0" collapsed="false">
      <c r="C68" s="196"/>
      <c r="D68" s="197"/>
      <c r="E68" s="198"/>
      <c r="F68" s="198"/>
      <c r="G68" s="198"/>
      <c r="H68" s="198"/>
      <c r="I68" s="198"/>
      <c r="J68" s="198"/>
      <c r="K68" s="199"/>
      <c r="L68" s="199"/>
      <c r="M68" s="200"/>
      <c r="N68" s="200"/>
      <c r="O68" s="201"/>
      <c r="P68" s="202"/>
      <c r="Q68" s="206"/>
      <c r="R68" s="207"/>
      <c r="S68" s="208"/>
      <c r="T68" s="208"/>
      <c r="U68" s="208"/>
      <c r="V68" s="208"/>
      <c r="W68" s="208"/>
      <c r="X68" s="208"/>
      <c r="Y68" s="208"/>
      <c r="Z68" s="208"/>
      <c r="AA68" s="208"/>
      <c r="AB68" s="208"/>
      <c r="AC68" s="208"/>
      <c r="AD68" s="208"/>
      <c r="AE68" s="208"/>
      <c r="AF68" s="208"/>
      <c r="AG68" s="208"/>
      <c r="AH68" s="214"/>
      <c r="AI68" s="215" t="s">
        <v>193</v>
      </c>
      <c r="AJ68" s="224" t="s">
        <v>141</v>
      </c>
      <c r="AK68" s="217" t="s">
        <v>60</v>
      </c>
      <c r="AL68" s="217"/>
      <c r="AM68" s="217"/>
      <c r="AN68" s="217"/>
      <c r="AO68" s="217"/>
      <c r="AP68" s="217"/>
      <c r="AQ68" s="217"/>
      <c r="AR68" s="217"/>
      <c r="AS68" s="225" t="n">
        <v>237.483</v>
      </c>
      <c r="AT68" s="218" t="n">
        <v>0</v>
      </c>
      <c r="AU68" s="226"/>
      <c r="AV68" s="227"/>
      <c r="AW68" s="218" t="n">
        <f aca="false">AT68-AU68</f>
        <v>0</v>
      </c>
      <c r="AX68" s="218" t="n">
        <f aca="false">AU68-AT68</f>
        <v>0</v>
      </c>
      <c r="AY68" s="219"/>
      <c r="AZ68" s="219"/>
      <c r="BA68" s="221"/>
      <c r="BB68" s="219"/>
      <c r="BC68" s="222"/>
      <c r="BD68" s="223"/>
      <c r="BE68" s="205" t="n">
        <v>0</v>
      </c>
      <c r="BF68" s="213"/>
      <c r="BG68" s="213"/>
      <c r="BI68" s="180" t="str">
        <f aca="false">AJ68 &amp; BE68</f>
        <v>Амортизационные отчисления0</v>
      </c>
      <c r="BJ68" s="213"/>
      <c r="BK68" s="213"/>
      <c r="BL68" s="213"/>
      <c r="BM68" s="213"/>
      <c r="BX68" s="180"/>
    </row>
    <row r="69" customFormat="false" ht="11.25" hidden="false" customHeight="true" outlineLevel="0" collapsed="false">
      <c r="C69" s="196"/>
      <c r="D69" s="197" t="n">
        <v>6</v>
      </c>
      <c r="E69" s="198" t="s">
        <v>178</v>
      </c>
      <c r="F69" s="198" t="s">
        <v>179</v>
      </c>
      <c r="G69" s="198" t="s">
        <v>201</v>
      </c>
      <c r="H69" s="198" t="s">
        <v>181</v>
      </c>
      <c r="I69" s="198" t="s">
        <v>181</v>
      </c>
      <c r="J69" s="198" t="s">
        <v>182</v>
      </c>
      <c r="K69" s="199" t="n">
        <v>5</v>
      </c>
      <c r="L69" s="199" t="n">
        <v>2020</v>
      </c>
      <c r="M69" s="200" t="s">
        <v>183</v>
      </c>
      <c r="N69" s="200" t="s">
        <v>198</v>
      </c>
      <c r="O69" s="201" t="n">
        <v>0</v>
      </c>
      <c r="P69" s="202" t="n">
        <v>0</v>
      </c>
      <c r="Q69" s="203"/>
      <c r="R69" s="204"/>
      <c r="S69" s="204"/>
      <c r="T69" s="204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P69" s="204"/>
      <c r="AQ69" s="204"/>
      <c r="AR69" s="204"/>
      <c r="AS69" s="204"/>
      <c r="AT69" s="204"/>
      <c r="AU69" s="204"/>
      <c r="AV69" s="204"/>
      <c r="AW69" s="204"/>
      <c r="AX69" s="204"/>
      <c r="AY69" s="204"/>
      <c r="AZ69" s="204"/>
      <c r="BA69" s="204"/>
      <c r="BB69" s="204"/>
      <c r="BC69" s="204"/>
      <c r="BD69" s="204"/>
      <c r="BE69" s="205"/>
      <c r="BF69" s="181"/>
      <c r="BG69" s="181"/>
      <c r="BH69" s="181"/>
      <c r="BI69" s="181"/>
      <c r="BJ69" s="181"/>
      <c r="BK69" s="181"/>
    </row>
    <row r="70" customFormat="false" ht="11.25" hidden="false" customHeight="true" outlineLevel="0" collapsed="false">
      <c r="C70" s="196"/>
      <c r="D70" s="197"/>
      <c r="E70" s="198"/>
      <c r="F70" s="198"/>
      <c r="G70" s="198"/>
      <c r="H70" s="198"/>
      <c r="I70" s="198"/>
      <c r="J70" s="198"/>
      <c r="K70" s="199"/>
      <c r="L70" s="199"/>
      <c r="M70" s="200"/>
      <c r="N70" s="200"/>
      <c r="O70" s="201"/>
      <c r="P70" s="202"/>
      <c r="Q70" s="206"/>
      <c r="R70" s="207" t="n">
        <v>1</v>
      </c>
      <c r="S70" s="208" t="s">
        <v>185</v>
      </c>
      <c r="T70" s="208" t="s">
        <v>186</v>
      </c>
      <c r="U70" s="208" t="s">
        <v>187</v>
      </c>
      <c r="V70" s="208" t="s">
        <v>188</v>
      </c>
      <c r="W70" s="208" t="s">
        <v>188</v>
      </c>
      <c r="X70" s="208" t="s">
        <v>182</v>
      </c>
      <c r="Y70" s="208" t="s">
        <v>189</v>
      </c>
      <c r="Z70" s="208" t="s">
        <v>190</v>
      </c>
      <c r="AA70" s="208" t="s">
        <v>191</v>
      </c>
      <c r="AB70" s="208" t="s">
        <v>192</v>
      </c>
      <c r="AC70" s="208" t="s">
        <v>181</v>
      </c>
      <c r="AD70" s="208" t="s">
        <v>181</v>
      </c>
      <c r="AE70" s="208" t="s">
        <v>182</v>
      </c>
      <c r="AF70" s="208" t="s">
        <v>189</v>
      </c>
      <c r="AG70" s="208" t="s">
        <v>190</v>
      </c>
      <c r="AH70" s="209"/>
      <c r="AI70" s="210"/>
      <c r="AJ70" s="211"/>
      <c r="AK70" s="211"/>
      <c r="AL70" s="211"/>
      <c r="AM70" s="211"/>
      <c r="AN70" s="211"/>
      <c r="AO70" s="211"/>
      <c r="AP70" s="211"/>
      <c r="AQ70" s="211"/>
      <c r="AR70" s="211"/>
      <c r="AS70" s="212"/>
      <c r="AT70" s="212"/>
      <c r="AU70" s="212"/>
      <c r="AV70" s="212"/>
      <c r="AW70" s="212"/>
      <c r="AX70" s="212"/>
      <c r="AY70" s="158"/>
      <c r="AZ70" s="158"/>
      <c r="BA70" s="158"/>
      <c r="BB70" s="158"/>
      <c r="BC70" s="158"/>
      <c r="BD70" s="158"/>
      <c r="BE70" s="205"/>
      <c r="BF70" s="213"/>
      <c r="BG70" s="213"/>
      <c r="BH70" s="213"/>
      <c r="BI70" s="181"/>
      <c r="BJ70" s="213"/>
      <c r="BK70" s="213"/>
      <c r="BL70" s="213"/>
      <c r="BM70" s="213"/>
      <c r="BN70" s="213"/>
    </row>
    <row r="71" customFormat="false" ht="15" hidden="false" customHeight="true" outlineLevel="0" collapsed="false">
      <c r="C71" s="196"/>
      <c r="D71" s="197"/>
      <c r="E71" s="198"/>
      <c r="F71" s="198"/>
      <c r="G71" s="198"/>
      <c r="H71" s="198"/>
      <c r="I71" s="198"/>
      <c r="J71" s="198"/>
      <c r="K71" s="199"/>
      <c r="L71" s="199"/>
      <c r="M71" s="200"/>
      <c r="N71" s="200"/>
      <c r="O71" s="201"/>
      <c r="P71" s="202"/>
      <c r="Q71" s="206"/>
      <c r="R71" s="207"/>
      <c r="S71" s="208"/>
      <c r="T71" s="208"/>
      <c r="U71" s="208"/>
      <c r="V71" s="208"/>
      <c r="W71" s="208"/>
      <c r="X71" s="208"/>
      <c r="Y71" s="208"/>
      <c r="Z71" s="208"/>
      <c r="AA71" s="208"/>
      <c r="AB71" s="208"/>
      <c r="AC71" s="208"/>
      <c r="AD71" s="208"/>
      <c r="AE71" s="208"/>
      <c r="AF71" s="208"/>
      <c r="AG71" s="208"/>
      <c r="AH71" s="214"/>
      <c r="AI71" s="215" t="s">
        <v>193</v>
      </c>
      <c r="AJ71" s="224" t="s">
        <v>141</v>
      </c>
      <c r="AK71" s="217" t="s">
        <v>60</v>
      </c>
      <c r="AL71" s="217"/>
      <c r="AM71" s="217"/>
      <c r="AN71" s="217"/>
      <c r="AO71" s="217"/>
      <c r="AP71" s="217"/>
      <c r="AQ71" s="217"/>
      <c r="AR71" s="217"/>
      <c r="AS71" s="225" t="n">
        <v>108.48</v>
      </c>
      <c r="AT71" s="218" t="n">
        <v>0</v>
      </c>
      <c r="AU71" s="226"/>
      <c r="AV71" s="227"/>
      <c r="AW71" s="218" t="n">
        <f aca="false">AT71-AU71</f>
        <v>0</v>
      </c>
      <c r="AX71" s="218" t="n">
        <f aca="false">AU71-AT71</f>
        <v>0</v>
      </c>
      <c r="AY71" s="219"/>
      <c r="AZ71" s="219"/>
      <c r="BA71" s="221"/>
      <c r="BB71" s="219"/>
      <c r="BC71" s="222"/>
      <c r="BD71" s="223"/>
      <c r="BE71" s="205" t="n">
        <v>0</v>
      </c>
      <c r="BF71" s="213"/>
      <c r="BG71" s="213"/>
      <c r="BI71" s="180" t="str">
        <f aca="false">AJ71 &amp; BE71</f>
        <v>Амортизационные отчисления0</v>
      </c>
      <c r="BJ71" s="213"/>
      <c r="BK71" s="213"/>
      <c r="BL71" s="213"/>
      <c r="BM71" s="213"/>
      <c r="BX71" s="180"/>
    </row>
    <row r="72" customFormat="false" ht="11.25" hidden="false" customHeight="true" outlineLevel="0" collapsed="false">
      <c r="C72" s="196"/>
      <c r="D72" s="197" t="n">
        <v>7</v>
      </c>
      <c r="E72" s="198" t="s">
        <v>178</v>
      </c>
      <c r="F72" s="198" t="s">
        <v>179</v>
      </c>
      <c r="G72" s="198" t="s">
        <v>202</v>
      </c>
      <c r="H72" s="198" t="s">
        <v>181</v>
      </c>
      <c r="I72" s="198" t="s">
        <v>181</v>
      </c>
      <c r="J72" s="198" t="s">
        <v>182</v>
      </c>
      <c r="K72" s="199" t="n">
        <v>5</v>
      </c>
      <c r="L72" s="199" t="n">
        <v>2022</v>
      </c>
      <c r="M72" s="200" t="s">
        <v>183</v>
      </c>
      <c r="N72" s="200" t="s">
        <v>203</v>
      </c>
      <c r="O72" s="201" t="n">
        <v>0</v>
      </c>
      <c r="P72" s="202" t="n">
        <v>0</v>
      </c>
      <c r="Q72" s="203"/>
      <c r="R72" s="204"/>
      <c r="S72" s="204"/>
      <c r="T72" s="204"/>
      <c r="U72" s="204"/>
      <c r="V72" s="204"/>
      <c r="W72" s="204"/>
      <c r="X72" s="204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204"/>
      <c r="AK72" s="204"/>
      <c r="AL72" s="204"/>
      <c r="AM72" s="204"/>
      <c r="AN72" s="204"/>
      <c r="AO72" s="204"/>
      <c r="AP72" s="204"/>
      <c r="AQ72" s="204"/>
      <c r="AR72" s="204"/>
      <c r="AS72" s="204"/>
      <c r="AT72" s="204"/>
      <c r="AU72" s="204"/>
      <c r="AV72" s="204"/>
      <c r="AW72" s="204"/>
      <c r="AX72" s="204"/>
      <c r="AY72" s="204"/>
      <c r="AZ72" s="204"/>
      <c r="BA72" s="204"/>
      <c r="BB72" s="204"/>
      <c r="BC72" s="204"/>
      <c r="BD72" s="204"/>
      <c r="BE72" s="205"/>
      <c r="BF72" s="181"/>
      <c r="BG72" s="181"/>
      <c r="BH72" s="181"/>
      <c r="BI72" s="181"/>
      <c r="BJ72" s="181"/>
      <c r="BK72" s="181"/>
    </row>
    <row r="73" customFormat="false" ht="11.25" hidden="false" customHeight="true" outlineLevel="0" collapsed="false">
      <c r="C73" s="196"/>
      <c r="D73" s="197"/>
      <c r="E73" s="198"/>
      <c r="F73" s="198"/>
      <c r="G73" s="198"/>
      <c r="H73" s="198"/>
      <c r="I73" s="198"/>
      <c r="J73" s="198"/>
      <c r="K73" s="199"/>
      <c r="L73" s="199"/>
      <c r="M73" s="200"/>
      <c r="N73" s="200"/>
      <c r="O73" s="201"/>
      <c r="P73" s="202"/>
      <c r="Q73" s="206"/>
      <c r="R73" s="207" t="n">
        <v>1</v>
      </c>
      <c r="S73" s="208" t="s">
        <v>185</v>
      </c>
      <c r="T73" s="208" t="s">
        <v>186</v>
      </c>
      <c r="U73" s="208" t="s">
        <v>187</v>
      </c>
      <c r="V73" s="208" t="s">
        <v>188</v>
      </c>
      <c r="W73" s="208" t="s">
        <v>188</v>
      </c>
      <c r="X73" s="208" t="s">
        <v>182</v>
      </c>
      <c r="Y73" s="208" t="s">
        <v>189</v>
      </c>
      <c r="Z73" s="208" t="s">
        <v>190</v>
      </c>
      <c r="AA73" s="208" t="s">
        <v>191</v>
      </c>
      <c r="AB73" s="208" t="s">
        <v>192</v>
      </c>
      <c r="AC73" s="208" t="s">
        <v>181</v>
      </c>
      <c r="AD73" s="208" t="s">
        <v>181</v>
      </c>
      <c r="AE73" s="208" t="s">
        <v>182</v>
      </c>
      <c r="AF73" s="208" t="s">
        <v>189</v>
      </c>
      <c r="AG73" s="208" t="s">
        <v>190</v>
      </c>
      <c r="AH73" s="209"/>
      <c r="AI73" s="210"/>
      <c r="AJ73" s="211"/>
      <c r="AK73" s="211"/>
      <c r="AL73" s="211"/>
      <c r="AM73" s="211"/>
      <c r="AN73" s="211"/>
      <c r="AO73" s="211"/>
      <c r="AP73" s="211"/>
      <c r="AQ73" s="211"/>
      <c r="AR73" s="211"/>
      <c r="AS73" s="212"/>
      <c r="AT73" s="212"/>
      <c r="AU73" s="212"/>
      <c r="AV73" s="212"/>
      <c r="AW73" s="212"/>
      <c r="AX73" s="212"/>
      <c r="AY73" s="158"/>
      <c r="AZ73" s="158"/>
      <c r="BA73" s="158"/>
      <c r="BB73" s="158"/>
      <c r="BC73" s="158"/>
      <c r="BD73" s="158"/>
      <c r="BE73" s="205"/>
      <c r="BF73" s="213"/>
      <c r="BG73" s="213"/>
      <c r="BH73" s="213"/>
      <c r="BI73" s="181"/>
      <c r="BJ73" s="213"/>
      <c r="BK73" s="213"/>
      <c r="BL73" s="213"/>
      <c r="BM73" s="213"/>
      <c r="BN73" s="213"/>
    </row>
    <row r="74" customFormat="false" ht="15" hidden="false" customHeight="true" outlineLevel="0" collapsed="false">
      <c r="C74" s="196"/>
      <c r="D74" s="197"/>
      <c r="E74" s="198"/>
      <c r="F74" s="198"/>
      <c r="G74" s="198"/>
      <c r="H74" s="198"/>
      <c r="I74" s="198"/>
      <c r="J74" s="198"/>
      <c r="K74" s="199"/>
      <c r="L74" s="199"/>
      <c r="M74" s="200"/>
      <c r="N74" s="200"/>
      <c r="O74" s="201"/>
      <c r="P74" s="202"/>
      <c r="Q74" s="206"/>
      <c r="R74" s="207"/>
      <c r="S74" s="208"/>
      <c r="T74" s="208"/>
      <c r="U74" s="208"/>
      <c r="V74" s="208"/>
      <c r="W74" s="208"/>
      <c r="X74" s="208"/>
      <c r="Y74" s="208"/>
      <c r="Z74" s="208"/>
      <c r="AA74" s="208"/>
      <c r="AB74" s="208"/>
      <c r="AC74" s="208"/>
      <c r="AD74" s="208"/>
      <c r="AE74" s="208"/>
      <c r="AF74" s="208"/>
      <c r="AG74" s="208"/>
      <c r="AH74" s="214"/>
      <c r="AI74" s="215" t="s">
        <v>193</v>
      </c>
      <c r="AJ74" s="224" t="s">
        <v>141</v>
      </c>
      <c r="AK74" s="217" t="s">
        <v>60</v>
      </c>
      <c r="AL74" s="217"/>
      <c r="AM74" s="217"/>
      <c r="AN74" s="217"/>
      <c r="AO74" s="217"/>
      <c r="AP74" s="217"/>
      <c r="AQ74" s="217"/>
      <c r="AR74" s="217"/>
      <c r="AS74" s="225" t="n">
        <v>489.028</v>
      </c>
      <c r="AT74" s="218" t="n">
        <v>0</v>
      </c>
      <c r="AU74" s="226"/>
      <c r="AV74" s="227"/>
      <c r="AW74" s="218" t="n">
        <f aca="false">AT74-AU74</f>
        <v>0</v>
      </c>
      <c r="AX74" s="218" t="n">
        <f aca="false">AU74-AT74</f>
        <v>0</v>
      </c>
      <c r="AY74" s="219"/>
      <c r="AZ74" s="219"/>
      <c r="BA74" s="221"/>
      <c r="BB74" s="219"/>
      <c r="BC74" s="222"/>
      <c r="BD74" s="223"/>
      <c r="BE74" s="205" t="n">
        <v>0</v>
      </c>
      <c r="BF74" s="213"/>
      <c r="BG74" s="213"/>
      <c r="BI74" s="180" t="str">
        <f aca="false">AJ74 &amp; BE74</f>
        <v>Амортизационные отчисления0</v>
      </c>
      <c r="BJ74" s="213"/>
      <c r="BK74" s="213"/>
      <c r="BL74" s="213"/>
      <c r="BM74" s="213"/>
      <c r="BX74" s="180"/>
    </row>
    <row r="75" customFormat="false" ht="11.25" hidden="false" customHeight="true" outlineLevel="0" collapsed="false">
      <c r="C75" s="196"/>
      <c r="D75" s="197" t="n">
        <v>8</v>
      </c>
      <c r="E75" s="198" t="s">
        <v>178</v>
      </c>
      <c r="F75" s="198" t="s">
        <v>179</v>
      </c>
      <c r="G75" s="198" t="s">
        <v>204</v>
      </c>
      <c r="H75" s="198" t="s">
        <v>181</v>
      </c>
      <c r="I75" s="198" t="s">
        <v>181</v>
      </c>
      <c r="J75" s="198" t="s">
        <v>182</v>
      </c>
      <c r="K75" s="199" t="n">
        <v>5</v>
      </c>
      <c r="L75" s="199" t="n">
        <v>2023</v>
      </c>
      <c r="M75" s="200" t="s">
        <v>183</v>
      </c>
      <c r="N75" s="200" t="s">
        <v>205</v>
      </c>
      <c r="O75" s="201" t="n">
        <v>0</v>
      </c>
      <c r="P75" s="202" t="n">
        <v>0</v>
      </c>
      <c r="Q75" s="203"/>
      <c r="R75" s="204"/>
      <c r="S75" s="204"/>
      <c r="T75" s="204"/>
      <c r="U75" s="204"/>
      <c r="V75" s="204"/>
      <c r="W75" s="204"/>
      <c r="X75" s="204"/>
      <c r="Y75" s="204"/>
      <c r="Z75" s="204"/>
      <c r="AA75" s="204"/>
      <c r="AB75" s="204"/>
      <c r="AC75" s="204"/>
      <c r="AD75" s="204"/>
      <c r="AE75" s="204"/>
      <c r="AF75" s="204"/>
      <c r="AG75" s="204"/>
      <c r="AH75" s="204"/>
      <c r="AI75" s="204"/>
      <c r="AJ75" s="204"/>
      <c r="AK75" s="204"/>
      <c r="AL75" s="204"/>
      <c r="AM75" s="204"/>
      <c r="AN75" s="204"/>
      <c r="AO75" s="204"/>
      <c r="AP75" s="204"/>
      <c r="AQ75" s="204"/>
      <c r="AR75" s="204"/>
      <c r="AS75" s="204"/>
      <c r="AT75" s="204"/>
      <c r="AU75" s="204"/>
      <c r="AV75" s="204"/>
      <c r="AW75" s="204"/>
      <c r="AX75" s="204"/>
      <c r="AY75" s="204"/>
      <c r="AZ75" s="204"/>
      <c r="BA75" s="204"/>
      <c r="BB75" s="204"/>
      <c r="BC75" s="204"/>
      <c r="BD75" s="204"/>
      <c r="BE75" s="205"/>
      <c r="BF75" s="181"/>
      <c r="BG75" s="181"/>
      <c r="BH75" s="181"/>
      <c r="BI75" s="181"/>
      <c r="BJ75" s="181"/>
      <c r="BK75" s="181"/>
    </row>
    <row r="76" customFormat="false" ht="11.25" hidden="false" customHeight="true" outlineLevel="0" collapsed="false">
      <c r="C76" s="196"/>
      <c r="D76" s="197"/>
      <c r="E76" s="198"/>
      <c r="F76" s="198"/>
      <c r="G76" s="198"/>
      <c r="H76" s="198"/>
      <c r="I76" s="198"/>
      <c r="J76" s="198"/>
      <c r="K76" s="199"/>
      <c r="L76" s="199"/>
      <c r="M76" s="200"/>
      <c r="N76" s="200"/>
      <c r="O76" s="201"/>
      <c r="P76" s="202"/>
      <c r="Q76" s="206"/>
      <c r="R76" s="207" t="n">
        <v>1</v>
      </c>
      <c r="S76" s="208" t="s">
        <v>185</v>
      </c>
      <c r="T76" s="208" t="s">
        <v>186</v>
      </c>
      <c r="U76" s="208" t="s">
        <v>187</v>
      </c>
      <c r="V76" s="208" t="s">
        <v>188</v>
      </c>
      <c r="W76" s="208" t="s">
        <v>188</v>
      </c>
      <c r="X76" s="208" t="s">
        <v>182</v>
      </c>
      <c r="Y76" s="208" t="s">
        <v>189</v>
      </c>
      <c r="Z76" s="208" t="s">
        <v>190</v>
      </c>
      <c r="AA76" s="208" t="s">
        <v>191</v>
      </c>
      <c r="AB76" s="208" t="s">
        <v>192</v>
      </c>
      <c r="AC76" s="208" t="s">
        <v>181</v>
      </c>
      <c r="AD76" s="208" t="s">
        <v>181</v>
      </c>
      <c r="AE76" s="208" t="s">
        <v>182</v>
      </c>
      <c r="AF76" s="208" t="s">
        <v>189</v>
      </c>
      <c r="AG76" s="208" t="s">
        <v>190</v>
      </c>
      <c r="AH76" s="209"/>
      <c r="AI76" s="210"/>
      <c r="AJ76" s="211"/>
      <c r="AK76" s="211"/>
      <c r="AL76" s="211"/>
      <c r="AM76" s="211"/>
      <c r="AN76" s="211"/>
      <c r="AO76" s="211"/>
      <c r="AP76" s="211"/>
      <c r="AQ76" s="211"/>
      <c r="AR76" s="211"/>
      <c r="AS76" s="212"/>
      <c r="AT76" s="212"/>
      <c r="AU76" s="212"/>
      <c r="AV76" s="212"/>
      <c r="AW76" s="212"/>
      <c r="AX76" s="212"/>
      <c r="AY76" s="158"/>
      <c r="AZ76" s="158"/>
      <c r="BA76" s="158"/>
      <c r="BB76" s="158"/>
      <c r="BC76" s="158"/>
      <c r="BD76" s="158"/>
      <c r="BE76" s="205"/>
      <c r="BF76" s="213"/>
      <c r="BG76" s="213"/>
      <c r="BH76" s="213"/>
      <c r="BI76" s="181"/>
      <c r="BJ76" s="213"/>
      <c r="BK76" s="213"/>
      <c r="BL76" s="213"/>
      <c r="BM76" s="213"/>
      <c r="BN76" s="213"/>
    </row>
    <row r="77" customFormat="false" ht="15" hidden="false" customHeight="true" outlineLevel="0" collapsed="false">
      <c r="C77" s="196"/>
      <c r="D77" s="197"/>
      <c r="E77" s="198"/>
      <c r="F77" s="198"/>
      <c r="G77" s="198"/>
      <c r="H77" s="198"/>
      <c r="I77" s="198"/>
      <c r="J77" s="198"/>
      <c r="K77" s="199"/>
      <c r="L77" s="199"/>
      <c r="M77" s="200"/>
      <c r="N77" s="200"/>
      <c r="O77" s="201"/>
      <c r="P77" s="202"/>
      <c r="Q77" s="206"/>
      <c r="R77" s="207"/>
      <c r="S77" s="208"/>
      <c r="T77" s="208"/>
      <c r="U77" s="208"/>
      <c r="V77" s="208"/>
      <c r="W77" s="208"/>
      <c r="X77" s="208"/>
      <c r="Y77" s="208"/>
      <c r="Z77" s="208"/>
      <c r="AA77" s="208"/>
      <c r="AB77" s="208"/>
      <c r="AC77" s="208"/>
      <c r="AD77" s="208"/>
      <c r="AE77" s="208"/>
      <c r="AF77" s="208"/>
      <c r="AG77" s="208"/>
      <c r="AH77" s="214"/>
      <c r="AI77" s="215" t="s">
        <v>193</v>
      </c>
      <c r="AJ77" s="224" t="s">
        <v>141</v>
      </c>
      <c r="AK77" s="217" t="s">
        <v>60</v>
      </c>
      <c r="AL77" s="217"/>
      <c r="AM77" s="217"/>
      <c r="AN77" s="217"/>
      <c r="AO77" s="217"/>
      <c r="AP77" s="217"/>
      <c r="AQ77" s="217"/>
      <c r="AR77" s="217"/>
      <c r="AS77" s="225" t="n">
        <v>489.033</v>
      </c>
      <c r="AT77" s="218" t="n">
        <v>0</v>
      </c>
      <c r="AU77" s="226"/>
      <c r="AV77" s="227"/>
      <c r="AW77" s="218" t="n">
        <f aca="false">AT77-AU77</f>
        <v>0</v>
      </c>
      <c r="AX77" s="218" t="n">
        <f aca="false">AU77-AT77</f>
        <v>0</v>
      </c>
      <c r="AY77" s="219"/>
      <c r="AZ77" s="219"/>
      <c r="BA77" s="221"/>
      <c r="BB77" s="219"/>
      <c r="BC77" s="222"/>
      <c r="BD77" s="223"/>
      <c r="BE77" s="205" t="n">
        <v>0</v>
      </c>
      <c r="BF77" s="213"/>
      <c r="BG77" s="213"/>
      <c r="BI77" s="180" t="str">
        <f aca="false">AJ77 &amp; BE77</f>
        <v>Амортизационные отчисления0</v>
      </c>
      <c r="BJ77" s="213"/>
      <c r="BK77" s="213"/>
      <c r="BL77" s="213"/>
      <c r="BM77" s="213"/>
      <c r="BX77" s="180"/>
    </row>
    <row r="78" customFormat="false" ht="11.25" hidden="false" customHeight="true" outlineLevel="0" collapsed="false">
      <c r="C78" s="196"/>
      <c r="D78" s="197" t="n">
        <v>9</v>
      </c>
      <c r="E78" s="198" t="s">
        <v>178</v>
      </c>
      <c r="F78" s="198" t="s">
        <v>179</v>
      </c>
      <c r="G78" s="198" t="s">
        <v>206</v>
      </c>
      <c r="H78" s="198" t="s">
        <v>181</v>
      </c>
      <c r="I78" s="198" t="s">
        <v>181</v>
      </c>
      <c r="J78" s="198" t="s">
        <v>182</v>
      </c>
      <c r="K78" s="199" t="n">
        <v>5</v>
      </c>
      <c r="L78" s="199" t="n">
        <v>2020</v>
      </c>
      <c r="M78" s="200" t="s">
        <v>183</v>
      </c>
      <c r="N78" s="200" t="s">
        <v>198</v>
      </c>
      <c r="O78" s="201" t="n">
        <v>0</v>
      </c>
      <c r="P78" s="202" t="n">
        <v>0</v>
      </c>
      <c r="Q78" s="203"/>
      <c r="R78" s="204"/>
      <c r="S78" s="204"/>
      <c r="T78" s="204"/>
      <c r="U78" s="204"/>
      <c r="V78" s="204"/>
      <c r="W78" s="204"/>
      <c r="X78" s="204"/>
      <c r="Y78" s="204"/>
      <c r="Z78" s="204"/>
      <c r="AA78" s="204"/>
      <c r="AB78" s="204"/>
      <c r="AC78" s="204"/>
      <c r="AD78" s="204"/>
      <c r="AE78" s="204"/>
      <c r="AF78" s="204"/>
      <c r="AG78" s="204"/>
      <c r="AH78" s="204"/>
      <c r="AI78" s="204"/>
      <c r="AJ78" s="204"/>
      <c r="AK78" s="204"/>
      <c r="AL78" s="204"/>
      <c r="AM78" s="204"/>
      <c r="AN78" s="204"/>
      <c r="AO78" s="204"/>
      <c r="AP78" s="204"/>
      <c r="AQ78" s="204"/>
      <c r="AR78" s="204"/>
      <c r="AS78" s="204"/>
      <c r="AT78" s="204"/>
      <c r="AU78" s="204"/>
      <c r="AV78" s="204"/>
      <c r="AW78" s="204"/>
      <c r="AX78" s="204"/>
      <c r="AY78" s="204"/>
      <c r="AZ78" s="204"/>
      <c r="BA78" s="204"/>
      <c r="BB78" s="204"/>
      <c r="BC78" s="204"/>
      <c r="BD78" s="204"/>
      <c r="BE78" s="205"/>
      <c r="BF78" s="181"/>
      <c r="BG78" s="181"/>
      <c r="BH78" s="181"/>
      <c r="BI78" s="181"/>
      <c r="BJ78" s="181"/>
      <c r="BK78" s="181"/>
    </row>
    <row r="79" customFormat="false" ht="11.25" hidden="false" customHeight="true" outlineLevel="0" collapsed="false">
      <c r="C79" s="196"/>
      <c r="D79" s="197"/>
      <c r="E79" s="198"/>
      <c r="F79" s="198"/>
      <c r="G79" s="198"/>
      <c r="H79" s="198"/>
      <c r="I79" s="198"/>
      <c r="J79" s="198"/>
      <c r="K79" s="199"/>
      <c r="L79" s="199"/>
      <c r="M79" s="200"/>
      <c r="N79" s="200"/>
      <c r="O79" s="201"/>
      <c r="P79" s="202"/>
      <c r="Q79" s="206"/>
      <c r="R79" s="207" t="n">
        <v>1</v>
      </c>
      <c r="S79" s="208" t="s">
        <v>185</v>
      </c>
      <c r="T79" s="208" t="s">
        <v>186</v>
      </c>
      <c r="U79" s="208" t="s">
        <v>187</v>
      </c>
      <c r="V79" s="208" t="s">
        <v>188</v>
      </c>
      <c r="W79" s="208" t="s">
        <v>188</v>
      </c>
      <c r="X79" s="208" t="s">
        <v>182</v>
      </c>
      <c r="Y79" s="208" t="s">
        <v>189</v>
      </c>
      <c r="Z79" s="208" t="s">
        <v>190</v>
      </c>
      <c r="AA79" s="208" t="s">
        <v>191</v>
      </c>
      <c r="AB79" s="208" t="s">
        <v>192</v>
      </c>
      <c r="AC79" s="208" t="s">
        <v>181</v>
      </c>
      <c r="AD79" s="208" t="s">
        <v>181</v>
      </c>
      <c r="AE79" s="208" t="s">
        <v>182</v>
      </c>
      <c r="AF79" s="208" t="s">
        <v>189</v>
      </c>
      <c r="AG79" s="208" t="s">
        <v>190</v>
      </c>
      <c r="AH79" s="209"/>
      <c r="AI79" s="210"/>
      <c r="AJ79" s="211"/>
      <c r="AK79" s="211"/>
      <c r="AL79" s="211"/>
      <c r="AM79" s="211"/>
      <c r="AN79" s="211"/>
      <c r="AO79" s="211"/>
      <c r="AP79" s="211"/>
      <c r="AQ79" s="211"/>
      <c r="AR79" s="211"/>
      <c r="AS79" s="212"/>
      <c r="AT79" s="212"/>
      <c r="AU79" s="212"/>
      <c r="AV79" s="212"/>
      <c r="AW79" s="212"/>
      <c r="AX79" s="212"/>
      <c r="AY79" s="158"/>
      <c r="AZ79" s="158"/>
      <c r="BA79" s="158"/>
      <c r="BB79" s="158"/>
      <c r="BC79" s="158"/>
      <c r="BD79" s="158"/>
      <c r="BE79" s="205"/>
      <c r="BF79" s="213"/>
      <c r="BG79" s="213"/>
      <c r="BH79" s="213"/>
      <c r="BI79" s="181"/>
      <c r="BJ79" s="213"/>
      <c r="BK79" s="213"/>
      <c r="BL79" s="213"/>
      <c r="BM79" s="213"/>
      <c r="BN79" s="213"/>
    </row>
    <row r="80" customFormat="false" ht="15" hidden="false" customHeight="true" outlineLevel="0" collapsed="false">
      <c r="C80" s="196"/>
      <c r="D80" s="197"/>
      <c r="E80" s="198"/>
      <c r="F80" s="198"/>
      <c r="G80" s="198"/>
      <c r="H80" s="198"/>
      <c r="I80" s="198"/>
      <c r="J80" s="198"/>
      <c r="K80" s="199"/>
      <c r="L80" s="199"/>
      <c r="M80" s="200"/>
      <c r="N80" s="200"/>
      <c r="O80" s="201"/>
      <c r="P80" s="202"/>
      <c r="Q80" s="206"/>
      <c r="R80" s="207"/>
      <c r="S80" s="208"/>
      <c r="T80" s="208"/>
      <c r="U80" s="208"/>
      <c r="V80" s="208"/>
      <c r="W80" s="208"/>
      <c r="X80" s="208"/>
      <c r="Y80" s="208"/>
      <c r="Z80" s="208"/>
      <c r="AA80" s="208"/>
      <c r="AB80" s="208"/>
      <c r="AC80" s="208"/>
      <c r="AD80" s="208"/>
      <c r="AE80" s="208"/>
      <c r="AF80" s="208"/>
      <c r="AG80" s="208"/>
      <c r="AH80" s="214"/>
      <c r="AI80" s="215" t="s">
        <v>193</v>
      </c>
      <c r="AJ80" s="216" t="s">
        <v>141</v>
      </c>
      <c r="AK80" s="217" t="s">
        <v>60</v>
      </c>
      <c r="AL80" s="217"/>
      <c r="AM80" s="217"/>
      <c r="AN80" s="217"/>
      <c r="AO80" s="217"/>
      <c r="AP80" s="217"/>
      <c r="AQ80" s="217"/>
      <c r="AR80" s="217"/>
      <c r="AS80" s="218" t="n">
        <v>0</v>
      </c>
      <c r="AT80" s="218" t="n">
        <v>0</v>
      </c>
      <c r="AU80" s="219"/>
      <c r="AV80" s="220"/>
      <c r="AW80" s="218" t="n">
        <f aca="false">AT80-AU80</f>
        <v>0</v>
      </c>
      <c r="AX80" s="218" t="n">
        <f aca="false">AU80-AT80</f>
        <v>0</v>
      </c>
      <c r="AY80" s="219"/>
      <c r="AZ80" s="219"/>
      <c r="BA80" s="221"/>
      <c r="BB80" s="219"/>
      <c r="BC80" s="222"/>
      <c r="BD80" s="223"/>
      <c r="BE80" s="205" t="n">
        <v>0</v>
      </c>
      <c r="BF80" s="213"/>
      <c r="BG80" s="213"/>
      <c r="BI80" s="180" t="str">
        <f aca="false">AJ80 &amp; BE80</f>
        <v>Амортизационные отчисления0</v>
      </c>
      <c r="BJ80" s="213"/>
      <c r="BK80" s="213"/>
      <c r="BL80" s="213"/>
      <c r="BM80" s="213"/>
      <c r="BX80" s="180"/>
    </row>
    <row r="81" customFormat="false" ht="15" hidden="false" customHeight="true" outlineLevel="0" collapsed="false">
      <c r="C81" s="196"/>
      <c r="D81" s="197"/>
      <c r="E81" s="198"/>
      <c r="F81" s="198"/>
      <c r="G81" s="198"/>
      <c r="H81" s="198"/>
      <c r="I81" s="198"/>
      <c r="J81" s="198"/>
      <c r="K81" s="199"/>
      <c r="L81" s="199"/>
      <c r="M81" s="200"/>
      <c r="N81" s="200"/>
      <c r="O81" s="201"/>
      <c r="P81" s="202"/>
      <c r="Q81" s="206"/>
      <c r="R81" s="207"/>
      <c r="S81" s="208"/>
      <c r="T81" s="208"/>
      <c r="U81" s="208"/>
      <c r="V81" s="208"/>
      <c r="W81" s="208"/>
      <c r="X81" s="208"/>
      <c r="Y81" s="208"/>
      <c r="Z81" s="208"/>
      <c r="AA81" s="208"/>
      <c r="AB81" s="208"/>
      <c r="AC81" s="208"/>
      <c r="AD81" s="208"/>
      <c r="AE81" s="208"/>
      <c r="AF81" s="208"/>
      <c r="AG81" s="208"/>
      <c r="AH81" s="214"/>
      <c r="AI81" s="215" t="s">
        <v>146</v>
      </c>
      <c r="AJ81" s="216" t="s">
        <v>139</v>
      </c>
      <c r="AK81" s="217" t="s">
        <v>60</v>
      </c>
      <c r="AL81" s="217"/>
      <c r="AM81" s="217"/>
      <c r="AN81" s="217"/>
      <c r="AO81" s="217"/>
      <c r="AP81" s="217"/>
      <c r="AQ81" s="217"/>
      <c r="AR81" s="217"/>
      <c r="AS81" s="218" t="n">
        <v>3604.94</v>
      </c>
      <c r="AT81" s="218" t="n">
        <v>0</v>
      </c>
      <c r="AU81" s="219"/>
      <c r="AV81" s="220"/>
      <c r="AW81" s="218" t="n">
        <f aca="false">AT81-AU81</f>
        <v>0</v>
      </c>
      <c r="AX81" s="218" t="n">
        <f aca="false">AU81-AT81</f>
        <v>0</v>
      </c>
      <c r="AY81" s="219"/>
      <c r="AZ81" s="219"/>
      <c r="BA81" s="221"/>
      <c r="BB81" s="219"/>
      <c r="BC81" s="222"/>
      <c r="BD81" s="223"/>
      <c r="BE81" s="205" t="n">
        <v>0</v>
      </c>
      <c r="BF81" s="213"/>
      <c r="BG81" s="213"/>
      <c r="BI81" s="180" t="str">
        <f aca="false">AJ81 &amp; BE81</f>
        <v>Прибыль направляемая на инвестиции0</v>
      </c>
      <c r="BJ81" s="213"/>
      <c r="BK81" s="213"/>
      <c r="BL81" s="213"/>
      <c r="BM81" s="213"/>
      <c r="BX81" s="180"/>
    </row>
    <row r="82" customFormat="false" ht="11.25" hidden="false" customHeight="true" outlineLevel="0" collapsed="false">
      <c r="C82" s="196"/>
      <c r="D82" s="197" t="n">
        <v>10</v>
      </c>
      <c r="E82" s="198" t="s">
        <v>178</v>
      </c>
      <c r="F82" s="198" t="s">
        <v>179</v>
      </c>
      <c r="G82" s="198" t="s">
        <v>207</v>
      </c>
      <c r="H82" s="198" t="s">
        <v>181</v>
      </c>
      <c r="I82" s="198" t="s">
        <v>181</v>
      </c>
      <c r="J82" s="198" t="s">
        <v>182</v>
      </c>
      <c r="K82" s="199" t="n">
        <v>5</v>
      </c>
      <c r="L82" s="199" t="n">
        <v>2020</v>
      </c>
      <c r="M82" s="200" t="s">
        <v>183</v>
      </c>
      <c r="N82" s="200" t="s">
        <v>198</v>
      </c>
      <c r="O82" s="201" t="n">
        <v>0</v>
      </c>
      <c r="P82" s="202" t="n">
        <v>0</v>
      </c>
      <c r="Q82" s="203"/>
      <c r="R82" s="204"/>
      <c r="S82" s="204"/>
      <c r="T82" s="204"/>
      <c r="U82" s="204"/>
      <c r="V82" s="204"/>
      <c r="W82" s="204"/>
      <c r="X82" s="204"/>
      <c r="Y82" s="204"/>
      <c r="Z82" s="204"/>
      <c r="AA82" s="204"/>
      <c r="AB82" s="204"/>
      <c r="AC82" s="204"/>
      <c r="AD82" s="204"/>
      <c r="AE82" s="204"/>
      <c r="AF82" s="204"/>
      <c r="AG82" s="204"/>
      <c r="AH82" s="204"/>
      <c r="AI82" s="204"/>
      <c r="AJ82" s="204"/>
      <c r="AK82" s="204"/>
      <c r="AL82" s="204"/>
      <c r="AM82" s="204"/>
      <c r="AN82" s="204"/>
      <c r="AO82" s="204"/>
      <c r="AP82" s="204"/>
      <c r="AQ82" s="204"/>
      <c r="AR82" s="204"/>
      <c r="AS82" s="204"/>
      <c r="AT82" s="204"/>
      <c r="AU82" s="204"/>
      <c r="AV82" s="204"/>
      <c r="AW82" s="204"/>
      <c r="AX82" s="204"/>
      <c r="AY82" s="204"/>
      <c r="AZ82" s="204"/>
      <c r="BA82" s="204"/>
      <c r="BB82" s="204"/>
      <c r="BC82" s="204"/>
      <c r="BD82" s="204"/>
      <c r="BE82" s="205"/>
      <c r="BF82" s="181"/>
      <c r="BG82" s="181"/>
      <c r="BH82" s="181"/>
      <c r="BI82" s="181"/>
      <c r="BJ82" s="181"/>
      <c r="BK82" s="181"/>
    </row>
    <row r="83" customFormat="false" ht="11.25" hidden="false" customHeight="true" outlineLevel="0" collapsed="false">
      <c r="C83" s="196"/>
      <c r="D83" s="197"/>
      <c r="E83" s="198"/>
      <c r="F83" s="198"/>
      <c r="G83" s="198"/>
      <c r="H83" s="198"/>
      <c r="I83" s="198"/>
      <c r="J83" s="198"/>
      <c r="K83" s="199"/>
      <c r="L83" s="199"/>
      <c r="M83" s="200"/>
      <c r="N83" s="200"/>
      <c r="O83" s="201"/>
      <c r="P83" s="202"/>
      <c r="Q83" s="206"/>
      <c r="R83" s="207" t="n">
        <v>1</v>
      </c>
      <c r="S83" s="208" t="s">
        <v>185</v>
      </c>
      <c r="T83" s="208" t="s">
        <v>186</v>
      </c>
      <c r="U83" s="208" t="s">
        <v>187</v>
      </c>
      <c r="V83" s="208" t="s">
        <v>188</v>
      </c>
      <c r="W83" s="208" t="s">
        <v>188</v>
      </c>
      <c r="X83" s="208" t="s">
        <v>182</v>
      </c>
      <c r="Y83" s="208" t="s">
        <v>189</v>
      </c>
      <c r="Z83" s="208" t="s">
        <v>190</v>
      </c>
      <c r="AA83" s="208" t="s">
        <v>191</v>
      </c>
      <c r="AB83" s="208" t="s">
        <v>192</v>
      </c>
      <c r="AC83" s="208" t="s">
        <v>181</v>
      </c>
      <c r="AD83" s="208" t="s">
        <v>181</v>
      </c>
      <c r="AE83" s="208" t="s">
        <v>182</v>
      </c>
      <c r="AF83" s="208" t="s">
        <v>189</v>
      </c>
      <c r="AG83" s="208" t="s">
        <v>190</v>
      </c>
      <c r="AH83" s="209"/>
      <c r="AI83" s="210"/>
      <c r="AJ83" s="211"/>
      <c r="AK83" s="211"/>
      <c r="AL83" s="211"/>
      <c r="AM83" s="211"/>
      <c r="AN83" s="211"/>
      <c r="AO83" s="211"/>
      <c r="AP83" s="211"/>
      <c r="AQ83" s="211"/>
      <c r="AR83" s="211"/>
      <c r="AS83" s="212"/>
      <c r="AT83" s="212"/>
      <c r="AU83" s="212"/>
      <c r="AV83" s="212"/>
      <c r="AW83" s="212"/>
      <c r="AX83" s="212"/>
      <c r="AY83" s="158"/>
      <c r="AZ83" s="158"/>
      <c r="BA83" s="158"/>
      <c r="BB83" s="158"/>
      <c r="BC83" s="158"/>
      <c r="BD83" s="158"/>
      <c r="BE83" s="205"/>
      <c r="BF83" s="213"/>
      <c r="BG83" s="213"/>
      <c r="BH83" s="213"/>
      <c r="BI83" s="181"/>
      <c r="BJ83" s="213"/>
      <c r="BK83" s="213"/>
      <c r="BL83" s="213"/>
      <c r="BM83" s="213"/>
      <c r="BN83" s="213"/>
    </row>
    <row r="84" customFormat="false" ht="15" hidden="false" customHeight="true" outlineLevel="0" collapsed="false">
      <c r="C84" s="196"/>
      <c r="D84" s="197"/>
      <c r="E84" s="198"/>
      <c r="F84" s="198"/>
      <c r="G84" s="198"/>
      <c r="H84" s="198"/>
      <c r="I84" s="198"/>
      <c r="J84" s="198"/>
      <c r="K84" s="199"/>
      <c r="L84" s="199"/>
      <c r="M84" s="200"/>
      <c r="N84" s="200"/>
      <c r="O84" s="201"/>
      <c r="P84" s="202"/>
      <c r="Q84" s="206"/>
      <c r="R84" s="207"/>
      <c r="S84" s="208"/>
      <c r="T84" s="208"/>
      <c r="U84" s="208"/>
      <c r="V84" s="208"/>
      <c r="W84" s="208"/>
      <c r="X84" s="208"/>
      <c r="Y84" s="208"/>
      <c r="Z84" s="208"/>
      <c r="AA84" s="208"/>
      <c r="AB84" s="208"/>
      <c r="AC84" s="208"/>
      <c r="AD84" s="208"/>
      <c r="AE84" s="208"/>
      <c r="AF84" s="208"/>
      <c r="AG84" s="208"/>
      <c r="AH84" s="214"/>
      <c r="AI84" s="215" t="s">
        <v>193</v>
      </c>
      <c r="AJ84" s="216" t="s">
        <v>141</v>
      </c>
      <c r="AK84" s="217" t="s">
        <v>60</v>
      </c>
      <c r="AL84" s="217"/>
      <c r="AM84" s="217"/>
      <c r="AN84" s="217"/>
      <c r="AO84" s="217"/>
      <c r="AP84" s="217"/>
      <c r="AQ84" s="217"/>
      <c r="AR84" s="217"/>
      <c r="AS84" s="218" t="n">
        <v>565.653</v>
      </c>
      <c r="AT84" s="218" t="n">
        <v>0</v>
      </c>
      <c r="AU84" s="219"/>
      <c r="AV84" s="220"/>
      <c r="AW84" s="218" t="n">
        <f aca="false">AT84-AU84</f>
        <v>0</v>
      </c>
      <c r="AX84" s="218" t="n">
        <f aca="false">AU84-AT84</f>
        <v>0</v>
      </c>
      <c r="AY84" s="219"/>
      <c r="AZ84" s="219"/>
      <c r="BA84" s="221"/>
      <c r="BB84" s="219"/>
      <c r="BC84" s="222"/>
      <c r="BD84" s="223"/>
      <c r="BE84" s="205" t="n">
        <v>0</v>
      </c>
      <c r="BF84" s="213"/>
      <c r="BG84" s="213"/>
      <c r="BI84" s="180" t="str">
        <f aca="false">AJ84 &amp; BE84</f>
        <v>Амортизационные отчисления0</v>
      </c>
      <c r="BJ84" s="213"/>
      <c r="BK84" s="213"/>
      <c r="BL84" s="213"/>
      <c r="BM84" s="213"/>
      <c r="BX84" s="180"/>
    </row>
    <row r="85" customFormat="false" ht="15" hidden="false" customHeight="true" outlineLevel="0" collapsed="false">
      <c r="C85" s="196"/>
      <c r="D85" s="197"/>
      <c r="E85" s="198"/>
      <c r="F85" s="198"/>
      <c r="G85" s="198"/>
      <c r="H85" s="198"/>
      <c r="I85" s="198"/>
      <c r="J85" s="198"/>
      <c r="K85" s="199"/>
      <c r="L85" s="199"/>
      <c r="M85" s="200"/>
      <c r="N85" s="200"/>
      <c r="O85" s="201"/>
      <c r="P85" s="202"/>
      <c r="Q85" s="206"/>
      <c r="R85" s="207"/>
      <c r="S85" s="208"/>
      <c r="T85" s="208"/>
      <c r="U85" s="208"/>
      <c r="V85" s="208"/>
      <c r="W85" s="208"/>
      <c r="X85" s="208"/>
      <c r="Y85" s="208"/>
      <c r="Z85" s="208"/>
      <c r="AA85" s="208"/>
      <c r="AB85" s="208"/>
      <c r="AC85" s="208"/>
      <c r="AD85" s="208"/>
      <c r="AE85" s="208"/>
      <c r="AF85" s="208"/>
      <c r="AG85" s="208"/>
      <c r="AH85" s="214"/>
      <c r="AI85" s="215" t="s">
        <v>146</v>
      </c>
      <c r="AJ85" s="216" t="s">
        <v>139</v>
      </c>
      <c r="AK85" s="217" t="s">
        <v>60</v>
      </c>
      <c r="AL85" s="217"/>
      <c r="AM85" s="217"/>
      <c r="AN85" s="217"/>
      <c r="AO85" s="217"/>
      <c r="AP85" s="217"/>
      <c r="AQ85" s="217"/>
      <c r="AR85" s="217"/>
      <c r="AS85" s="218" t="n">
        <v>1312.43</v>
      </c>
      <c r="AT85" s="218" t="n">
        <v>0</v>
      </c>
      <c r="AU85" s="219"/>
      <c r="AV85" s="220"/>
      <c r="AW85" s="218" t="n">
        <f aca="false">AT85-AU85</f>
        <v>0</v>
      </c>
      <c r="AX85" s="218" t="n">
        <f aca="false">AU85-AT85</f>
        <v>0</v>
      </c>
      <c r="AY85" s="219"/>
      <c r="AZ85" s="219"/>
      <c r="BA85" s="221"/>
      <c r="BB85" s="219"/>
      <c r="BC85" s="222"/>
      <c r="BD85" s="223"/>
      <c r="BE85" s="205" t="n">
        <v>0</v>
      </c>
      <c r="BF85" s="213"/>
      <c r="BG85" s="213"/>
      <c r="BI85" s="180" t="str">
        <f aca="false">AJ85 &amp; BE85</f>
        <v>Прибыль направляемая на инвестиции0</v>
      </c>
      <c r="BJ85" s="213"/>
      <c r="BK85" s="213"/>
      <c r="BL85" s="213"/>
      <c r="BM85" s="213"/>
      <c r="BX85" s="180"/>
    </row>
    <row r="86" customFormat="false" ht="11.25" hidden="false" customHeight="true" outlineLevel="0" collapsed="false">
      <c r="C86" s="196"/>
      <c r="D86" s="197" t="n">
        <v>11</v>
      </c>
      <c r="E86" s="198" t="s">
        <v>178</v>
      </c>
      <c r="F86" s="198" t="s">
        <v>179</v>
      </c>
      <c r="G86" s="198" t="s">
        <v>208</v>
      </c>
      <c r="H86" s="198" t="s">
        <v>181</v>
      </c>
      <c r="I86" s="198" t="s">
        <v>181</v>
      </c>
      <c r="J86" s="198" t="s">
        <v>182</v>
      </c>
      <c r="K86" s="199" t="n">
        <v>5</v>
      </c>
      <c r="L86" s="199" t="n">
        <v>2021</v>
      </c>
      <c r="M86" s="200" t="s">
        <v>183</v>
      </c>
      <c r="N86" s="200" t="s">
        <v>196</v>
      </c>
      <c r="O86" s="201" t="n">
        <v>0</v>
      </c>
      <c r="P86" s="202" t="n">
        <v>0</v>
      </c>
      <c r="Q86" s="203"/>
      <c r="R86" s="204"/>
      <c r="S86" s="204"/>
      <c r="T86" s="204"/>
      <c r="U86" s="204"/>
      <c r="V86" s="204"/>
      <c r="W86" s="204"/>
      <c r="X86" s="204"/>
      <c r="Y86" s="204"/>
      <c r="Z86" s="204"/>
      <c r="AA86" s="204"/>
      <c r="AB86" s="204"/>
      <c r="AC86" s="204"/>
      <c r="AD86" s="204"/>
      <c r="AE86" s="204"/>
      <c r="AF86" s="204"/>
      <c r="AG86" s="204"/>
      <c r="AH86" s="204"/>
      <c r="AI86" s="204"/>
      <c r="AJ86" s="204"/>
      <c r="AK86" s="204"/>
      <c r="AL86" s="204"/>
      <c r="AM86" s="204"/>
      <c r="AN86" s="204"/>
      <c r="AO86" s="204"/>
      <c r="AP86" s="204"/>
      <c r="AQ86" s="204"/>
      <c r="AR86" s="204"/>
      <c r="AS86" s="204"/>
      <c r="AT86" s="204"/>
      <c r="AU86" s="204"/>
      <c r="AV86" s="204"/>
      <c r="AW86" s="204"/>
      <c r="AX86" s="204"/>
      <c r="AY86" s="204"/>
      <c r="AZ86" s="204"/>
      <c r="BA86" s="204"/>
      <c r="BB86" s="204"/>
      <c r="BC86" s="204"/>
      <c r="BD86" s="204"/>
      <c r="BE86" s="205"/>
      <c r="BF86" s="181"/>
      <c r="BG86" s="181"/>
      <c r="BH86" s="181"/>
      <c r="BI86" s="181"/>
      <c r="BJ86" s="181"/>
      <c r="BK86" s="181"/>
    </row>
    <row r="87" customFormat="false" ht="11.25" hidden="false" customHeight="true" outlineLevel="0" collapsed="false">
      <c r="C87" s="196"/>
      <c r="D87" s="197"/>
      <c r="E87" s="198"/>
      <c r="F87" s="198"/>
      <c r="G87" s="198"/>
      <c r="H87" s="198"/>
      <c r="I87" s="198"/>
      <c r="J87" s="198"/>
      <c r="K87" s="199"/>
      <c r="L87" s="199"/>
      <c r="M87" s="200"/>
      <c r="N87" s="200"/>
      <c r="O87" s="201"/>
      <c r="P87" s="202"/>
      <c r="Q87" s="206"/>
      <c r="R87" s="207" t="n">
        <v>1</v>
      </c>
      <c r="S87" s="208" t="s">
        <v>185</v>
      </c>
      <c r="T87" s="208" t="s">
        <v>186</v>
      </c>
      <c r="U87" s="208" t="s">
        <v>187</v>
      </c>
      <c r="V87" s="208" t="s">
        <v>188</v>
      </c>
      <c r="W87" s="208" t="s">
        <v>188</v>
      </c>
      <c r="X87" s="208" t="s">
        <v>182</v>
      </c>
      <c r="Y87" s="208" t="s">
        <v>189</v>
      </c>
      <c r="Z87" s="208" t="s">
        <v>190</v>
      </c>
      <c r="AA87" s="208" t="s">
        <v>191</v>
      </c>
      <c r="AB87" s="208" t="s">
        <v>192</v>
      </c>
      <c r="AC87" s="208" t="s">
        <v>181</v>
      </c>
      <c r="AD87" s="208" t="s">
        <v>181</v>
      </c>
      <c r="AE87" s="208" t="s">
        <v>182</v>
      </c>
      <c r="AF87" s="208" t="s">
        <v>189</v>
      </c>
      <c r="AG87" s="208" t="s">
        <v>190</v>
      </c>
      <c r="AH87" s="209"/>
      <c r="AI87" s="210"/>
      <c r="AJ87" s="211"/>
      <c r="AK87" s="211"/>
      <c r="AL87" s="211"/>
      <c r="AM87" s="211"/>
      <c r="AN87" s="211"/>
      <c r="AO87" s="211"/>
      <c r="AP87" s="211"/>
      <c r="AQ87" s="211"/>
      <c r="AR87" s="211"/>
      <c r="AS87" s="212"/>
      <c r="AT87" s="212"/>
      <c r="AU87" s="212"/>
      <c r="AV87" s="212"/>
      <c r="AW87" s="212"/>
      <c r="AX87" s="212"/>
      <c r="AY87" s="158"/>
      <c r="AZ87" s="158"/>
      <c r="BA87" s="158"/>
      <c r="BB87" s="158"/>
      <c r="BC87" s="158"/>
      <c r="BD87" s="158"/>
      <c r="BE87" s="205"/>
      <c r="BF87" s="213"/>
      <c r="BG87" s="213"/>
      <c r="BH87" s="213"/>
      <c r="BI87" s="181"/>
      <c r="BJ87" s="213"/>
      <c r="BK87" s="213"/>
      <c r="BL87" s="213"/>
      <c r="BM87" s="213"/>
      <c r="BN87" s="213"/>
    </row>
    <row r="88" customFormat="false" ht="15" hidden="false" customHeight="true" outlineLevel="0" collapsed="false">
      <c r="C88" s="196"/>
      <c r="D88" s="197"/>
      <c r="E88" s="198"/>
      <c r="F88" s="198"/>
      <c r="G88" s="198"/>
      <c r="H88" s="198"/>
      <c r="I88" s="198"/>
      <c r="J88" s="198"/>
      <c r="K88" s="199"/>
      <c r="L88" s="199"/>
      <c r="M88" s="200"/>
      <c r="N88" s="200"/>
      <c r="O88" s="201"/>
      <c r="P88" s="202"/>
      <c r="Q88" s="206"/>
      <c r="R88" s="207"/>
      <c r="S88" s="208"/>
      <c r="T88" s="208"/>
      <c r="U88" s="208"/>
      <c r="V88" s="208"/>
      <c r="W88" s="208"/>
      <c r="X88" s="208"/>
      <c r="Y88" s="208"/>
      <c r="Z88" s="208"/>
      <c r="AA88" s="208"/>
      <c r="AB88" s="208"/>
      <c r="AC88" s="208"/>
      <c r="AD88" s="208"/>
      <c r="AE88" s="208"/>
      <c r="AF88" s="208"/>
      <c r="AG88" s="208"/>
      <c r="AH88" s="214"/>
      <c r="AI88" s="215" t="s">
        <v>193</v>
      </c>
      <c r="AJ88" s="224" t="s">
        <v>141</v>
      </c>
      <c r="AK88" s="217" t="s">
        <v>60</v>
      </c>
      <c r="AL88" s="217"/>
      <c r="AM88" s="217"/>
      <c r="AN88" s="217"/>
      <c r="AO88" s="217"/>
      <c r="AP88" s="217"/>
      <c r="AQ88" s="217"/>
      <c r="AR88" s="217"/>
      <c r="AS88" s="225" t="n">
        <v>177.17</v>
      </c>
      <c r="AT88" s="218" t="n">
        <v>0</v>
      </c>
      <c r="AU88" s="226"/>
      <c r="AV88" s="227"/>
      <c r="AW88" s="218" t="n">
        <f aca="false">AT88-AU88</f>
        <v>0</v>
      </c>
      <c r="AX88" s="218" t="n">
        <f aca="false">AU88-AT88</f>
        <v>0</v>
      </c>
      <c r="AY88" s="219"/>
      <c r="AZ88" s="219"/>
      <c r="BA88" s="221"/>
      <c r="BB88" s="219"/>
      <c r="BC88" s="222"/>
      <c r="BD88" s="223"/>
      <c r="BE88" s="205" t="n">
        <v>0</v>
      </c>
      <c r="BF88" s="213"/>
      <c r="BG88" s="213"/>
      <c r="BI88" s="180" t="str">
        <f aca="false">AJ88 &amp; BE88</f>
        <v>Амортизационные отчисления0</v>
      </c>
      <c r="BJ88" s="213"/>
      <c r="BK88" s="213"/>
      <c r="BL88" s="213"/>
      <c r="BM88" s="213"/>
      <c r="BX88" s="180"/>
    </row>
    <row r="89" customFormat="false" ht="11.25" hidden="false" customHeight="true" outlineLevel="0" collapsed="false">
      <c r="C89" s="196"/>
      <c r="D89" s="197" t="n">
        <v>12</v>
      </c>
      <c r="E89" s="198" t="s">
        <v>178</v>
      </c>
      <c r="F89" s="198" t="s">
        <v>179</v>
      </c>
      <c r="G89" s="198" t="s">
        <v>209</v>
      </c>
      <c r="H89" s="198" t="s">
        <v>181</v>
      </c>
      <c r="I89" s="198" t="s">
        <v>181</v>
      </c>
      <c r="J89" s="198" t="s">
        <v>182</v>
      </c>
      <c r="K89" s="199" t="n">
        <v>5</v>
      </c>
      <c r="L89" s="199" t="n">
        <v>2021</v>
      </c>
      <c r="M89" s="200" t="s">
        <v>183</v>
      </c>
      <c r="N89" s="200" t="s">
        <v>196</v>
      </c>
      <c r="O89" s="201" t="n">
        <v>0</v>
      </c>
      <c r="P89" s="202" t="n">
        <v>0</v>
      </c>
      <c r="Q89" s="203"/>
      <c r="R89" s="204"/>
      <c r="S89" s="204"/>
      <c r="T89" s="204"/>
      <c r="U89" s="204"/>
      <c r="V89" s="204"/>
      <c r="W89" s="204"/>
      <c r="X89" s="204"/>
      <c r="Y89" s="204"/>
      <c r="Z89" s="204"/>
      <c r="AA89" s="204"/>
      <c r="AB89" s="204"/>
      <c r="AC89" s="204"/>
      <c r="AD89" s="204"/>
      <c r="AE89" s="204"/>
      <c r="AF89" s="204"/>
      <c r="AG89" s="204"/>
      <c r="AH89" s="204"/>
      <c r="AI89" s="204"/>
      <c r="AJ89" s="204"/>
      <c r="AK89" s="204"/>
      <c r="AL89" s="204"/>
      <c r="AM89" s="204"/>
      <c r="AN89" s="204"/>
      <c r="AO89" s="204"/>
      <c r="AP89" s="204"/>
      <c r="AQ89" s="204"/>
      <c r="AR89" s="204"/>
      <c r="AS89" s="204"/>
      <c r="AT89" s="204"/>
      <c r="AU89" s="204"/>
      <c r="AV89" s="204"/>
      <c r="AW89" s="204"/>
      <c r="AX89" s="204"/>
      <c r="AY89" s="204"/>
      <c r="AZ89" s="204"/>
      <c r="BA89" s="204"/>
      <c r="BB89" s="204"/>
      <c r="BC89" s="204"/>
      <c r="BD89" s="204"/>
      <c r="BE89" s="205"/>
      <c r="BF89" s="181"/>
      <c r="BG89" s="181"/>
      <c r="BH89" s="181"/>
      <c r="BI89" s="181"/>
      <c r="BJ89" s="181"/>
      <c r="BK89" s="181"/>
    </row>
    <row r="90" customFormat="false" ht="11.25" hidden="false" customHeight="true" outlineLevel="0" collapsed="false">
      <c r="C90" s="196"/>
      <c r="D90" s="197"/>
      <c r="E90" s="198"/>
      <c r="F90" s="198"/>
      <c r="G90" s="198"/>
      <c r="H90" s="198"/>
      <c r="I90" s="198"/>
      <c r="J90" s="198"/>
      <c r="K90" s="199"/>
      <c r="L90" s="199"/>
      <c r="M90" s="200"/>
      <c r="N90" s="200"/>
      <c r="O90" s="201"/>
      <c r="P90" s="202"/>
      <c r="Q90" s="206"/>
      <c r="R90" s="207" t="n">
        <v>1</v>
      </c>
      <c r="S90" s="208" t="s">
        <v>185</v>
      </c>
      <c r="T90" s="208" t="s">
        <v>186</v>
      </c>
      <c r="U90" s="208" t="s">
        <v>187</v>
      </c>
      <c r="V90" s="208" t="s">
        <v>188</v>
      </c>
      <c r="W90" s="208" t="s">
        <v>188</v>
      </c>
      <c r="X90" s="208" t="s">
        <v>182</v>
      </c>
      <c r="Y90" s="208" t="s">
        <v>189</v>
      </c>
      <c r="Z90" s="208" t="s">
        <v>190</v>
      </c>
      <c r="AA90" s="208" t="s">
        <v>191</v>
      </c>
      <c r="AB90" s="208" t="s">
        <v>192</v>
      </c>
      <c r="AC90" s="208" t="s">
        <v>181</v>
      </c>
      <c r="AD90" s="208" t="s">
        <v>181</v>
      </c>
      <c r="AE90" s="208" t="s">
        <v>182</v>
      </c>
      <c r="AF90" s="208" t="s">
        <v>189</v>
      </c>
      <c r="AG90" s="208" t="s">
        <v>190</v>
      </c>
      <c r="AH90" s="209"/>
      <c r="AI90" s="210"/>
      <c r="AJ90" s="211"/>
      <c r="AK90" s="211"/>
      <c r="AL90" s="211"/>
      <c r="AM90" s="211"/>
      <c r="AN90" s="211"/>
      <c r="AO90" s="211"/>
      <c r="AP90" s="211"/>
      <c r="AQ90" s="211"/>
      <c r="AR90" s="211"/>
      <c r="AS90" s="212"/>
      <c r="AT90" s="212"/>
      <c r="AU90" s="212"/>
      <c r="AV90" s="212"/>
      <c r="AW90" s="212"/>
      <c r="AX90" s="212"/>
      <c r="AY90" s="158"/>
      <c r="AZ90" s="158"/>
      <c r="BA90" s="158"/>
      <c r="BB90" s="158"/>
      <c r="BC90" s="158"/>
      <c r="BD90" s="158"/>
      <c r="BE90" s="205"/>
      <c r="BF90" s="213"/>
      <c r="BG90" s="213"/>
      <c r="BH90" s="213"/>
      <c r="BI90" s="181"/>
      <c r="BJ90" s="213"/>
      <c r="BK90" s="213"/>
      <c r="BL90" s="213"/>
      <c r="BM90" s="213"/>
      <c r="BN90" s="213"/>
    </row>
    <row r="91" customFormat="false" ht="15" hidden="false" customHeight="true" outlineLevel="0" collapsed="false">
      <c r="C91" s="196"/>
      <c r="D91" s="197"/>
      <c r="E91" s="198"/>
      <c r="F91" s="198"/>
      <c r="G91" s="198"/>
      <c r="H91" s="198"/>
      <c r="I91" s="198"/>
      <c r="J91" s="198"/>
      <c r="K91" s="199"/>
      <c r="L91" s="199"/>
      <c r="M91" s="200"/>
      <c r="N91" s="200"/>
      <c r="O91" s="201"/>
      <c r="P91" s="202"/>
      <c r="Q91" s="206"/>
      <c r="R91" s="207"/>
      <c r="S91" s="208"/>
      <c r="T91" s="208"/>
      <c r="U91" s="208"/>
      <c r="V91" s="208"/>
      <c r="W91" s="208"/>
      <c r="X91" s="208"/>
      <c r="Y91" s="208"/>
      <c r="Z91" s="208"/>
      <c r="AA91" s="208"/>
      <c r="AB91" s="208"/>
      <c r="AC91" s="208"/>
      <c r="AD91" s="208"/>
      <c r="AE91" s="208"/>
      <c r="AF91" s="208"/>
      <c r="AG91" s="208"/>
      <c r="AH91" s="214"/>
      <c r="AI91" s="215" t="s">
        <v>193</v>
      </c>
      <c r="AJ91" s="216" t="s">
        <v>141</v>
      </c>
      <c r="AK91" s="217" t="s">
        <v>60</v>
      </c>
      <c r="AL91" s="217"/>
      <c r="AM91" s="217"/>
      <c r="AN91" s="217"/>
      <c r="AO91" s="217"/>
      <c r="AP91" s="217"/>
      <c r="AQ91" s="217"/>
      <c r="AR91" s="217"/>
      <c r="AS91" s="218" t="n">
        <v>157.2</v>
      </c>
      <c r="AT91" s="218" t="n">
        <v>0</v>
      </c>
      <c r="AU91" s="219"/>
      <c r="AV91" s="220"/>
      <c r="AW91" s="218" t="n">
        <f aca="false">AT91-AU91</f>
        <v>0</v>
      </c>
      <c r="AX91" s="218" t="n">
        <f aca="false">AU91-AT91</f>
        <v>0</v>
      </c>
      <c r="AY91" s="219"/>
      <c r="AZ91" s="219"/>
      <c r="BA91" s="221"/>
      <c r="BB91" s="219"/>
      <c r="BC91" s="222"/>
      <c r="BD91" s="223"/>
      <c r="BE91" s="205" t="n">
        <v>0</v>
      </c>
      <c r="BF91" s="213"/>
      <c r="BG91" s="213"/>
      <c r="BI91" s="180" t="str">
        <f aca="false">AJ91 &amp; BE91</f>
        <v>Амортизационные отчисления0</v>
      </c>
      <c r="BJ91" s="213"/>
      <c r="BK91" s="213"/>
      <c r="BL91" s="213"/>
      <c r="BM91" s="213"/>
      <c r="BX91" s="180"/>
    </row>
    <row r="92" customFormat="false" ht="15" hidden="false" customHeight="true" outlineLevel="0" collapsed="false">
      <c r="C92" s="196"/>
      <c r="D92" s="197"/>
      <c r="E92" s="198"/>
      <c r="F92" s="198"/>
      <c r="G92" s="198"/>
      <c r="H92" s="198"/>
      <c r="I92" s="198"/>
      <c r="J92" s="198"/>
      <c r="K92" s="199"/>
      <c r="L92" s="199"/>
      <c r="M92" s="200"/>
      <c r="N92" s="200"/>
      <c r="O92" s="201"/>
      <c r="P92" s="202"/>
      <c r="Q92" s="206"/>
      <c r="R92" s="207"/>
      <c r="S92" s="208"/>
      <c r="T92" s="208"/>
      <c r="U92" s="208"/>
      <c r="V92" s="208"/>
      <c r="W92" s="208"/>
      <c r="X92" s="208"/>
      <c r="Y92" s="208"/>
      <c r="Z92" s="208"/>
      <c r="AA92" s="208"/>
      <c r="AB92" s="208"/>
      <c r="AC92" s="208"/>
      <c r="AD92" s="208"/>
      <c r="AE92" s="208"/>
      <c r="AF92" s="208"/>
      <c r="AG92" s="208"/>
      <c r="AH92" s="214"/>
      <c r="AI92" s="215" t="s">
        <v>146</v>
      </c>
      <c r="AJ92" s="216" t="s">
        <v>139</v>
      </c>
      <c r="AK92" s="217" t="s">
        <v>60</v>
      </c>
      <c r="AL92" s="217"/>
      <c r="AM92" s="217"/>
      <c r="AN92" s="217"/>
      <c r="AO92" s="217"/>
      <c r="AP92" s="217"/>
      <c r="AQ92" s="217"/>
      <c r="AR92" s="217"/>
      <c r="AS92" s="218" t="n">
        <v>328.25</v>
      </c>
      <c r="AT92" s="218" t="n">
        <v>0</v>
      </c>
      <c r="AU92" s="219"/>
      <c r="AV92" s="220"/>
      <c r="AW92" s="218" t="n">
        <f aca="false">AT92-AU92</f>
        <v>0</v>
      </c>
      <c r="AX92" s="218" t="n">
        <f aca="false">AU92-AT92</f>
        <v>0</v>
      </c>
      <c r="AY92" s="219"/>
      <c r="AZ92" s="219"/>
      <c r="BA92" s="221"/>
      <c r="BB92" s="219"/>
      <c r="BC92" s="222"/>
      <c r="BD92" s="223"/>
      <c r="BE92" s="205" t="n">
        <v>0</v>
      </c>
      <c r="BF92" s="213"/>
      <c r="BG92" s="213"/>
      <c r="BI92" s="180" t="str">
        <f aca="false">AJ92 &amp; BE92</f>
        <v>Прибыль направляемая на инвестиции0</v>
      </c>
      <c r="BJ92" s="213"/>
      <c r="BK92" s="213"/>
      <c r="BL92" s="213"/>
      <c r="BM92" s="213"/>
      <c r="BX92" s="180"/>
    </row>
    <row r="93" customFormat="false" ht="11.25" hidden="false" customHeight="true" outlineLevel="0" collapsed="false">
      <c r="C93" s="196"/>
      <c r="D93" s="197" t="n">
        <v>13</v>
      </c>
      <c r="E93" s="198" t="s">
        <v>178</v>
      </c>
      <c r="F93" s="198" t="s">
        <v>179</v>
      </c>
      <c r="G93" s="198" t="s">
        <v>210</v>
      </c>
      <c r="H93" s="198" t="s">
        <v>181</v>
      </c>
      <c r="I93" s="198" t="s">
        <v>181</v>
      </c>
      <c r="J93" s="198" t="s">
        <v>182</v>
      </c>
      <c r="K93" s="199" t="n">
        <v>5</v>
      </c>
      <c r="L93" s="199" t="n">
        <v>2023</v>
      </c>
      <c r="M93" s="200" t="s">
        <v>183</v>
      </c>
      <c r="N93" s="200" t="s">
        <v>205</v>
      </c>
      <c r="O93" s="201" t="n">
        <v>0</v>
      </c>
      <c r="P93" s="202" t="n">
        <v>0</v>
      </c>
      <c r="Q93" s="203"/>
      <c r="R93" s="204"/>
      <c r="S93" s="204"/>
      <c r="T93" s="204"/>
      <c r="U93" s="204"/>
      <c r="V93" s="204"/>
      <c r="W93" s="204"/>
      <c r="X93" s="204"/>
      <c r="Y93" s="204"/>
      <c r="Z93" s="204"/>
      <c r="AA93" s="204"/>
      <c r="AB93" s="204"/>
      <c r="AC93" s="204"/>
      <c r="AD93" s="204"/>
      <c r="AE93" s="204"/>
      <c r="AF93" s="204"/>
      <c r="AG93" s="204"/>
      <c r="AH93" s="204"/>
      <c r="AI93" s="204"/>
      <c r="AJ93" s="204"/>
      <c r="AK93" s="204"/>
      <c r="AL93" s="204"/>
      <c r="AM93" s="204"/>
      <c r="AN93" s="204"/>
      <c r="AO93" s="204"/>
      <c r="AP93" s="204"/>
      <c r="AQ93" s="204"/>
      <c r="AR93" s="204"/>
      <c r="AS93" s="204"/>
      <c r="AT93" s="204"/>
      <c r="AU93" s="204"/>
      <c r="AV93" s="204"/>
      <c r="AW93" s="204"/>
      <c r="AX93" s="204"/>
      <c r="AY93" s="204"/>
      <c r="AZ93" s="204"/>
      <c r="BA93" s="204"/>
      <c r="BB93" s="204"/>
      <c r="BC93" s="204"/>
      <c r="BD93" s="204"/>
      <c r="BE93" s="205"/>
      <c r="BF93" s="181"/>
      <c r="BG93" s="181"/>
      <c r="BH93" s="181"/>
      <c r="BI93" s="181"/>
      <c r="BJ93" s="181"/>
      <c r="BK93" s="181"/>
    </row>
    <row r="94" customFormat="false" ht="11.25" hidden="false" customHeight="true" outlineLevel="0" collapsed="false">
      <c r="C94" s="196"/>
      <c r="D94" s="197"/>
      <c r="E94" s="198"/>
      <c r="F94" s="198"/>
      <c r="G94" s="198"/>
      <c r="H94" s="198"/>
      <c r="I94" s="198"/>
      <c r="J94" s="198"/>
      <c r="K94" s="199"/>
      <c r="L94" s="199"/>
      <c r="M94" s="200"/>
      <c r="N94" s="200"/>
      <c r="O94" s="201"/>
      <c r="P94" s="202"/>
      <c r="Q94" s="206"/>
      <c r="R94" s="207" t="n">
        <v>1</v>
      </c>
      <c r="S94" s="208" t="s">
        <v>185</v>
      </c>
      <c r="T94" s="208" t="s">
        <v>186</v>
      </c>
      <c r="U94" s="208" t="s">
        <v>187</v>
      </c>
      <c r="V94" s="208" t="s">
        <v>188</v>
      </c>
      <c r="W94" s="208" t="s">
        <v>188</v>
      </c>
      <c r="X94" s="208" t="s">
        <v>182</v>
      </c>
      <c r="Y94" s="208" t="s">
        <v>189</v>
      </c>
      <c r="Z94" s="208" t="s">
        <v>190</v>
      </c>
      <c r="AA94" s="208" t="s">
        <v>191</v>
      </c>
      <c r="AB94" s="208" t="s">
        <v>192</v>
      </c>
      <c r="AC94" s="208" t="s">
        <v>181</v>
      </c>
      <c r="AD94" s="208" t="s">
        <v>181</v>
      </c>
      <c r="AE94" s="208" t="s">
        <v>182</v>
      </c>
      <c r="AF94" s="208" t="s">
        <v>189</v>
      </c>
      <c r="AG94" s="208" t="s">
        <v>190</v>
      </c>
      <c r="AH94" s="209"/>
      <c r="AI94" s="210"/>
      <c r="AJ94" s="211"/>
      <c r="AK94" s="211"/>
      <c r="AL94" s="211"/>
      <c r="AM94" s="211"/>
      <c r="AN94" s="211"/>
      <c r="AO94" s="211"/>
      <c r="AP94" s="211"/>
      <c r="AQ94" s="211"/>
      <c r="AR94" s="211"/>
      <c r="AS94" s="212"/>
      <c r="AT94" s="212"/>
      <c r="AU94" s="212"/>
      <c r="AV94" s="212"/>
      <c r="AW94" s="212"/>
      <c r="AX94" s="212"/>
      <c r="AY94" s="158"/>
      <c r="AZ94" s="158"/>
      <c r="BA94" s="158"/>
      <c r="BB94" s="158"/>
      <c r="BC94" s="158"/>
      <c r="BD94" s="158"/>
      <c r="BE94" s="205"/>
      <c r="BF94" s="213"/>
      <c r="BG94" s="213"/>
      <c r="BH94" s="213"/>
      <c r="BI94" s="181"/>
      <c r="BJ94" s="213"/>
      <c r="BK94" s="213"/>
      <c r="BL94" s="213"/>
      <c r="BM94" s="213"/>
      <c r="BN94" s="213"/>
    </row>
    <row r="95" customFormat="false" ht="15" hidden="false" customHeight="true" outlineLevel="0" collapsed="false">
      <c r="C95" s="196"/>
      <c r="D95" s="197"/>
      <c r="E95" s="198"/>
      <c r="F95" s="198"/>
      <c r="G95" s="198"/>
      <c r="H95" s="198"/>
      <c r="I95" s="198"/>
      <c r="J95" s="198"/>
      <c r="K95" s="199"/>
      <c r="L95" s="199"/>
      <c r="M95" s="200"/>
      <c r="N95" s="200"/>
      <c r="O95" s="201"/>
      <c r="P95" s="202"/>
      <c r="Q95" s="206"/>
      <c r="R95" s="207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208"/>
      <c r="AE95" s="208"/>
      <c r="AF95" s="208"/>
      <c r="AG95" s="208"/>
      <c r="AH95" s="214"/>
      <c r="AI95" s="215" t="s">
        <v>193</v>
      </c>
      <c r="AJ95" s="224" t="s">
        <v>141</v>
      </c>
      <c r="AK95" s="217" t="s">
        <v>60</v>
      </c>
      <c r="AL95" s="217"/>
      <c r="AM95" s="217"/>
      <c r="AN95" s="217"/>
      <c r="AO95" s="217"/>
      <c r="AP95" s="217"/>
      <c r="AQ95" s="217"/>
      <c r="AR95" s="217"/>
      <c r="AS95" s="225" t="n">
        <v>485.453</v>
      </c>
      <c r="AT95" s="218" t="n">
        <v>0</v>
      </c>
      <c r="AU95" s="226"/>
      <c r="AV95" s="227"/>
      <c r="AW95" s="218" t="n">
        <f aca="false">AT95-AU95</f>
        <v>0</v>
      </c>
      <c r="AX95" s="218" t="n">
        <f aca="false">AU95-AT95</f>
        <v>0</v>
      </c>
      <c r="AY95" s="219"/>
      <c r="AZ95" s="219"/>
      <c r="BA95" s="221"/>
      <c r="BB95" s="219"/>
      <c r="BC95" s="222"/>
      <c r="BD95" s="223"/>
      <c r="BE95" s="205" t="n">
        <v>0</v>
      </c>
      <c r="BF95" s="213"/>
      <c r="BG95" s="213"/>
      <c r="BI95" s="180" t="str">
        <f aca="false">AJ95 &amp; BE95</f>
        <v>Амортизационные отчисления0</v>
      </c>
      <c r="BJ95" s="213"/>
      <c r="BK95" s="213"/>
      <c r="BL95" s="213"/>
      <c r="BM95" s="213"/>
      <c r="BX95" s="180"/>
    </row>
    <row r="96" customFormat="false" ht="11.25" hidden="false" customHeight="true" outlineLevel="0" collapsed="false">
      <c r="C96" s="196"/>
      <c r="D96" s="197" t="n">
        <v>14</v>
      </c>
      <c r="E96" s="198" t="s">
        <v>178</v>
      </c>
      <c r="F96" s="198" t="s">
        <v>179</v>
      </c>
      <c r="G96" s="198" t="s">
        <v>211</v>
      </c>
      <c r="H96" s="198" t="s">
        <v>181</v>
      </c>
      <c r="I96" s="198" t="s">
        <v>181</v>
      </c>
      <c r="J96" s="198" t="s">
        <v>182</v>
      </c>
      <c r="K96" s="199" t="n">
        <v>5</v>
      </c>
      <c r="L96" s="199" t="n">
        <v>2021</v>
      </c>
      <c r="M96" s="200" t="s">
        <v>183</v>
      </c>
      <c r="N96" s="200" t="s">
        <v>196</v>
      </c>
      <c r="O96" s="201" t="n">
        <v>0</v>
      </c>
      <c r="P96" s="202" t="n">
        <v>0</v>
      </c>
      <c r="Q96" s="203"/>
      <c r="R96" s="204"/>
      <c r="S96" s="204"/>
      <c r="T96" s="204"/>
      <c r="U96" s="204"/>
      <c r="V96" s="204"/>
      <c r="W96" s="204"/>
      <c r="X96" s="204"/>
      <c r="Y96" s="204"/>
      <c r="Z96" s="204"/>
      <c r="AA96" s="204"/>
      <c r="AB96" s="204"/>
      <c r="AC96" s="204"/>
      <c r="AD96" s="204"/>
      <c r="AE96" s="204"/>
      <c r="AF96" s="204"/>
      <c r="AG96" s="204"/>
      <c r="AH96" s="204"/>
      <c r="AI96" s="204"/>
      <c r="AJ96" s="204"/>
      <c r="AK96" s="204"/>
      <c r="AL96" s="204"/>
      <c r="AM96" s="204"/>
      <c r="AN96" s="204"/>
      <c r="AO96" s="204"/>
      <c r="AP96" s="204"/>
      <c r="AQ96" s="204"/>
      <c r="AR96" s="204"/>
      <c r="AS96" s="204"/>
      <c r="AT96" s="204"/>
      <c r="AU96" s="204"/>
      <c r="AV96" s="204"/>
      <c r="AW96" s="204"/>
      <c r="AX96" s="204"/>
      <c r="AY96" s="204"/>
      <c r="AZ96" s="204"/>
      <c r="BA96" s="204"/>
      <c r="BB96" s="204"/>
      <c r="BC96" s="204"/>
      <c r="BD96" s="204"/>
      <c r="BE96" s="205"/>
      <c r="BF96" s="181"/>
      <c r="BG96" s="181"/>
      <c r="BH96" s="181"/>
      <c r="BI96" s="181"/>
      <c r="BJ96" s="181"/>
      <c r="BK96" s="181"/>
    </row>
    <row r="97" customFormat="false" ht="11.25" hidden="false" customHeight="true" outlineLevel="0" collapsed="false">
      <c r="C97" s="196"/>
      <c r="D97" s="197"/>
      <c r="E97" s="198"/>
      <c r="F97" s="198"/>
      <c r="G97" s="198"/>
      <c r="H97" s="198"/>
      <c r="I97" s="198"/>
      <c r="J97" s="198"/>
      <c r="K97" s="199"/>
      <c r="L97" s="199"/>
      <c r="M97" s="200"/>
      <c r="N97" s="200"/>
      <c r="O97" s="201"/>
      <c r="P97" s="202"/>
      <c r="Q97" s="206"/>
      <c r="R97" s="207" t="n">
        <v>1</v>
      </c>
      <c r="S97" s="208" t="s">
        <v>185</v>
      </c>
      <c r="T97" s="208" t="s">
        <v>186</v>
      </c>
      <c r="U97" s="208" t="s">
        <v>187</v>
      </c>
      <c r="V97" s="208" t="s">
        <v>188</v>
      </c>
      <c r="W97" s="208" t="s">
        <v>188</v>
      </c>
      <c r="X97" s="208" t="s">
        <v>182</v>
      </c>
      <c r="Y97" s="208" t="s">
        <v>189</v>
      </c>
      <c r="Z97" s="208" t="s">
        <v>190</v>
      </c>
      <c r="AA97" s="208" t="s">
        <v>191</v>
      </c>
      <c r="AB97" s="208" t="s">
        <v>192</v>
      </c>
      <c r="AC97" s="208" t="s">
        <v>181</v>
      </c>
      <c r="AD97" s="208" t="s">
        <v>181</v>
      </c>
      <c r="AE97" s="208" t="s">
        <v>182</v>
      </c>
      <c r="AF97" s="208" t="s">
        <v>189</v>
      </c>
      <c r="AG97" s="208" t="s">
        <v>190</v>
      </c>
      <c r="AH97" s="209"/>
      <c r="AI97" s="210"/>
      <c r="AJ97" s="211"/>
      <c r="AK97" s="211"/>
      <c r="AL97" s="211"/>
      <c r="AM97" s="211"/>
      <c r="AN97" s="211"/>
      <c r="AO97" s="211"/>
      <c r="AP97" s="211"/>
      <c r="AQ97" s="211"/>
      <c r="AR97" s="211"/>
      <c r="AS97" s="212"/>
      <c r="AT97" s="212"/>
      <c r="AU97" s="212"/>
      <c r="AV97" s="212"/>
      <c r="AW97" s="212"/>
      <c r="AX97" s="212"/>
      <c r="AY97" s="158"/>
      <c r="AZ97" s="158"/>
      <c r="BA97" s="158"/>
      <c r="BB97" s="158"/>
      <c r="BC97" s="158"/>
      <c r="BD97" s="158"/>
      <c r="BE97" s="205"/>
      <c r="BF97" s="213"/>
      <c r="BG97" s="213"/>
      <c r="BH97" s="213"/>
      <c r="BI97" s="181"/>
      <c r="BJ97" s="213"/>
      <c r="BK97" s="213"/>
      <c r="BL97" s="213"/>
      <c r="BM97" s="213"/>
      <c r="BN97" s="213"/>
    </row>
    <row r="98" customFormat="false" ht="15" hidden="false" customHeight="true" outlineLevel="0" collapsed="false">
      <c r="C98" s="196"/>
      <c r="D98" s="197"/>
      <c r="E98" s="198"/>
      <c r="F98" s="198"/>
      <c r="G98" s="198"/>
      <c r="H98" s="198"/>
      <c r="I98" s="198"/>
      <c r="J98" s="198"/>
      <c r="K98" s="199"/>
      <c r="L98" s="199"/>
      <c r="M98" s="200"/>
      <c r="N98" s="200"/>
      <c r="O98" s="201"/>
      <c r="P98" s="202"/>
      <c r="Q98" s="206"/>
      <c r="R98" s="207"/>
      <c r="S98" s="208"/>
      <c r="T98" s="208"/>
      <c r="U98" s="208"/>
      <c r="V98" s="208"/>
      <c r="W98" s="208"/>
      <c r="X98" s="208"/>
      <c r="Y98" s="208"/>
      <c r="Z98" s="208"/>
      <c r="AA98" s="208"/>
      <c r="AB98" s="208"/>
      <c r="AC98" s="208"/>
      <c r="AD98" s="208"/>
      <c r="AE98" s="208"/>
      <c r="AF98" s="208"/>
      <c r="AG98" s="208"/>
      <c r="AH98" s="214"/>
      <c r="AI98" s="215" t="s">
        <v>193</v>
      </c>
      <c r="AJ98" s="224" t="s">
        <v>141</v>
      </c>
      <c r="AK98" s="217" t="s">
        <v>60</v>
      </c>
      <c r="AL98" s="217"/>
      <c r="AM98" s="217"/>
      <c r="AN98" s="217"/>
      <c r="AO98" s="217"/>
      <c r="AP98" s="217"/>
      <c r="AQ98" s="217"/>
      <c r="AR98" s="217"/>
      <c r="AS98" s="225" t="n">
        <v>180.68</v>
      </c>
      <c r="AT98" s="218" t="n">
        <v>0</v>
      </c>
      <c r="AU98" s="226"/>
      <c r="AV98" s="227"/>
      <c r="AW98" s="218" t="n">
        <f aca="false">AT98-AU98</f>
        <v>0</v>
      </c>
      <c r="AX98" s="218" t="n">
        <f aca="false">AU98-AT98</f>
        <v>0</v>
      </c>
      <c r="AY98" s="219"/>
      <c r="AZ98" s="219"/>
      <c r="BA98" s="221"/>
      <c r="BB98" s="219"/>
      <c r="BC98" s="222"/>
      <c r="BD98" s="223"/>
      <c r="BE98" s="205" t="n">
        <v>0</v>
      </c>
      <c r="BF98" s="213"/>
      <c r="BG98" s="213"/>
      <c r="BI98" s="180" t="str">
        <f aca="false">AJ98 &amp; BE98</f>
        <v>Амортизационные отчисления0</v>
      </c>
      <c r="BJ98" s="213"/>
      <c r="BK98" s="213"/>
      <c r="BL98" s="213"/>
      <c r="BM98" s="213"/>
      <c r="BX98" s="180"/>
    </row>
    <row r="99" customFormat="false" ht="11.25" hidden="false" customHeight="true" outlineLevel="0" collapsed="false">
      <c r="C99" s="196"/>
      <c r="D99" s="197" t="n">
        <v>15</v>
      </c>
      <c r="E99" s="198" t="s">
        <v>178</v>
      </c>
      <c r="F99" s="198" t="s">
        <v>179</v>
      </c>
      <c r="G99" s="198" t="s">
        <v>212</v>
      </c>
      <c r="H99" s="198" t="s">
        <v>181</v>
      </c>
      <c r="I99" s="198" t="s">
        <v>181</v>
      </c>
      <c r="J99" s="198" t="s">
        <v>182</v>
      </c>
      <c r="K99" s="199" t="n">
        <v>5</v>
      </c>
      <c r="L99" s="199" t="n">
        <v>2022</v>
      </c>
      <c r="M99" s="200" t="s">
        <v>183</v>
      </c>
      <c r="N99" s="200" t="s">
        <v>203</v>
      </c>
      <c r="O99" s="201" t="n">
        <v>0</v>
      </c>
      <c r="P99" s="202" t="n">
        <v>0</v>
      </c>
      <c r="Q99" s="203"/>
      <c r="R99" s="204"/>
      <c r="S99" s="204"/>
      <c r="T99" s="204"/>
      <c r="U99" s="204"/>
      <c r="V99" s="204"/>
      <c r="W99" s="204"/>
      <c r="X99" s="204"/>
      <c r="Y99" s="204"/>
      <c r="Z99" s="204"/>
      <c r="AA99" s="204"/>
      <c r="AB99" s="204"/>
      <c r="AC99" s="204"/>
      <c r="AD99" s="204"/>
      <c r="AE99" s="204"/>
      <c r="AF99" s="204"/>
      <c r="AG99" s="204"/>
      <c r="AH99" s="204"/>
      <c r="AI99" s="204"/>
      <c r="AJ99" s="204"/>
      <c r="AK99" s="204"/>
      <c r="AL99" s="204"/>
      <c r="AM99" s="204"/>
      <c r="AN99" s="204"/>
      <c r="AO99" s="204"/>
      <c r="AP99" s="204"/>
      <c r="AQ99" s="204"/>
      <c r="AR99" s="204"/>
      <c r="AS99" s="204"/>
      <c r="AT99" s="204"/>
      <c r="AU99" s="204"/>
      <c r="AV99" s="204"/>
      <c r="AW99" s="204"/>
      <c r="AX99" s="204"/>
      <c r="AY99" s="204"/>
      <c r="AZ99" s="204"/>
      <c r="BA99" s="204"/>
      <c r="BB99" s="204"/>
      <c r="BC99" s="204"/>
      <c r="BD99" s="204"/>
      <c r="BE99" s="205"/>
      <c r="BF99" s="181"/>
      <c r="BG99" s="181"/>
      <c r="BH99" s="181"/>
      <c r="BI99" s="181"/>
      <c r="BJ99" s="181"/>
      <c r="BK99" s="181"/>
    </row>
    <row r="100" customFormat="false" ht="11.25" hidden="false" customHeight="true" outlineLevel="0" collapsed="false">
      <c r="C100" s="196"/>
      <c r="D100" s="197"/>
      <c r="E100" s="198"/>
      <c r="F100" s="198"/>
      <c r="G100" s="198"/>
      <c r="H100" s="198"/>
      <c r="I100" s="198"/>
      <c r="J100" s="198"/>
      <c r="K100" s="199"/>
      <c r="L100" s="199"/>
      <c r="M100" s="200"/>
      <c r="N100" s="200"/>
      <c r="O100" s="201"/>
      <c r="P100" s="202"/>
      <c r="Q100" s="206"/>
      <c r="R100" s="207" t="n">
        <v>1</v>
      </c>
      <c r="S100" s="208" t="s">
        <v>185</v>
      </c>
      <c r="T100" s="208" t="s">
        <v>186</v>
      </c>
      <c r="U100" s="208" t="s">
        <v>187</v>
      </c>
      <c r="V100" s="208" t="s">
        <v>188</v>
      </c>
      <c r="W100" s="208" t="s">
        <v>188</v>
      </c>
      <c r="X100" s="208" t="s">
        <v>182</v>
      </c>
      <c r="Y100" s="208" t="s">
        <v>189</v>
      </c>
      <c r="Z100" s="208" t="s">
        <v>190</v>
      </c>
      <c r="AA100" s="208" t="s">
        <v>191</v>
      </c>
      <c r="AB100" s="208" t="s">
        <v>192</v>
      </c>
      <c r="AC100" s="208" t="s">
        <v>181</v>
      </c>
      <c r="AD100" s="208" t="s">
        <v>181</v>
      </c>
      <c r="AE100" s="208" t="s">
        <v>182</v>
      </c>
      <c r="AF100" s="208" t="s">
        <v>189</v>
      </c>
      <c r="AG100" s="208" t="s">
        <v>190</v>
      </c>
      <c r="AH100" s="209"/>
      <c r="AI100" s="210"/>
      <c r="AJ100" s="211"/>
      <c r="AK100" s="211"/>
      <c r="AL100" s="211"/>
      <c r="AM100" s="211"/>
      <c r="AN100" s="211"/>
      <c r="AO100" s="211"/>
      <c r="AP100" s="211"/>
      <c r="AQ100" s="211"/>
      <c r="AR100" s="211"/>
      <c r="AS100" s="212"/>
      <c r="AT100" s="212"/>
      <c r="AU100" s="212"/>
      <c r="AV100" s="212"/>
      <c r="AW100" s="212"/>
      <c r="AX100" s="212"/>
      <c r="AY100" s="158"/>
      <c r="AZ100" s="158"/>
      <c r="BA100" s="158"/>
      <c r="BB100" s="158"/>
      <c r="BC100" s="158"/>
      <c r="BD100" s="158"/>
      <c r="BE100" s="205"/>
      <c r="BF100" s="213"/>
      <c r="BG100" s="213"/>
      <c r="BH100" s="213"/>
      <c r="BI100" s="181"/>
      <c r="BJ100" s="213"/>
      <c r="BK100" s="213"/>
      <c r="BL100" s="213"/>
      <c r="BM100" s="213"/>
      <c r="BN100" s="213"/>
    </row>
    <row r="101" customFormat="false" ht="15" hidden="false" customHeight="true" outlineLevel="0" collapsed="false">
      <c r="C101" s="196"/>
      <c r="D101" s="197"/>
      <c r="E101" s="198"/>
      <c r="F101" s="198"/>
      <c r="G101" s="198"/>
      <c r="H101" s="198"/>
      <c r="I101" s="198"/>
      <c r="J101" s="198"/>
      <c r="K101" s="199"/>
      <c r="L101" s="199"/>
      <c r="M101" s="200"/>
      <c r="N101" s="200"/>
      <c r="O101" s="201"/>
      <c r="P101" s="202"/>
      <c r="Q101" s="206"/>
      <c r="R101" s="207"/>
      <c r="S101" s="208"/>
      <c r="T101" s="208"/>
      <c r="U101" s="208"/>
      <c r="V101" s="208"/>
      <c r="W101" s="208"/>
      <c r="X101" s="208"/>
      <c r="Y101" s="208"/>
      <c r="Z101" s="208"/>
      <c r="AA101" s="208"/>
      <c r="AB101" s="208"/>
      <c r="AC101" s="208"/>
      <c r="AD101" s="208"/>
      <c r="AE101" s="208"/>
      <c r="AF101" s="208"/>
      <c r="AG101" s="208"/>
      <c r="AH101" s="214"/>
      <c r="AI101" s="215" t="s">
        <v>193</v>
      </c>
      <c r="AJ101" s="224" t="s">
        <v>141</v>
      </c>
      <c r="AK101" s="217" t="s">
        <v>60</v>
      </c>
      <c r="AL101" s="217"/>
      <c r="AM101" s="217"/>
      <c r="AN101" s="217"/>
      <c r="AO101" s="217"/>
      <c r="AP101" s="217"/>
      <c r="AQ101" s="217"/>
      <c r="AR101" s="217"/>
      <c r="AS101" s="225" t="n">
        <v>734.448</v>
      </c>
      <c r="AT101" s="218" t="n">
        <v>0</v>
      </c>
      <c r="AU101" s="226"/>
      <c r="AV101" s="227"/>
      <c r="AW101" s="218" t="n">
        <f aca="false">AT101-AU101</f>
        <v>0</v>
      </c>
      <c r="AX101" s="218" t="n">
        <f aca="false">AU101-AT101</f>
        <v>0</v>
      </c>
      <c r="AY101" s="219"/>
      <c r="AZ101" s="219"/>
      <c r="BA101" s="221"/>
      <c r="BB101" s="219"/>
      <c r="BC101" s="222"/>
      <c r="BD101" s="223"/>
      <c r="BE101" s="205" t="n">
        <v>0</v>
      </c>
      <c r="BF101" s="213"/>
      <c r="BG101" s="213"/>
      <c r="BI101" s="180" t="str">
        <f aca="false">AJ101 &amp; BE101</f>
        <v>Амортизационные отчисления0</v>
      </c>
      <c r="BJ101" s="213"/>
      <c r="BK101" s="213"/>
      <c r="BL101" s="213"/>
      <c r="BM101" s="213"/>
      <c r="BX101" s="180"/>
    </row>
    <row r="102" customFormat="false" ht="11.25" hidden="false" customHeight="true" outlineLevel="0" collapsed="false">
      <c r="C102" s="196"/>
      <c r="D102" s="197" t="n">
        <v>16</v>
      </c>
      <c r="E102" s="198" t="s">
        <v>178</v>
      </c>
      <c r="F102" s="198" t="s">
        <v>179</v>
      </c>
      <c r="G102" s="198" t="s">
        <v>213</v>
      </c>
      <c r="H102" s="198" t="s">
        <v>181</v>
      </c>
      <c r="I102" s="198" t="s">
        <v>181</v>
      </c>
      <c r="J102" s="198" t="s">
        <v>182</v>
      </c>
      <c r="K102" s="199" t="n">
        <v>5</v>
      </c>
      <c r="L102" s="199" t="n">
        <v>2023</v>
      </c>
      <c r="M102" s="200" t="s">
        <v>183</v>
      </c>
      <c r="N102" s="200" t="s">
        <v>205</v>
      </c>
      <c r="O102" s="201" t="n">
        <v>0</v>
      </c>
      <c r="P102" s="202" t="n">
        <v>0</v>
      </c>
      <c r="Q102" s="203"/>
      <c r="R102" s="204"/>
      <c r="S102" s="204"/>
      <c r="T102" s="204"/>
      <c r="U102" s="204"/>
      <c r="V102" s="204"/>
      <c r="W102" s="204"/>
      <c r="X102" s="204"/>
      <c r="Y102" s="204"/>
      <c r="Z102" s="204"/>
      <c r="AA102" s="204"/>
      <c r="AB102" s="204"/>
      <c r="AC102" s="204"/>
      <c r="AD102" s="204"/>
      <c r="AE102" s="204"/>
      <c r="AF102" s="204"/>
      <c r="AG102" s="204"/>
      <c r="AH102" s="204"/>
      <c r="AI102" s="204"/>
      <c r="AJ102" s="204"/>
      <c r="AK102" s="204"/>
      <c r="AL102" s="204"/>
      <c r="AM102" s="204"/>
      <c r="AN102" s="204"/>
      <c r="AO102" s="204"/>
      <c r="AP102" s="204"/>
      <c r="AQ102" s="204"/>
      <c r="AR102" s="204"/>
      <c r="AS102" s="204"/>
      <c r="AT102" s="204"/>
      <c r="AU102" s="204"/>
      <c r="AV102" s="204"/>
      <c r="AW102" s="204"/>
      <c r="AX102" s="204"/>
      <c r="AY102" s="204"/>
      <c r="AZ102" s="204"/>
      <c r="BA102" s="204"/>
      <c r="BB102" s="204"/>
      <c r="BC102" s="204"/>
      <c r="BD102" s="204"/>
      <c r="BE102" s="205"/>
      <c r="BF102" s="181"/>
      <c r="BG102" s="181"/>
      <c r="BH102" s="181"/>
      <c r="BI102" s="181"/>
      <c r="BJ102" s="181"/>
      <c r="BK102" s="181"/>
    </row>
    <row r="103" customFormat="false" ht="11.25" hidden="false" customHeight="true" outlineLevel="0" collapsed="false">
      <c r="C103" s="196"/>
      <c r="D103" s="197"/>
      <c r="E103" s="198"/>
      <c r="F103" s="198"/>
      <c r="G103" s="198"/>
      <c r="H103" s="198"/>
      <c r="I103" s="198"/>
      <c r="J103" s="198"/>
      <c r="K103" s="199"/>
      <c r="L103" s="199"/>
      <c r="M103" s="200"/>
      <c r="N103" s="200"/>
      <c r="O103" s="201"/>
      <c r="P103" s="202"/>
      <c r="Q103" s="206"/>
      <c r="R103" s="207" t="n">
        <v>1</v>
      </c>
      <c r="S103" s="208" t="s">
        <v>185</v>
      </c>
      <c r="T103" s="208" t="s">
        <v>186</v>
      </c>
      <c r="U103" s="208" t="s">
        <v>187</v>
      </c>
      <c r="V103" s="208" t="s">
        <v>188</v>
      </c>
      <c r="W103" s="208" t="s">
        <v>188</v>
      </c>
      <c r="X103" s="208" t="s">
        <v>182</v>
      </c>
      <c r="Y103" s="208" t="s">
        <v>189</v>
      </c>
      <c r="Z103" s="208" t="s">
        <v>190</v>
      </c>
      <c r="AA103" s="208" t="s">
        <v>191</v>
      </c>
      <c r="AB103" s="208" t="s">
        <v>192</v>
      </c>
      <c r="AC103" s="208" t="s">
        <v>181</v>
      </c>
      <c r="AD103" s="208" t="s">
        <v>181</v>
      </c>
      <c r="AE103" s="208" t="s">
        <v>182</v>
      </c>
      <c r="AF103" s="208" t="s">
        <v>189</v>
      </c>
      <c r="AG103" s="208" t="s">
        <v>190</v>
      </c>
      <c r="AH103" s="209"/>
      <c r="AI103" s="210"/>
      <c r="AJ103" s="211"/>
      <c r="AK103" s="211"/>
      <c r="AL103" s="211"/>
      <c r="AM103" s="211"/>
      <c r="AN103" s="211"/>
      <c r="AO103" s="211"/>
      <c r="AP103" s="211"/>
      <c r="AQ103" s="211"/>
      <c r="AR103" s="211"/>
      <c r="AS103" s="212"/>
      <c r="AT103" s="212"/>
      <c r="AU103" s="212"/>
      <c r="AV103" s="212"/>
      <c r="AW103" s="212"/>
      <c r="AX103" s="212"/>
      <c r="AY103" s="158"/>
      <c r="AZ103" s="158"/>
      <c r="BA103" s="158"/>
      <c r="BB103" s="158"/>
      <c r="BC103" s="158"/>
      <c r="BD103" s="158"/>
      <c r="BE103" s="205"/>
      <c r="BF103" s="213"/>
      <c r="BG103" s="213"/>
      <c r="BH103" s="213"/>
      <c r="BI103" s="181"/>
      <c r="BJ103" s="213"/>
      <c r="BK103" s="213"/>
      <c r="BL103" s="213"/>
      <c r="BM103" s="213"/>
      <c r="BN103" s="213"/>
    </row>
    <row r="104" customFormat="false" ht="15" hidden="false" customHeight="true" outlineLevel="0" collapsed="false">
      <c r="C104" s="196"/>
      <c r="D104" s="197"/>
      <c r="E104" s="198"/>
      <c r="F104" s="198"/>
      <c r="G104" s="198"/>
      <c r="H104" s="198"/>
      <c r="I104" s="198"/>
      <c r="J104" s="198"/>
      <c r="K104" s="199"/>
      <c r="L104" s="199"/>
      <c r="M104" s="200"/>
      <c r="N104" s="200"/>
      <c r="O104" s="201"/>
      <c r="P104" s="202"/>
      <c r="Q104" s="206"/>
      <c r="R104" s="207"/>
      <c r="S104" s="208"/>
      <c r="T104" s="208"/>
      <c r="U104" s="208"/>
      <c r="V104" s="208"/>
      <c r="W104" s="208"/>
      <c r="X104" s="208"/>
      <c r="Y104" s="208"/>
      <c r="Z104" s="208"/>
      <c r="AA104" s="208"/>
      <c r="AB104" s="208"/>
      <c r="AC104" s="208"/>
      <c r="AD104" s="208"/>
      <c r="AE104" s="208"/>
      <c r="AF104" s="208"/>
      <c r="AG104" s="208"/>
      <c r="AH104" s="214"/>
      <c r="AI104" s="215" t="s">
        <v>193</v>
      </c>
      <c r="AJ104" s="224" t="s">
        <v>141</v>
      </c>
      <c r="AK104" s="217" t="s">
        <v>60</v>
      </c>
      <c r="AL104" s="217"/>
      <c r="AM104" s="217"/>
      <c r="AN104" s="217"/>
      <c r="AO104" s="217"/>
      <c r="AP104" s="217"/>
      <c r="AQ104" s="217"/>
      <c r="AR104" s="217"/>
      <c r="AS104" s="225" t="n">
        <v>734.453</v>
      </c>
      <c r="AT104" s="218" t="n">
        <v>0</v>
      </c>
      <c r="AU104" s="226"/>
      <c r="AV104" s="227"/>
      <c r="AW104" s="218" t="n">
        <f aca="false">AT104-AU104</f>
        <v>0</v>
      </c>
      <c r="AX104" s="218" t="n">
        <f aca="false">AU104-AT104</f>
        <v>0</v>
      </c>
      <c r="AY104" s="219"/>
      <c r="AZ104" s="219"/>
      <c r="BA104" s="221"/>
      <c r="BB104" s="219"/>
      <c r="BC104" s="222"/>
      <c r="BD104" s="223"/>
      <c r="BE104" s="205" t="n">
        <v>0</v>
      </c>
      <c r="BF104" s="213"/>
      <c r="BG104" s="213"/>
      <c r="BI104" s="180" t="str">
        <f aca="false">AJ104 &amp; BE104</f>
        <v>Амортизационные отчисления0</v>
      </c>
      <c r="BJ104" s="213"/>
      <c r="BK104" s="213"/>
      <c r="BL104" s="213"/>
      <c r="BM104" s="213"/>
      <c r="BX104" s="180"/>
    </row>
    <row r="105" customFormat="false" ht="11.25" hidden="false" customHeight="true" outlineLevel="0" collapsed="false">
      <c r="C105" s="196"/>
      <c r="D105" s="197" t="n">
        <v>17</v>
      </c>
      <c r="E105" s="198" t="s">
        <v>178</v>
      </c>
      <c r="F105" s="198" t="s">
        <v>179</v>
      </c>
      <c r="G105" s="198" t="s">
        <v>214</v>
      </c>
      <c r="H105" s="198" t="s">
        <v>181</v>
      </c>
      <c r="I105" s="198" t="s">
        <v>181</v>
      </c>
      <c r="J105" s="198" t="s">
        <v>182</v>
      </c>
      <c r="K105" s="199" t="n">
        <v>5</v>
      </c>
      <c r="L105" s="199" t="n">
        <v>2023</v>
      </c>
      <c r="M105" s="200" t="s">
        <v>183</v>
      </c>
      <c r="N105" s="200" t="s">
        <v>205</v>
      </c>
      <c r="O105" s="201" t="n">
        <v>0</v>
      </c>
      <c r="P105" s="202" t="n">
        <v>0</v>
      </c>
      <c r="Q105" s="203"/>
      <c r="R105" s="204"/>
      <c r="S105" s="204"/>
      <c r="T105" s="204"/>
      <c r="U105" s="204"/>
      <c r="V105" s="204"/>
      <c r="W105" s="204"/>
      <c r="X105" s="204"/>
      <c r="Y105" s="204"/>
      <c r="Z105" s="204"/>
      <c r="AA105" s="204"/>
      <c r="AB105" s="204"/>
      <c r="AC105" s="204"/>
      <c r="AD105" s="204"/>
      <c r="AE105" s="204"/>
      <c r="AF105" s="204"/>
      <c r="AG105" s="204"/>
      <c r="AH105" s="204"/>
      <c r="AI105" s="204"/>
      <c r="AJ105" s="204"/>
      <c r="AK105" s="204"/>
      <c r="AL105" s="204"/>
      <c r="AM105" s="204"/>
      <c r="AN105" s="204"/>
      <c r="AO105" s="204"/>
      <c r="AP105" s="204"/>
      <c r="AQ105" s="204"/>
      <c r="AR105" s="204"/>
      <c r="AS105" s="204"/>
      <c r="AT105" s="204"/>
      <c r="AU105" s="204"/>
      <c r="AV105" s="204"/>
      <c r="AW105" s="204"/>
      <c r="AX105" s="204"/>
      <c r="AY105" s="204"/>
      <c r="AZ105" s="204"/>
      <c r="BA105" s="204"/>
      <c r="BB105" s="204"/>
      <c r="BC105" s="204"/>
      <c r="BD105" s="204"/>
      <c r="BE105" s="205"/>
      <c r="BF105" s="181"/>
      <c r="BG105" s="181"/>
      <c r="BH105" s="181"/>
      <c r="BI105" s="181"/>
      <c r="BJ105" s="181"/>
      <c r="BK105" s="181"/>
    </row>
    <row r="106" customFormat="false" ht="11.25" hidden="false" customHeight="true" outlineLevel="0" collapsed="false">
      <c r="C106" s="196"/>
      <c r="D106" s="197"/>
      <c r="E106" s="198"/>
      <c r="F106" s="198"/>
      <c r="G106" s="198"/>
      <c r="H106" s="198"/>
      <c r="I106" s="198"/>
      <c r="J106" s="198"/>
      <c r="K106" s="199"/>
      <c r="L106" s="199"/>
      <c r="M106" s="200"/>
      <c r="N106" s="200"/>
      <c r="O106" s="201"/>
      <c r="P106" s="202"/>
      <c r="Q106" s="206"/>
      <c r="R106" s="207" t="n">
        <v>1</v>
      </c>
      <c r="S106" s="208" t="s">
        <v>185</v>
      </c>
      <c r="T106" s="208" t="s">
        <v>186</v>
      </c>
      <c r="U106" s="208" t="s">
        <v>187</v>
      </c>
      <c r="V106" s="208" t="s">
        <v>188</v>
      </c>
      <c r="W106" s="208" t="s">
        <v>188</v>
      </c>
      <c r="X106" s="208" t="s">
        <v>182</v>
      </c>
      <c r="Y106" s="208" t="s">
        <v>189</v>
      </c>
      <c r="Z106" s="208" t="s">
        <v>190</v>
      </c>
      <c r="AA106" s="208" t="s">
        <v>191</v>
      </c>
      <c r="AB106" s="208" t="s">
        <v>192</v>
      </c>
      <c r="AC106" s="208" t="s">
        <v>181</v>
      </c>
      <c r="AD106" s="208" t="s">
        <v>181</v>
      </c>
      <c r="AE106" s="208" t="s">
        <v>182</v>
      </c>
      <c r="AF106" s="208" t="s">
        <v>189</v>
      </c>
      <c r="AG106" s="208" t="s">
        <v>190</v>
      </c>
      <c r="AH106" s="209"/>
      <c r="AI106" s="210"/>
      <c r="AJ106" s="211"/>
      <c r="AK106" s="211"/>
      <c r="AL106" s="211"/>
      <c r="AM106" s="211"/>
      <c r="AN106" s="211"/>
      <c r="AO106" s="211"/>
      <c r="AP106" s="211"/>
      <c r="AQ106" s="211"/>
      <c r="AR106" s="211"/>
      <c r="AS106" s="212"/>
      <c r="AT106" s="212"/>
      <c r="AU106" s="212"/>
      <c r="AV106" s="212"/>
      <c r="AW106" s="212"/>
      <c r="AX106" s="212"/>
      <c r="AY106" s="158"/>
      <c r="AZ106" s="158"/>
      <c r="BA106" s="158"/>
      <c r="BB106" s="158"/>
      <c r="BC106" s="158"/>
      <c r="BD106" s="158"/>
      <c r="BE106" s="205"/>
      <c r="BF106" s="213"/>
      <c r="BG106" s="213"/>
      <c r="BH106" s="213"/>
      <c r="BI106" s="181"/>
      <c r="BJ106" s="213"/>
      <c r="BK106" s="213"/>
      <c r="BL106" s="213"/>
      <c r="BM106" s="213"/>
      <c r="BN106" s="213"/>
    </row>
    <row r="107" customFormat="false" ht="15" hidden="false" customHeight="true" outlineLevel="0" collapsed="false">
      <c r="C107" s="196"/>
      <c r="D107" s="197"/>
      <c r="E107" s="198"/>
      <c r="F107" s="198"/>
      <c r="G107" s="198"/>
      <c r="H107" s="198"/>
      <c r="I107" s="198"/>
      <c r="J107" s="198"/>
      <c r="K107" s="199"/>
      <c r="L107" s="199"/>
      <c r="M107" s="200"/>
      <c r="N107" s="200"/>
      <c r="O107" s="201"/>
      <c r="P107" s="202"/>
      <c r="Q107" s="206"/>
      <c r="R107" s="207"/>
      <c r="S107" s="208"/>
      <c r="T107" s="208"/>
      <c r="U107" s="208"/>
      <c r="V107" s="208"/>
      <c r="W107" s="208"/>
      <c r="X107" s="208"/>
      <c r="Y107" s="208"/>
      <c r="Z107" s="208"/>
      <c r="AA107" s="208"/>
      <c r="AB107" s="208"/>
      <c r="AC107" s="208"/>
      <c r="AD107" s="208"/>
      <c r="AE107" s="208"/>
      <c r="AF107" s="208"/>
      <c r="AG107" s="208"/>
      <c r="AH107" s="214"/>
      <c r="AI107" s="215" t="s">
        <v>193</v>
      </c>
      <c r="AJ107" s="224" t="s">
        <v>141</v>
      </c>
      <c r="AK107" s="217" t="s">
        <v>60</v>
      </c>
      <c r="AL107" s="217"/>
      <c r="AM107" s="217"/>
      <c r="AN107" s="217"/>
      <c r="AO107" s="217"/>
      <c r="AP107" s="217"/>
      <c r="AQ107" s="217"/>
      <c r="AR107" s="217"/>
      <c r="AS107" s="225" t="n">
        <v>807.79</v>
      </c>
      <c r="AT107" s="218" t="n">
        <v>0</v>
      </c>
      <c r="AU107" s="226"/>
      <c r="AV107" s="227"/>
      <c r="AW107" s="218" t="n">
        <f aca="false">AT107-AU107</f>
        <v>0</v>
      </c>
      <c r="AX107" s="218" t="n">
        <f aca="false">AU107-AT107</f>
        <v>0</v>
      </c>
      <c r="AY107" s="219"/>
      <c r="AZ107" s="219"/>
      <c r="BA107" s="221"/>
      <c r="BB107" s="219"/>
      <c r="BC107" s="222"/>
      <c r="BD107" s="223"/>
      <c r="BE107" s="205" t="n">
        <v>0</v>
      </c>
      <c r="BF107" s="213"/>
      <c r="BG107" s="213"/>
      <c r="BI107" s="180" t="str">
        <f aca="false">AJ107 &amp; BE107</f>
        <v>Амортизационные отчисления0</v>
      </c>
      <c r="BJ107" s="213"/>
      <c r="BK107" s="213"/>
      <c r="BL107" s="213"/>
      <c r="BM107" s="213"/>
      <c r="BX107" s="180"/>
    </row>
    <row r="108" customFormat="false" ht="11.25" hidden="false" customHeight="true" outlineLevel="0" collapsed="false">
      <c r="C108" s="196"/>
      <c r="D108" s="197" t="n">
        <v>18</v>
      </c>
      <c r="E108" s="198" t="s">
        <v>178</v>
      </c>
      <c r="F108" s="198" t="s">
        <v>179</v>
      </c>
      <c r="G108" s="198" t="s">
        <v>215</v>
      </c>
      <c r="H108" s="198" t="s">
        <v>181</v>
      </c>
      <c r="I108" s="198" t="s">
        <v>181</v>
      </c>
      <c r="J108" s="198" t="s">
        <v>182</v>
      </c>
      <c r="K108" s="199" t="n">
        <v>5</v>
      </c>
      <c r="L108" s="199" t="n">
        <v>2023</v>
      </c>
      <c r="M108" s="200" t="s">
        <v>183</v>
      </c>
      <c r="N108" s="200" t="s">
        <v>205</v>
      </c>
      <c r="O108" s="201" t="n">
        <v>0</v>
      </c>
      <c r="P108" s="202" t="n">
        <v>0</v>
      </c>
      <c r="Q108" s="203"/>
      <c r="R108" s="204"/>
      <c r="S108" s="204"/>
      <c r="T108" s="204"/>
      <c r="U108" s="204"/>
      <c r="V108" s="204"/>
      <c r="W108" s="204"/>
      <c r="X108" s="204"/>
      <c r="Y108" s="204"/>
      <c r="Z108" s="204"/>
      <c r="AA108" s="204"/>
      <c r="AB108" s="204"/>
      <c r="AC108" s="204"/>
      <c r="AD108" s="204"/>
      <c r="AE108" s="204"/>
      <c r="AF108" s="204"/>
      <c r="AG108" s="204"/>
      <c r="AH108" s="204"/>
      <c r="AI108" s="204"/>
      <c r="AJ108" s="204"/>
      <c r="AK108" s="204"/>
      <c r="AL108" s="204"/>
      <c r="AM108" s="204"/>
      <c r="AN108" s="204"/>
      <c r="AO108" s="204"/>
      <c r="AP108" s="204"/>
      <c r="AQ108" s="204"/>
      <c r="AR108" s="204"/>
      <c r="AS108" s="204"/>
      <c r="AT108" s="204"/>
      <c r="AU108" s="204"/>
      <c r="AV108" s="204"/>
      <c r="AW108" s="204"/>
      <c r="AX108" s="204"/>
      <c r="AY108" s="204"/>
      <c r="AZ108" s="204"/>
      <c r="BA108" s="204"/>
      <c r="BB108" s="204"/>
      <c r="BC108" s="204"/>
      <c r="BD108" s="204"/>
      <c r="BE108" s="205"/>
      <c r="BF108" s="181"/>
      <c r="BG108" s="181"/>
      <c r="BH108" s="181"/>
      <c r="BI108" s="181"/>
      <c r="BJ108" s="181"/>
      <c r="BK108" s="181"/>
    </row>
    <row r="109" customFormat="false" ht="11.25" hidden="false" customHeight="true" outlineLevel="0" collapsed="false">
      <c r="C109" s="196"/>
      <c r="D109" s="197"/>
      <c r="E109" s="198"/>
      <c r="F109" s="198"/>
      <c r="G109" s="198"/>
      <c r="H109" s="198"/>
      <c r="I109" s="198"/>
      <c r="J109" s="198"/>
      <c r="K109" s="199"/>
      <c r="L109" s="199"/>
      <c r="M109" s="200"/>
      <c r="N109" s="200"/>
      <c r="O109" s="201"/>
      <c r="P109" s="202"/>
      <c r="Q109" s="206"/>
      <c r="R109" s="207" t="n">
        <v>1</v>
      </c>
      <c r="S109" s="208" t="s">
        <v>185</v>
      </c>
      <c r="T109" s="208" t="s">
        <v>186</v>
      </c>
      <c r="U109" s="208" t="s">
        <v>187</v>
      </c>
      <c r="V109" s="208" t="s">
        <v>188</v>
      </c>
      <c r="W109" s="208" t="s">
        <v>188</v>
      </c>
      <c r="X109" s="208" t="s">
        <v>182</v>
      </c>
      <c r="Y109" s="208" t="s">
        <v>189</v>
      </c>
      <c r="Z109" s="208" t="s">
        <v>190</v>
      </c>
      <c r="AA109" s="208" t="s">
        <v>191</v>
      </c>
      <c r="AB109" s="208" t="s">
        <v>192</v>
      </c>
      <c r="AC109" s="208" t="s">
        <v>181</v>
      </c>
      <c r="AD109" s="208" t="s">
        <v>181</v>
      </c>
      <c r="AE109" s="208" t="s">
        <v>182</v>
      </c>
      <c r="AF109" s="208" t="s">
        <v>189</v>
      </c>
      <c r="AG109" s="208" t="s">
        <v>190</v>
      </c>
      <c r="AH109" s="209"/>
      <c r="AI109" s="210"/>
      <c r="AJ109" s="211"/>
      <c r="AK109" s="211"/>
      <c r="AL109" s="211"/>
      <c r="AM109" s="211"/>
      <c r="AN109" s="211"/>
      <c r="AO109" s="211"/>
      <c r="AP109" s="211"/>
      <c r="AQ109" s="211"/>
      <c r="AR109" s="211"/>
      <c r="AS109" s="212"/>
      <c r="AT109" s="212"/>
      <c r="AU109" s="212"/>
      <c r="AV109" s="212"/>
      <c r="AW109" s="212"/>
      <c r="AX109" s="212"/>
      <c r="AY109" s="158"/>
      <c r="AZ109" s="158"/>
      <c r="BA109" s="158"/>
      <c r="BB109" s="158"/>
      <c r="BC109" s="158"/>
      <c r="BD109" s="158"/>
      <c r="BE109" s="205"/>
      <c r="BF109" s="213"/>
      <c r="BG109" s="213"/>
      <c r="BH109" s="213"/>
      <c r="BI109" s="181"/>
      <c r="BJ109" s="213"/>
      <c r="BK109" s="213"/>
      <c r="BL109" s="213"/>
      <c r="BM109" s="213"/>
      <c r="BN109" s="213"/>
    </row>
    <row r="110" customFormat="false" ht="15" hidden="false" customHeight="true" outlineLevel="0" collapsed="false">
      <c r="C110" s="196"/>
      <c r="D110" s="197"/>
      <c r="E110" s="198"/>
      <c r="F110" s="198"/>
      <c r="G110" s="198"/>
      <c r="H110" s="198"/>
      <c r="I110" s="198"/>
      <c r="J110" s="198"/>
      <c r="K110" s="199"/>
      <c r="L110" s="199"/>
      <c r="M110" s="200"/>
      <c r="N110" s="200"/>
      <c r="O110" s="201"/>
      <c r="P110" s="202"/>
      <c r="Q110" s="206"/>
      <c r="R110" s="207"/>
      <c r="S110" s="208"/>
      <c r="T110" s="208"/>
      <c r="U110" s="208"/>
      <c r="V110" s="208"/>
      <c r="W110" s="208"/>
      <c r="X110" s="208"/>
      <c r="Y110" s="208"/>
      <c r="Z110" s="208"/>
      <c r="AA110" s="208"/>
      <c r="AB110" s="208"/>
      <c r="AC110" s="208"/>
      <c r="AD110" s="208"/>
      <c r="AE110" s="208"/>
      <c r="AF110" s="208"/>
      <c r="AG110" s="208"/>
      <c r="AH110" s="214"/>
      <c r="AI110" s="215" t="s">
        <v>193</v>
      </c>
      <c r="AJ110" s="216" t="s">
        <v>141</v>
      </c>
      <c r="AK110" s="217" t="s">
        <v>60</v>
      </c>
      <c r="AL110" s="217"/>
      <c r="AM110" s="217"/>
      <c r="AN110" s="217"/>
      <c r="AO110" s="217"/>
      <c r="AP110" s="217"/>
      <c r="AQ110" s="217"/>
      <c r="AR110" s="217"/>
      <c r="AS110" s="218" t="n">
        <v>0</v>
      </c>
      <c r="AT110" s="218" t="n">
        <v>0</v>
      </c>
      <c r="AU110" s="219"/>
      <c r="AV110" s="220"/>
      <c r="AW110" s="218" t="n">
        <f aca="false">AT110-AU110</f>
        <v>0</v>
      </c>
      <c r="AX110" s="218" t="n">
        <f aca="false">AU110-AT110</f>
        <v>0</v>
      </c>
      <c r="AY110" s="219"/>
      <c r="AZ110" s="219"/>
      <c r="BA110" s="221"/>
      <c r="BB110" s="219"/>
      <c r="BC110" s="222"/>
      <c r="BD110" s="223"/>
      <c r="BE110" s="205" t="n">
        <v>0</v>
      </c>
      <c r="BF110" s="213"/>
      <c r="BG110" s="213"/>
      <c r="BI110" s="180" t="str">
        <f aca="false">AJ110 &amp; BE110</f>
        <v>Амортизационные отчисления0</v>
      </c>
      <c r="BJ110" s="213"/>
      <c r="BK110" s="213"/>
      <c r="BL110" s="213"/>
      <c r="BM110" s="213"/>
      <c r="BX110" s="180"/>
    </row>
    <row r="111" customFormat="false" ht="15" hidden="false" customHeight="true" outlineLevel="0" collapsed="false">
      <c r="C111" s="196"/>
      <c r="D111" s="197"/>
      <c r="E111" s="198"/>
      <c r="F111" s="198"/>
      <c r="G111" s="198"/>
      <c r="H111" s="198"/>
      <c r="I111" s="198"/>
      <c r="J111" s="198"/>
      <c r="K111" s="199"/>
      <c r="L111" s="199"/>
      <c r="M111" s="200"/>
      <c r="N111" s="200"/>
      <c r="O111" s="201"/>
      <c r="P111" s="202"/>
      <c r="Q111" s="206"/>
      <c r="R111" s="207"/>
      <c r="S111" s="208"/>
      <c r="T111" s="208"/>
      <c r="U111" s="208"/>
      <c r="V111" s="208"/>
      <c r="W111" s="208"/>
      <c r="X111" s="208"/>
      <c r="Y111" s="208"/>
      <c r="Z111" s="208"/>
      <c r="AA111" s="208"/>
      <c r="AB111" s="208"/>
      <c r="AC111" s="208"/>
      <c r="AD111" s="208"/>
      <c r="AE111" s="208"/>
      <c r="AF111" s="208"/>
      <c r="AG111" s="208"/>
      <c r="AH111" s="214"/>
      <c r="AI111" s="215" t="s">
        <v>146</v>
      </c>
      <c r="AJ111" s="216" t="s">
        <v>139</v>
      </c>
      <c r="AK111" s="217" t="s">
        <v>60</v>
      </c>
      <c r="AL111" s="217"/>
      <c r="AM111" s="217"/>
      <c r="AN111" s="217"/>
      <c r="AO111" s="217"/>
      <c r="AP111" s="217"/>
      <c r="AQ111" s="217"/>
      <c r="AR111" s="217"/>
      <c r="AS111" s="218" t="n">
        <v>3604.95</v>
      </c>
      <c r="AT111" s="218" t="n">
        <v>0</v>
      </c>
      <c r="AU111" s="219"/>
      <c r="AV111" s="220"/>
      <c r="AW111" s="218" t="n">
        <f aca="false">AT111-AU111</f>
        <v>0</v>
      </c>
      <c r="AX111" s="218" t="n">
        <f aca="false">AU111-AT111</f>
        <v>0</v>
      </c>
      <c r="AY111" s="219"/>
      <c r="AZ111" s="219"/>
      <c r="BA111" s="221"/>
      <c r="BB111" s="219"/>
      <c r="BC111" s="222"/>
      <c r="BD111" s="223"/>
      <c r="BE111" s="205" t="n">
        <v>0</v>
      </c>
      <c r="BF111" s="213"/>
      <c r="BG111" s="213"/>
      <c r="BI111" s="180" t="str">
        <f aca="false">AJ111 &amp; BE111</f>
        <v>Прибыль направляемая на инвестиции0</v>
      </c>
      <c r="BJ111" s="213"/>
      <c r="BK111" s="213"/>
      <c r="BL111" s="213"/>
      <c r="BM111" s="213"/>
      <c r="BX111" s="180"/>
    </row>
    <row r="112" customFormat="false" ht="11.25" hidden="false" customHeight="true" outlineLevel="0" collapsed="false">
      <c r="C112" s="196"/>
      <c r="D112" s="197" t="n">
        <v>19</v>
      </c>
      <c r="E112" s="198" t="s">
        <v>178</v>
      </c>
      <c r="F112" s="198" t="s">
        <v>179</v>
      </c>
      <c r="G112" s="198" t="s">
        <v>216</v>
      </c>
      <c r="H112" s="198" t="s">
        <v>181</v>
      </c>
      <c r="I112" s="198" t="s">
        <v>181</v>
      </c>
      <c r="J112" s="198" t="s">
        <v>182</v>
      </c>
      <c r="K112" s="199" t="n">
        <v>5</v>
      </c>
      <c r="L112" s="199" t="n">
        <v>2023</v>
      </c>
      <c r="M112" s="200" t="s">
        <v>183</v>
      </c>
      <c r="N112" s="200" t="s">
        <v>205</v>
      </c>
      <c r="O112" s="201" t="n">
        <v>0</v>
      </c>
      <c r="P112" s="202" t="n">
        <v>0</v>
      </c>
      <c r="Q112" s="203"/>
      <c r="R112" s="204"/>
      <c r="S112" s="204"/>
      <c r="T112" s="204"/>
      <c r="U112" s="204"/>
      <c r="V112" s="204"/>
      <c r="W112" s="204"/>
      <c r="X112" s="204"/>
      <c r="Y112" s="204"/>
      <c r="Z112" s="204"/>
      <c r="AA112" s="204"/>
      <c r="AB112" s="204"/>
      <c r="AC112" s="204"/>
      <c r="AD112" s="204"/>
      <c r="AE112" s="204"/>
      <c r="AF112" s="204"/>
      <c r="AG112" s="204"/>
      <c r="AH112" s="204"/>
      <c r="AI112" s="204"/>
      <c r="AJ112" s="204"/>
      <c r="AK112" s="204"/>
      <c r="AL112" s="204"/>
      <c r="AM112" s="204"/>
      <c r="AN112" s="204"/>
      <c r="AO112" s="204"/>
      <c r="AP112" s="204"/>
      <c r="AQ112" s="204"/>
      <c r="AR112" s="204"/>
      <c r="AS112" s="204"/>
      <c r="AT112" s="204"/>
      <c r="AU112" s="204"/>
      <c r="AV112" s="204"/>
      <c r="AW112" s="204"/>
      <c r="AX112" s="204"/>
      <c r="AY112" s="204"/>
      <c r="AZ112" s="204"/>
      <c r="BA112" s="204"/>
      <c r="BB112" s="204"/>
      <c r="BC112" s="204"/>
      <c r="BD112" s="204"/>
      <c r="BE112" s="205"/>
      <c r="BF112" s="181"/>
      <c r="BG112" s="181"/>
      <c r="BH112" s="181"/>
      <c r="BI112" s="181"/>
      <c r="BJ112" s="181"/>
      <c r="BK112" s="181"/>
    </row>
    <row r="113" customFormat="false" ht="11.25" hidden="false" customHeight="true" outlineLevel="0" collapsed="false">
      <c r="C113" s="196"/>
      <c r="D113" s="197"/>
      <c r="E113" s="198"/>
      <c r="F113" s="198"/>
      <c r="G113" s="198"/>
      <c r="H113" s="198"/>
      <c r="I113" s="198"/>
      <c r="J113" s="198"/>
      <c r="K113" s="199"/>
      <c r="L113" s="199"/>
      <c r="M113" s="200"/>
      <c r="N113" s="200"/>
      <c r="O113" s="201"/>
      <c r="P113" s="202"/>
      <c r="Q113" s="206"/>
      <c r="R113" s="207" t="n">
        <v>1</v>
      </c>
      <c r="S113" s="208" t="s">
        <v>185</v>
      </c>
      <c r="T113" s="208" t="s">
        <v>186</v>
      </c>
      <c r="U113" s="208" t="s">
        <v>187</v>
      </c>
      <c r="V113" s="208" t="s">
        <v>188</v>
      </c>
      <c r="W113" s="208" t="s">
        <v>188</v>
      </c>
      <c r="X113" s="208" t="s">
        <v>182</v>
      </c>
      <c r="Y113" s="208" t="s">
        <v>189</v>
      </c>
      <c r="Z113" s="208" t="s">
        <v>190</v>
      </c>
      <c r="AA113" s="208" t="s">
        <v>191</v>
      </c>
      <c r="AB113" s="208" t="s">
        <v>192</v>
      </c>
      <c r="AC113" s="208" t="s">
        <v>181</v>
      </c>
      <c r="AD113" s="208" t="s">
        <v>181</v>
      </c>
      <c r="AE113" s="208" t="s">
        <v>182</v>
      </c>
      <c r="AF113" s="208" t="s">
        <v>189</v>
      </c>
      <c r="AG113" s="208" t="s">
        <v>190</v>
      </c>
      <c r="AH113" s="209"/>
      <c r="AI113" s="210"/>
      <c r="AJ113" s="211"/>
      <c r="AK113" s="211"/>
      <c r="AL113" s="211"/>
      <c r="AM113" s="211"/>
      <c r="AN113" s="211"/>
      <c r="AO113" s="211"/>
      <c r="AP113" s="211"/>
      <c r="AQ113" s="211"/>
      <c r="AR113" s="211"/>
      <c r="AS113" s="212"/>
      <c r="AT113" s="212"/>
      <c r="AU113" s="212"/>
      <c r="AV113" s="212"/>
      <c r="AW113" s="212"/>
      <c r="AX113" s="212"/>
      <c r="AY113" s="158"/>
      <c r="AZ113" s="158"/>
      <c r="BA113" s="158"/>
      <c r="BB113" s="158"/>
      <c r="BC113" s="158"/>
      <c r="BD113" s="158"/>
      <c r="BE113" s="205"/>
      <c r="BF113" s="213"/>
      <c r="BG113" s="213"/>
      <c r="BH113" s="213"/>
      <c r="BI113" s="181"/>
      <c r="BJ113" s="213"/>
      <c r="BK113" s="213"/>
      <c r="BL113" s="213"/>
      <c r="BM113" s="213"/>
      <c r="BN113" s="213"/>
    </row>
    <row r="114" customFormat="false" ht="15" hidden="false" customHeight="true" outlineLevel="0" collapsed="false">
      <c r="C114" s="196"/>
      <c r="D114" s="197"/>
      <c r="E114" s="198"/>
      <c r="F114" s="198"/>
      <c r="G114" s="198"/>
      <c r="H114" s="198"/>
      <c r="I114" s="198"/>
      <c r="J114" s="198"/>
      <c r="K114" s="199"/>
      <c r="L114" s="199"/>
      <c r="M114" s="200"/>
      <c r="N114" s="200"/>
      <c r="O114" s="201"/>
      <c r="P114" s="202"/>
      <c r="Q114" s="206"/>
      <c r="R114" s="207"/>
      <c r="S114" s="208"/>
      <c r="T114" s="208"/>
      <c r="U114" s="208"/>
      <c r="V114" s="208"/>
      <c r="W114" s="208"/>
      <c r="X114" s="208"/>
      <c r="Y114" s="208"/>
      <c r="Z114" s="208"/>
      <c r="AA114" s="208"/>
      <c r="AB114" s="208"/>
      <c r="AC114" s="208"/>
      <c r="AD114" s="208"/>
      <c r="AE114" s="208"/>
      <c r="AF114" s="208"/>
      <c r="AG114" s="208"/>
      <c r="AH114" s="214"/>
      <c r="AI114" s="215" t="s">
        <v>193</v>
      </c>
      <c r="AJ114" s="216" t="s">
        <v>141</v>
      </c>
      <c r="AK114" s="217" t="s">
        <v>60</v>
      </c>
      <c r="AL114" s="217"/>
      <c r="AM114" s="217"/>
      <c r="AN114" s="217"/>
      <c r="AO114" s="217"/>
      <c r="AP114" s="217"/>
      <c r="AQ114" s="217"/>
      <c r="AR114" s="217"/>
      <c r="AS114" s="218" t="n">
        <v>0</v>
      </c>
      <c r="AT114" s="218" t="n">
        <v>0</v>
      </c>
      <c r="AU114" s="219"/>
      <c r="AV114" s="220"/>
      <c r="AW114" s="218" t="n">
        <f aca="false">AT114-AU114</f>
        <v>0</v>
      </c>
      <c r="AX114" s="218" t="n">
        <f aca="false">AU114-AT114</f>
        <v>0</v>
      </c>
      <c r="AY114" s="219"/>
      <c r="AZ114" s="219"/>
      <c r="BA114" s="221"/>
      <c r="BB114" s="219"/>
      <c r="BC114" s="222"/>
      <c r="BD114" s="223"/>
      <c r="BE114" s="205" t="n">
        <v>0</v>
      </c>
      <c r="BF114" s="213"/>
      <c r="BG114" s="213"/>
      <c r="BI114" s="180" t="str">
        <f aca="false">AJ114 &amp; BE114</f>
        <v>Амортизационные отчисления0</v>
      </c>
      <c r="BJ114" s="213"/>
      <c r="BK114" s="213"/>
      <c r="BL114" s="213"/>
      <c r="BM114" s="213"/>
      <c r="BX114" s="180"/>
    </row>
    <row r="115" customFormat="false" ht="15" hidden="false" customHeight="true" outlineLevel="0" collapsed="false">
      <c r="C115" s="196"/>
      <c r="D115" s="197"/>
      <c r="E115" s="198"/>
      <c r="F115" s="198"/>
      <c r="G115" s="198"/>
      <c r="H115" s="198"/>
      <c r="I115" s="198"/>
      <c r="J115" s="198"/>
      <c r="K115" s="199"/>
      <c r="L115" s="199"/>
      <c r="M115" s="200"/>
      <c r="N115" s="200"/>
      <c r="O115" s="201"/>
      <c r="P115" s="202"/>
      <c r="Q115" s="206"/>
      <c r="R115" s="207"/>
      <c r="S115" s="208"/>
      <c r="T115" s="208"/>
      <c r="U115" s="208"/>
      <c r="V115" s="208"/>
      <c r="W115" s="208"/>
      <c r="X115" s="208"/>
      <c r="Y115" s="208"/>
      <c r="Z115" s="208"/>
      <c r="AA115" s="208"/>
      <c r="AB115" s="208"/>
      <c r="AC115" s="208"/>
      <c r="AD115" s="208"/>
      <c r="AE115" s="208"/>
      <c r="AF115" s="208"/>
      <c r="AG115" s="208"/>
      <c r="AH115" s="214"/>
      <c r="AI115" s="215" t="s">
        <v>146</v>
      </c>
      <c r="AJ115" s="216" t="s">
        <v>139</v>
      </c>
      <c r="AK115" s="217" t="s">
        <v>60</v>
      </c>
      <c r="AL115" s="217"/>
      <c r="AM115" s="217"/>
      <c r="AN115" s="217"/>
      <c r="AO115" s="217"/>
      <c r="AP115" s="217"/>
      <c r="AQ115" s="217"/>
      <c r="AR115" s="217"/>
      <c r="AS115" s="218" t="n">
        <v>1878.083</v>
      </c>
      <c r="AT115" s="218" t="n">
        <v>0</v>
      </c>
      <c r="AU115" s="219"/>
      <c r="AV115" s="220"/>
      <c r="AW115" s="218" t="n">
        <f aca="false">AT115-AU115</f>
        <v>0</v>
      </c>
      <c r="AX115" s="218" t="n">
        <f aca="false">AU115-AT115</f>
        <v>0</v>
      </c>
      <c r="AY115" s="219"/>
      <c r="AZ115" s="219"/>
      <c r="BA115" s="221"/>
      <c r="BB115" s="219"/>
      <c r="BC115" s="222"/>
      <c r="BD115" s="223"/>
      <c r="BE115" s="205" t="n">
        <v>0</v>
      </c>
      <c r="BF115" s="213"/>
      <c r="BG115" s="213"/>
      <c r="BI115" s="180" t="str">
        <f aca="false">AJ115 &amp; BE115</f>
        <v>Прибыль направляемая на инвестиции0</v>
      </c>
      <c r="BJ115" s="213"/>
      <c r="BK115" s="213"/>
      <c r="BL115" s="213"/>
      <c r="BM115" s="213"/>
      <c r="BX115" s="180"/>
    </row>
    <row r="116" customFormat="false" ht="11.25" hidden="false" customHeight="true" outlineLevel="0" collapsed="false">
      <c r="C116" s="196"/>
      <c r="D116" s="197" t="n">
        <v>20</v>
      </c>
      <c r="E116" s="198" t="s">
        <v>178</v>
      </c>
      <c r="F116" s="198" t="s">
        <v>179</v>
      </c>
      <c r="G116" s="198" t="s">
        <v>217</v>
      </c>
      <c r="H116" s="198" t="s">
        <v>181</v>
      </c>
      <c r="I116" s="198" t="s">
        <v>181</v>
      </c>
      <c r="J116" s="198" t="s">
        <v>182</v>
      </c>
      <c r="K116" s="199" t="n">
        <v>5</v>
      </c>
      <c r="L116" s="199" t="n">
        <v>2022</v>
      </c>
      <c r="M116" s="200" t="s">
        <v>183</v>
      </c>
      <c r="N116" s="200" t="s">
        <v>203</v>
      </c>
      <c r="O116" s="201" t="n">
        <v>0</v>
      </c>
      <c r="P116" s="202" t="n">
        <v>0</v>
      </c>
      <c r="Q116" s="203"/>
      <c r="R116" s="204"/>
      <c r="S116" s="204"/>
      <c r="T116" s="204"/>
      <c r="U116" s="204"/>
      <c r="V116" s="204"/>
      <c r="W116" s="204"/>
      <c r="X116" s="204"/>
      <c r="Y116" s="204"/>
      <c r="Z116" s="204"/>
      <c r="AA116" s="204"/>
      <c r="AB116" s="204"/>
      <c r="AC116" s="204"/>
      <c r="AD116" s="204"/>
      <c r="AE116" s="204"/>
      <c r="AF116" s="204"/>
      <c r="AG116" s="204"/>
      <c r="AH116" s="204"/>
      <c r="AI116" s="204"/>
      <c r="AJ116" s="204"/>
      <c r="AK116" s="204"/>
      <c r="AL116" s="204"/>
      <c r="AM116" s="204"/>
      <c r="AN116" s="204"/>
      <c r="AO116" s="204"/>
      <c r="AP116" s="204"/>
      <c r="AQ116" s="204"/>
      <c r="AR116" s="204"/>
      <c r="AS116" s="204"/>
      <c r="AT116" s="204"/>
      <c r="AU116" s="204"/>
      <c r="AV116" s="204"/>
      <c r="AW116" s="204"/>
      <c r="AX116" s="204"/>
      <c r="AY116" s="204"/>
      <c r="AZ116" s="204"/>
      <c r="BA116" s="204"/>
      <c r="BB116" s="204"/>
      <c r="BC116" s="204"/>
      <c r="BD116" s="204"/>
      <c r="BE116" s="205"/>
      <c r="BF116" s="181"/>
      <c r="BG116" s="181"/>
      <c r="BH116" s="181"/>
      <c r="BI116" s="181"/>
      <c r="BJ116" s="181"/>
      <c r="BK116" s="181"/>
    </row>
    <row r="117" customFormat="false" ht="11.25" hidden="false" customHeight="true" outlineLevel="0" collapsed="false">
      <c r="C117" s="196"/>
      <c r="D117" s="197"/>
      <c r="E117" s="198"/>
      <c r="F117" s="198"/>
      <c r="G117" s="198"/>
      <c r="H117" s="198"/>
      <c r="I117" s="198"/>
      <c r="J117" s="198"/>
      <c r="K117" s="199"/>
      <c r="L117" s="199"/>
      <c r="M117" s="200"/>
      <c r="N117" s="200"/>
      <c r="O117" s="201"/>
      <c r="P117" s="202"/>
      <c r="Q117" s="206"/>
      <c r="R117" s="207" t="n">
        <v>1</v>
      </c>
      <c r="S117" s="208" t="s">
        <v>185</v>
      </c>
      <c r="T117" s="208" t="s">
        <v>186</v>
      </c>
      <c r="U117" s="208" t="s">
        <v>187</v>
      </c>
      <c r="V117" s="208" t="s">
        <v>188</v>
      </c>
      <c r="W117" s="208" t="s">
        <v>188</v>
      </c>
      <c r="X117" s="208" t="s">
        <v>182</v>
      </c>
      <c r="Y117" s="208" t="s">
        <v>189</v>
      </c>
      <c r="Z117" s="208" t="s">
        <v>190</v>
      </c>
      <c r="AA117" s="208" t="s">
        <v>191</v>
      </c>
      <c r="AB117" s="208" t="s">
        <v>192</v>
      </c>
      <c r="AC117" s="208" t="s">
        <v>181</v>
      </c>
      <c r="AD117" s="208" t="s">
        <v>181</v>
      </c>
      <c r="AE117" s="208" t="s">
        <v>182</v>
      </c>
      <c r="AF117" s="208" t="s">
        <v>189</v>
      </c>
      <c r="AG117" s="208" t="s">
        <v>190</v>
      </c>
      <c r="AH117" s="209"/>
      <c r="AI117" s="210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2"/>
      <c r="AT117" s="212"/>
      <c r="AU117" s="212"/>
      <c r="AV117" s="212"/>
      <c r="AW117" s="212"/>
      <c r="AX117" s="212"/>
      <c r="AY117" s="158"/>
      <c r="AZ117" s="158"/>
      <c r="BA117" s="158"/>
      <c r="BB117" s="158"/>
      <c r="BC117" s="158"/>
      <c r="BD117" s="158"/>
      <c r="BE117" s="205"/>
      <c r="BF117" s="213"/>
      <c r="BG117" s="213"/>
      <c r="BH117" s="213"/>
      <c r="BI117" s="181"/>
      <c r="BJ117" s="213"/>
      <c r="BK117" s="213"/>
      <c r="BL117" s="213"/>
      <c r="BM117" s="213"/>
      <c r="BN117" s="213"/>
    </row>
    <row r="118" customFormat="false" ht="15" hidden="false" customHeight="true" outlineLevel="0" collapsed="false">
      <c r="C118" s="196"/>
      <c r="D118" s="197"/>
      <c r="E118" s="198"/>
      <c r="F118" s="198"/>
      <c r="G118" s="198"/>
      <c r="H118" s="198"/>
      <c r="I118" s="198"/>
      <c r="J118" s="198"/>
      <c r="K118" s="199"/>
      <c r="L118" s="199"/>
      <c r="M118" s="200"/>
      <c r="N118" s="200"/>
      <c r="O118" s="201"/>
      <c r="P118" s="202"/>
      <c r="Q118" s="206"/>
      <c r="R118" s="207"/>
      <c r="S118" s="208"/>
      <c r="T118" s="208"/>
      <c r="U118" s="208"/>
      <c r="V118" s="208"/>
      <c r="W118" s="208"/>
      <c r="X118" s="208"/>
      <c r="Y118" s="208"/>
      <c r="Z118" s="208"/>
      <c r="AA118" s="208"/>
      <c r="AB118" s="208"/>
      <c r="AC118" s="208"/>
      <c r="AD118" s="208"/>
      <c r="AE118" s="208"/>
      <c r="AF118" s="208"/>
      <c r="AG118" s="208"/>
      <c r="AH118" s="214"/>
      <c r="AI118" s="215" t="s">
        <v>193</v>
      </c>
      <c r="AJ118" s="216" t="s">
        <v>141</v>
      </c>
      <c r="AK118" s="217" t="s">
        <v>60</v>
      </c>
      <c r="AL118" s="217"/>
      <c r="AM118" s="217"/>
      <c r="AN118" s="217"/>
      <c r="AO118" s="217"/>
      <c r="AP118" s="217"/>
      <c r="AQ118" s="217"/>
      <c r="AR118" s="217"/>
      <c r="AS118" s="218" t="n">
        <v>2275.1903</v>
      </c>
      <c r="AT118" s="218" t="n">
        <v>0</v>
      </c>
      <c r="AU118" s="219"/>
      <c r="AV118" s="220"/>
      <c r="AW118" s="218" t="n">
        <f aca="false">AT118-AU118</f>
        <v>0</v>
      </c>
      <c r="AX118" s="218" t="n">
        <f aca="false">AU118-AT118</f>
        <v>0</v>
      </c>
      <c r="AY118" s="219"/>
      <c r="AZ118" s="219"/>
      <c r="BA118" s="221"/>
      <c r="BB118" s="219"/>
      <c r="BC118" s="222"/>
      <c r="BD118" s="223"/>
      <c r="BE118" s="205" t="n">
        <v>0</v>
      </c>
      <c r="BF118" s="213"/>
      <c r="BG118" s="213"/>
      <c r="BI118" s="180" t="str">
        <f aca="false">AJ118 &amp; BE118</f>
        <v>Амортизационные отчисления0</v>
      </c>
      <c r="BJ118" s="213"/>
      <c r="BK118" s="213"/>
      <c r="BL118" s="213"/>
      <c r="BM118" s="213"/>
      <c r="BX118" s="180"/>
    </row>
    <row r="119" customFormat="false" ht="15" hidden="false" customHeight="true" outlineLevel="0" collapsed="false">
      <c r="C119" s="196"/>
      <c r="D119" s="197"/>
      <c r="E119" s="198"/>
      <c r="F119" s="198"/>
      <c r="G119" s="198"/>
      <c r="H119" s="198"/>
      <c r="I119" s="198"/>
      <c r="J119" s="198"/>
      <c r="K119" s="199"/>
      <c r="L119" s="199"/>
      <c r="M119" s="200"/>
      <c r="N119" s="200"/>
      <c r="O119" s="201"/>
      <c r="P119" s="202"/>
      <c r="Q119" s="206"/>
      <c r="R119" s="207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14"/>
      <c r="AI119" s="215" t="s">
        <v>146</v>
      </c>
      <c r="AJ119" s="216" t="s">
        <v>139</v>
      </c>
      <c r="AK119" s="217" t="s">
        <v>60</v>
      </c>
      <c r="AL119" s="217"/>
      <c r="AM119" s="217"/>
      <c r="AN119" s="217"/>
      <c r="AO119" s="217"/>
      <c r="AP119" s="217"/>
      <c r="AQ119" s="217"/>
      <c r="AR119" s="217"/>
      <c r="AS119" s="218" t="n">
        <v>5282.88</v>
      </c>
      <c r="AT119" s="218" t="n">
        <v>0</v>
      </c>
      <c r="AU119" s="219"/>
      <c r="AV119" s="220"/>
      <c r="AW119" s="218" t="n">
        <f aca="false">AT119-AU119</f>
        <v>0</v>
      </c>
      <c r="AX119" s="218" t="n">
        <f aca="false">AU119-AT119</f>
        <v>0</v>
      </c>
      <c r="AY119" s="219"/>
      <c r="AZ119" s="219"/>
      <c r="BA119" s="221"/>
      <c r="BB119" s="219"/>
      <c r="BC119" s="222"/>
      <c r="BD119" s="223"/>
      <c r="BE119" s="205" t="n">
        <v>0</v>
      </c>
      <c r="BF119" s="213"/>
      <c r="BG119" s="213"/>
      <c r="BI119" s="180" t="str">
        <f aca="false">AJ119 &amp; BE119</f>
        <v>Прибыль направляемая на инвестиции0</v>
      </c>
      <c r="BJ119" s="213"/>
      <c r="BK119" s="213"/>
      <c r="BL119" s="213"/>
      <c r="BM119" s="213"/>
      <c r="BX119" s="180"/>
    </row>
    <row r="120" customFormat="false" ht="11.25" hidden="false" customHeight="true" outlineLevel="0" collapsed="false">
      <c r="C120" s="196"/>
      <c r="D120" s="197" t="n">
        <v>21</v>
      </c>
      <c r="E120" s="198" t="s">
        <v>178</v>
      </c>
      <c r="F120" s="198" t="s">
        <v>179</v>
      </c>
      <c r="G120" s="198" t="s">
        <v>218</v>
      </c>
      <c r="H120" s="198" t="s">
        <v>181</v>
      </c>
      <c r="I120" s="198" t="s">
        <v>181</v>
      </c>
      <c r="J120" s="198" t="s">
        <v>182</v>
      </c>
      <c r="K120" s="199" t="n">
        <v>5</v>
      </c>
      <c r="L120" s="199" t="n">
        <v>2019</v>
      </c>
      <c r="M120" s="200" t="s">
        <v>183</v>
      </c>
      <c r="N120" s="200" t="s">
        <v>184</v>
      </c>
      <c r="O120" s="201" t="n">
        <v>0</v>
      </c>
      <c r="P120" s="202" t="n">
        <v>0</v>
      </c>
      <c r="Q120" s="203"/>
      <c r="R120" s="204"/>
      <c r="S120" s="204"/>
      <c r="T120" s="204"/>
      <c r="U120" s="204"/>
      <c r="V120" s="204"/>
      <c r="W120" s="204"/>
      <c r="X120" s="204"/>
      <c r="Y120" s="204"/>
      <c r="Z120" s="204"/>
      <c r="AA120" s="204"/>
      <c r="AB120" s="204"/>
      <c r="AC120" s="204"/>
      <c r="AD120" s="204"/>
      <c r="AE120" s="204"/>
      <c r="AF120" s="204"/>
      <c r="AG120" s="204"/>
      <c r="AH120" s="204"/>
      <c r="AI120" s="204"/>
      <c r="AJ120" s="204"/>
      <c r="AK120" s="204"/>
      <c r="AL120" s="204"/>
      <c r="AM120" s="204"/>
      <c r="AN120" s="204"/>
      <c r="AO120" s="204"/>
      <c r="AP120" s="204"/>
      <c r="AQ120" s="204"/>
      <c r="AR120" s="204"/>
      <c r="AS120" s="204"/>
      <c r="AT120" s="204"/>
      <c r="AU120" s="204"/>
      <c r="AV120" s="204"/>
      <c r="AW120" s="204"/>
      <c r="AX120" s="204"/>
      <c r="AY120" s="204"/>
      <c r="AZ120" s="204"/>
      <c r="BA120" s="204"/>
      <c r="BB120" s="204"/>
      <c r="BC120" s="204"/>
      <c r="BD120" s="204"/>
      <c r="BE120" s="205"/>
      <c r="BF120" s="181"/>
      <c r="BG120" s="181"/>
      <c r="BH120" s="181"/>
      <c r="BI120" s="181"/>
      <c r="BJ120" s="181"/>
      <c r="BK120" s="181"/>
    </row>
    <row r="121" customFormat="false" ht="11.25" hidden="false" customHeight="true" outlineLevel="0" collapsed="false">
      <c r="C121" s="196"/>
      <c r="D121" s="197"/>
      <c r="E121" s="198"/>
      <c r="F121" s="198"/>
      <c r="G121" s="198"/>
      <c r="H121" s="198"/>
      <c r="I121" s="198"/>
      <c r="J121" s="198"/>
      <c r="K121" s="199"/>
      <c r="L121" s="199"/>
      <c r="M121" s="200"/>
      <c r="N121" s="200"/>
      <c r="O121" s="201"/>
      <c r="P121" s="202"/>
      <c r="Q121" s="206"/>
      <c r="R121" s="207" t="n">
        <v>1</v>
      </c>
      <c r="S121" s="208" t="s">
        <v>185</v>
      </c>
      <c r="T121" s="208" t="s">
        <v>186</v>
      </c>
      <c r="U121" s="208" t="s">
        <v>187</v>
      </c>
      <c r="V121" s="208" t="s">
        <v>188</v>
      </c>
      <c r="W121" s="208" t="s">
        <v>188</v>
      </c>
      <c r="X121" s="208" t="s">
        <v>182</v>
      </c>
      <c r="Y121" s="208" t="s">
        <v>189</v>
      </c>
      <c r="Z121" s="208" t="s">
        <v>190</v>
      </c>
      <c r="AA121" s="208" t="s">
        <v>191</v>
      </c>
      <c r="AB121" s="208" t="s">
        <v>192</v>
      </c>
      <c r="AC121" s="208" t="s">
        <v>181</v>
      </c>
      <c r="AD121" s="208" t="s">
        <v>181</v>
      </c>
      <c r="AE121" s="208" t="s">
        <v>182</v>
      </c>
      <c r="AF121" s="208" t="s">
        <v>189</v>
      </c>
      <c r="AG121" s="208" t="s">
        <v>190</v>
      </c>
      <c r="AH121" s="209"/>
      <c r="AI121" s="210"/>
      <c r="AJ121" s="211"/>
      <c r="AK121" s="211"/>
      <c r="AL121" s="211"/>
      <c r="AM121" s="211"/>
      <c r="AN121" s="211"/>
      <c r="AO121" s="211"/>
      <c r="AP121" s="211"/>
      <c r="AQ121" s="211"/>
      <c r="AR121" s="211"/>
      <c r="AS121" s="212"/>
      <c r="AT121" s="212"/>
      <c r="AU121" s="212"/>
      <c r="AV121" s="212"/>
      <c r="AW121" s="212"/>
      <c r="AX121" s="212"/>
      <c r="AY121" s="158"/>
      <c r="AZ121" s="158"/>
      <c r="BA121" s="158"/>
      <c r="BB121" s="158"/>
      <c r="BC121" s="158"/>
      <c r="BD121" s="158"/>
      <c r="BE121" s="205"/>
      <c r="BF121" s="213"/>
      <c r="BG121" s="213"/>
      <c r="BH121" s="213"/>
      <c r="BI121" s="181"/>
      <c r="BJ121" s="213"/>
      <c r="BK121" s="213"/>
      <c r="BL121" s="213"/>
      <c r="BM121" s="213"/>
      <c r="BN121" s="213"/>
    </row>
    <row r="122" customFormat="false" ht="15" hidden="false" customHeight="true" outlineLevel="0" collapsed="false">
      <c r="C122" s="196"/>
      <c r="D122" s="197"/>
      <c r="E122" s="198"/>
      <c r="F122" s="198"/>
      <c r="G122" s="198"/>
      <c r="H122" s="198"/>
      <c r="I122" s="198"/>
      <c r="J122" s="198"/>
      <c r="K122" s="199"/>
      <c r="L122" s="199"/>
      <c r="M122" s="200"/>
      <c r="N122" s="200"/>
      <c r="O122" s="201"/>
      <c r="P122" s="202"/>
      <c r="Q122" s="206"/>
      <c r="R122" s="207"/>
      <c r="S122" s="208"/>
      <c r="T122" s="208"/>
      <c r="U122" s="208"/>
      <c r="V122" s="208"/>
      <c r="W122" s="208"/>
      <c r="X122" s="208"/>
      <c r="Y122" s="208"/>
      <c r="Z122" s="208"/>
      <c r="AA122" s="208"/>
      <c r="AB122" s="208"/>
      <c r="AC122" s="208"/>
      <c r="AD122" s="208"/>
      <c r="AE122" s="208"/>
      <c r="AF122" s="208"/>
      <c r="AG122" s="208"/>
      <c r="AH122" s="214"/>
      <c r="AI122" s="215" t="s">
        <v>193</v>
      </c>
      <c r="AJ122" s="224" t="s">
        <v>141</v>
      </c>
      <c r="AK122" s="217" t="s">
        <v>60</v>
      </c>
      <c r="AL122" s="217"/>
      <c r="AM122" s="217"/>
      <c r="AN122" s="217"/>
      <c r="AO122" s="217"/>
      <c r="AP122" s="217"/>
      <c r="AQ122" s="217"/>
      <c r="AR122" s="217"/>
      <c r="AS122" s="225" t="n">
        <v>405.703</v>
      </c>
      <c r="AT122" s="218" t="n">
        <v>405.703</v>
      </c>
      <c r="AU122" s="226"/>
      <c r="AV122" s="227"/>
      <c r="AW122" s="218" t="n">
        <f aca="false">AT122-AU122</f>
        <v>405.703</v>
      </c>
      <c r="AX122" s="218" t="n">
        <f aca="false">AU122-AT122</f>
        <v>-405.703</v>
      </c>
      <c r="AY122" s="219"/>
      <c r="AZ122" s="219"/>
      <c r="BA122" s="221" t="s">
        <v>194</v>
      </c>
      <c r="BB122" s="219" t="n">
        <f aca="false">AW122</f>
        <v>405.703</v>
      </c>
      <c r="BC122" s="222" t="s">
        <v>194</v>
      </c>
      <c r="BD122" s="223"/>
      <c r="BE122" s="205" t="n">
        <v>0</v>
      </c>
      <c r="BF122" s="213"/>
      <c r="BG122" s="213"/>
      <c r="BI122" s="180" t="str">
        <f aca="false">AJ122 &amp; BE122</f>
        <v>Амортизационные отчисления0</v>
      </c>
      <c r="BJ122" s="213"/>
      <c r="BK122" s="213"/>
      <c r="BL122" s="213"/>
      <c r="BM122" s="213"/>
      <c r="BX122" s="180"/>
    </row>
    <row r="123" customFormat="false" ht="11.25" hidden="false" customHeight="true" outlineLevel="0" collapsed="false">
      <c r="C123" s="196"/>
      <c r="D123" s="197" t="n">
        <v>22</v>
      </c>
      <c r="E123" s="198" t="s">
        <v>178</v>
      </c>
      <c r="F123" s="198" t="s">
        <v>179</v>
      </c>
      <c r="G123" s="198" t="s">
        <v>219</v>
      </c>
      <c r="H123" s="198" t="s">
        <v>181</v>
      </c>
      <c r="I123" s="198" t="s">
        <v>181</v>
      </c>
      <c r="J123" s="198" t="s">
        <v>182</v>
      </c>
      <c r="K123" s="199" t="n">
        <v>5</v>
      </c>
      <c r="L123" s="199" t="n">
        <v>2019</v>
      </c>
      <c r="M123" s="200" t="s">
        <v>183</v>
      </c>
      <c r="N123" s="200" t="s">
        <v>184</v>
      </c>
      <c r="O123" s="201" t="n">
        <v>0</v>
      </c>
      <c r="P123" s="202" t="n">
        <v>0</v>
      </c>
      <c r="Q123" s="203"/>
      <c r="R123" s="204"/>
      <c r="S123" s="204"/>
      <c r="T123" s="204"/>
      <c r="U123" s="204"/>
      <c r="V123" s="204"/>
      <c r="W123" s="204"/>
      <c r="X123" s="204"/>
      <c r="Y123" s="204"/>
      <c r="Z123" s="204"/>
      <c r="AA123" s="204"/>
      <c r="AB123" s="204"/>
      <c r="AC123" s="204"/>
      <c r="AD123" s="204"/>
      <c r="AE123" s="204"/>
      <c r="AF123" s="204"/>
      <c r="AG123" s="204"/>
      <c r="AH123" s="204"/>
      <c r="AI123" s="204"/>
      <c r="AJ123" s="204"/>
      <c r="AK123" s="204"/>
      <c r="AL123" s="204"/>
      <c r="AM123" s="204"/>
      <c r="AN123" s="204"/>
      <c r="AO123" s="204"/>
      <c r="AP123" s="204"/>
      <c r="AQ123" s="204"/>
      <c r="AR123" s="204"/>
      <c r="AS123" s="204"/>
      <c r="AT123" s="204"/>
      <c r="AU123" s="204"/>
      <c r="AV123" s="204"/>
      <c r="AW123" s="204"/>
      <c r="AX123" s="204"/>
      <c r="AY123" s="204"/>
      <c r="AZ123" s="204"/>
      <c r="BA123" s="204"/>
      <c r="BB123" s="204"/>
      <c r="BC123" s="204"/>
      <c r="BD123" s="204"/>
      <c r="BE123" s="205"/>
      <c r="BF123" s="181"/>
      <c r="BG123" s="181"/>
      <c r="BH123" s="181"/>
      <c r="BI123" s="181"/>
      <c r="BJ123" s="181"/>
      <c r="BK123" s="181"/>
    </row>
    <row r="124" customFormat="false" ht="11.25" hidden="false" customHeight="true" outlineLevel="0" collapsed="false">
      <c r="C124" s="196"/>
      <c r="D124" s="197"/>
      <c r="E124" s="198"/>
      <c r="F124" s="198"/>
      <c r="G124" s="198"/>
      <c r="H124" s="198"/>
      <c r="I124" s="198"/>
      <c r="J124" s="198"/>
      <c r="K124" s="199"/>
      <c r="L124" s="199"/>
      <c r="M124" s="200"/>
      <c r="N124" s="200"/>
      <c r="O124" s="201"/>
      <c r="P124" s="202"/>
      <c r="Q124" s="206"/>
      <c r="R124" s="207" t="n">
        <v>1</v>
      </c>
      <c r="S124" s="208" t="s">
        <v>185</v>
      </c>
      <c r="T124" s="208" t="s">
        <v>186</v>
      </c>
      <c r="U124" s="208" t="s">
        <v>187</v>
      </c>
      <c r="V124" s="208" t="s">
        <v>188</v>
      </c>
      <c r="W124" s="208" t="s">
        <v>188</v>
      </c>
      <c r="X124" s="208" t="s">
        <v>182</v>
      </c>
      <c r="Y124" s="208" t="s">
        <v>189</v>
      </c>
      <c r="Z124" s="208" t="s">
        <v>190</v>
      </c>
      <c r="AA124" s="208" t="s">
        <v>191</v>
      </c>
      <c r="AB124" s="208" t="s">
        <v>192</v>
      </c>
      <c r="AC124" s="208" t="s">
        <v>181</v>
      </c>
      <c r="AD124" s="208" t="s">
        <v>181</v>
      </c>
      <c r="AE124" s="208" t="s">
        <v>182</v>
      </c>
      <c r="AF124" s="208" t="s">
        <v>189</v>
      </c>
      <c r="AG124" s="208" t="s">
        <v>190</v>
      </c>
      <c r="AH124" s="209"/>
      <c r="AI124" s="210"/>
      <c r="AJ124" s="211"/>
      <c r="AK124" s="211"/>
      <c r="AL124" s="211"/>
      <c r="AM124" s="211"/>
      <c r="AN124" s="211"/>
      <c r="AO124" s="211"/>
      <c r="AP124" s="211"/>
      <c r="AQ124" s="211"/>
      <c r="AR124" s="211"/>
      <c r="AS124" s="212"/>
      <c r="AT124" s="212"/>
      <c r="AU124" s="212"/>
      <c r="AV124" s="212"/>
      <c r="AW124" s="212"/>
      <c r="AX124" s="212"/>
      <c r="AY124" s="158"/>
      <c r="AZ124" s="158"/>
      <c r="BA124" s="158"/>
      <c r="BB124" s="158"/>
      <c r="BC124" s="158"/>
      <c r="BD124" s="158"/>
      <c r="BE124" s="205"/>
      <c r="BF124" s="213"/>
      <c r="BG124" s="213"/>
      <c r="BH124" s="213"/>
      <c r="BI124" s="181"/>
      <c r="BJ124" s="213"/>
      <c r="BK124" s="213"/>
      <c r="BL124" s="213"/>
      <c r="BM124" s="213"/>
      <c r="BN124" s="213"/>
    </row>
    <row r="125" customFormat="false" ht="15" hidden="false" customHeight="true" outlineLevel="0" collapsed="false">
      <c r="C125" s="196"/>
      <c r="D125" s="197"/>
      <c r="E125" s="198"/>
      <c r="F125" s="198"/>
      <c r="G125" s="198"/>
      <c r="H125" s="198"/>
      <c r="I125" s="198"/>
      <c r="J125" s="198"/>
      <c r="K125" s="199"/>
      <c r="L125" s="199"/>
      <c r="M125" s="200"/>
      <c r="N125" s="200"/>
      <c r="O125" s="201"/>
      <c r="P125" s="202"/>
      <c r="Q125" s="206"/>
      <c r="R125" s="207"/>
      <c r="S125" s="208"/>
      <c r="T125" s="208"/>
      <c r="U125" s="208"/>
      <c r="V125" s="208"/>
      <c r="W125" s="208"/>
      <c r="X125" s="208"/>
      <c r="Y125" s="208"/>
      <c r="Z125" s="208"/>
      <c r="AA125" s="208"/>
      <c r="AB125" s="208"/>
      <c r="AC125" s="208"/>
      <c r="AD125" s="208"/>
      <c r="AE125" s="208"/>
      <c r="AF125" s="208"/>
      <c r="AG125" s="208"/>
      <c r="AH125" s="214"/>
      <c r="AI125" s="215" t="s">
        <v>193</v>
      </c>
      <c r="AJ125" s="224" t="s">
        <v>141</v>
      </c>
      <c r="AK125" s="217" t="s">
        <v>60</v>
      </c>
      <c r="AL125" s="217"/>
      <c r="AM125" s="217"/>
      <c r="AN125" s="217"/>
      <c r="AO125" s="217"/>
      <c r="AP125" s="217"/>
      <c r="AQ125" s="217"/>
      <c r="AR125" s="217"/>
      <c r="AS125" s="225" t="n">
        <v>1592.63</v>
      </c>
      <c r="AT125" s="218" t="n">
        <v>1592.63</v>
      </c>
      <c r="AU125" s="226"/>
      <c r="AV125" s="227"/>
      <c r="AW125" s="218" t="n">
        <f aca="false">AT125-AU125</f>
        <v>1592.63</v>
      </c>
      <c r="AX125" s="218" t="n">
        <f aca="false">AU125-AT125</f>
        <v>-1592.63</v>
      </c>
      <c r="AY125" s="219"/>
      <c r="AZ125" s="219"/>
      <c r="BA125" s="221" t="s">
        <v>194</v>
      </c>
      <c r="BB125" s="219" t="n">
        <f aca="false">AW125</f>
        <v>1592.63</v>
      </c>
      <c r="BC125" s="222" t="s">
        <v>194</v>
      </c>
      <c r="BD125" s="223"/>
      <c r="BE125" s="205" t="n">
        <v>0</v>
      </c>
      <c r="BF125" s="213"/>
      <c r="BG125" s="213"/>
      <c r="BI125" s="180" t="str">
        <f aca="false">AJ125 &amp; BE125</f>
        <v>Амортизационные отчисления0</v>
      </c>
      <c r="BJ125" s="213"/>
      <c r="BK125" s="213"/>
      <c r="BL125" s="213"/>
      <c r="BM125" s="213"/>
      <c r="BX125" s="180"/>
    </row>
    <row r="126" customFormat="false" ht="11.25" hidden="false" customHeight="true" outlineLevel="0" collapsed="false">
      <c r="C126" s="196"/>
      <c r="D126" s="197" t="n">
        <v>23</v>
      </c>
      <c r="E126" s="198" t="s">
        <v>178</v>
      </c>
      <c r="F126" s="198" t="s">
        <v>179</v>
      </c>
      <c r="G126" s="198" t="s">
        <v>220</v>
      </c>
      <c r="H126" s="198" t="s">
        <v>181</v>
      </c>
      <c r="I126" s="198" t="s">
        <v>181</v>
      </c>
      <c r="J126" s="198" t="s">
        <v>182</v>
      </c>
      <c r="K126" s="199" t="n">
        <v>5</v>
      </c>
      <c r="L126" s="199" t="n">
        <v>2019</v>
      </c>
      <c r="M126" s="200" t="s">
        <v>183</v>
      </c>
      <c r="N126" s="200" t="s">
        <v>184</v>
      </c>
      <c r="O126" s="201" t="n">
        <v>0</v>
      </c>
      <c r="P126" s="202" t="n">
        <v>0</v>
      </c>
      <c r="Q126" s="203"/>
      <c r="R126" s="204"/>
      <c r="S126" s="204"/>
      <c r="T126" s="204"/>
      <c r="U126" s="204"/>
      <c r="V126" s="204"/>
      <c r="W126" s="204"/>
      <c r="X126" s="204"/>
      <c r="Y126" s="204"/>
      <c r="Z126" s="204"/>
      <c r="AA126" s="204"/>
      <c r="AB126" s="204"/>
      <c r="AC126" s="204"/>
      <c r="AD126" s="204"/>
      <c r="AE126" s="204"/>
      <c r="AF126" s="204"/>
      <c r="AG126" s="204"/>
      <c r="AH126" s="204"/>
      <c r="AI126" s="204"/>
      <c r="AJ126" s="204"/>
      <c r="AK126" s="204"/>
      <c r="AL126" s="204"/>
      <c r="AM126" s="204"/>
      <c r="AN126" s="204"/>
      <c r="AO126" s="204"/>
      <c r="AP126" s="204"/>
      <c r="AQ126" s="204"/>
      <c r="AR126" s="204"/>
      <c r="AS126" s="204"/>
      <c r="AT126" s="204"/>
      <c r="AU126" s="204"/>
      <c r="AV126" s="204"/>
      <c r="AW126" s="204"/>
      <c r="AX126" s="204"/>
      <c r="AY126" s="204"/>
      <c r="AZ126" s="204"/>
      <c r="BA126" s="204"/>
      <c r="BB126" s="204"/>
      <c r="BC126" s="204"/>
      <c r="BD126" s="204"/>
      <c r="BE126" s="205"/>
      <c r="BF126" s="181"/>
      <c r="BG126" s="181"/>
      <c r="BH126" s="181"/>
      <c r="BI126" s="181"/>
      <c r="BJ126" s="181"/>
      <c r="BK126" s="181"/>
    </row>
    <row r="127" customFormat="false" ht="11.25" hidden="false" customHeight="true" outlineLevel="0" collapsed="false">
      <c r="C127" s="196"/>
      <c r="D127" s="197"/>
      <c r="E127" s="198"/>
      <c r="F127" s="198"/>
      <c r="G127" s="198"/>
      <c r="H127" s="198"/>
      <c r="I127" s="198"/>
      <c r="J127" s="198"/>
      <c r="K127" s="199"/>
      <c r="L127" s="199"/>
      <c r="M127" s="200"/>
      <c r="N127" s="200"/>
      <c r="O127" s="201"/>
      <c r="P127" s="202"/>
      <c r="Q127" s="206"/>
      <c r="R127" s="207" t="n">
        <v>1</v>
      </c>
      <c r="S127" s="208" t="s">
        <v>185</v>
      </c>
      <c r="T127" s="208" t="s">
        <v>221</v>
      </c>
      <c r="U127" s="208" t="s">
        <v>187</v>
      </c>
      <c r="V127" s="208" t="s">
        <v>188</v>
      </c>
      <c r="W127" s="208" t="s">
        <v>188</v>
      </c>
      <c r="X127" s="208" t="s">
        <v>182</v>
      </c>
      <c r="Y127" s="208" t="s">
        <v>189</v>
      </c>
      <c r="Z127" s="208" t="s">
        <v>190</v>
      </c>
      <c r="AA127" s="208" t="s">
        <v>222</v>
      </c>
      <c r="AB127" s="208" t="s">
        <v>223</v>
      </c>
      <c r="AC127" s="208" t="s">
        <v>181</v>
      </c>
      <c r="AD127" s="208" t="s">
        <v>181</v>
      </c>
      <c r="AE127" s="208" t="s">
        <v>182</v>
      </c>
      <c r="AF127" s="208" t="s">
        <v>189</v>
      </c>
      <c r="AG127" s="208" t="s">
        <v>190</v>
      </c>
      <c r="AH127" s="209"/>
      <c r="AI127" s="210"/>
      <c r="AJ127" s="211"/>
      <c r="AK127" s="211"/>
      <c r="AL127" s="211"/>
      <c r="AM127" s="211"/>
      <c r="AN127" s="211"/>
      <c r="AO127" s="211"/>
      <c r="AP127" s="211"/>
      <c r="AQ127" s="211"/>
      <c r="AR127" s="211"/>
      <c r="AS127" s="212"/>
      <c r="AT127" s="212"/>
      <c r="AU127" s="212"/>
      <c r="AV127" s="212"/>
      <c r="AW127" s="212"/>
      <c r="AX127" s="212"/>
      <c r="AY127" s="158"/>
      <c r="AZ127" s="158"/>
      <c r="BA127" s="158"/>
      <c r="BB127" s="158"/>
      <c r="BC127" s="158"/>
      <c r="BD127" s="158"/>
      <c r="BE127" s="205"/>
      <c r="BF127" s="213"/>
      <c r="BG127" s="213"/>
      <c r="BH127" s="213"/>
      <c r="BI127" s="181"/>
      <c r="BJ127" s="213"/>
      <c r="BK127" s="213"/>
      <c r="BL127" s="213"/>
      <c r="BM127" s="213"/>
      <c r="BN127" s="213"/>
    </row>
    <row r="128" customFormat="false" ht="15" hidden="false" customHeight="true" outlineLevel="0" collapsed="false">
      <c r="C128" s="196"/>
      <c r="D128" s="197"/>
      <c r="E128" s="198"/>
      <c r="F128" s="198"/>
      <c r="G128" s="198"/>
      <c r="H128" s="198"/>
      <c r="I128" s="198"/>
      <c r="J128" s="198"/>
      <c r="K128" s="199"/>
      <c r="L128" s="199"/>
      <c r="M128" s="200"/>
      <c r="N128" s="200"/>
      <c r="O128" s="201"/>
      <c r="P128" s="202"/>
      <c r="Q128" s="206"/>
      <c r="R128" s="207"/>
      <c r="S128" s="208"/>
      <c r="T128" s="208"/>
      <c r="U128" s="208"/>
      <c r="V128" s="208"/>
      <c r="W128" s="208"/>
      <c r="X128" s="208"/>
      <c r="Y128" s="208"/>
      <c r="Z128" s="208"/>
      <c r="AA128" s="208"/>
      <c r="AB128" s="208"/>
      <c r="AC128" s="208"/>
      <c r="AD128" s="208"/>
      <c r="AE128" s="208"/>
      <c r="AF128" s="208"/>
      <c r="AG128" s="208"/>
      <c r="AH128" s="214"/>
      <c r="AI128" s="215" t="s">
        <v>193</v>
      </c>
      <c r="AJ128" s="224" t="s">
        <v>141</v>
      </c>
      <c r="AK128" s="217" t="s">
        <v>60</v>
      </c>
      <c r="AL128" s="217"/>
      <c r="AM128" s="217"/>
      <c r="AN128" s="217"/>
      <c r="AO128" s="217"/>
      <c r="AP128" s="217"/>
      <c r="AQ128" s="217"/>
      <c r="AR128" s="217"/>
      <c r="AS128" s="225" t="n">
        <v>426.03</v>
      </c>
      <c r="AT128" s="218" t="n">
        <v>426.03</v>
      </c>
      <c r="AU128" s="226"/>
      <c r="AV128" s="227"/>
      <c r="AW128" s="218" t="n">
        <f aca="false">AT128-AU128</f>
        <v>426.03</v>
      </c>
      <c r="AX128" s="218" t="n">
        <f aca="false">AU128-AT128</f>
        <v>-426.03</v>
      </c>
      <c r="AY128" s="219"/>
      <c r="AZ128" s="219"/>
      <c r="BA128" s="221" t="s">
        <v>194</v>
      </c>
      <c r="BB128" s="219" t="n">
        <f aca="false">AW128</f>
        <v>426.03</v>
      </c>
      <c r="BC128" s="222" t="s">
        <v>194</v>
      </c>
      <c r="BD128" s="223"/>
      <c r="BE128" s="205" t="n">
        <v>0</v>
      </c>
      <c r="BF128" s="213"/>
      <c r="BG128" s="213"/>
      <c r="BI128" s="180" t="str">
        <f aca="false">AJ128 &amp; BE128</f>
        <v>Амортизационные отчисления0</v>
      </c>
      <c r="BJ128" s="213"/>
      <c r="BK128" s="213"/>
      <c r="BL128" s="213"/>
      <c r="BM128" s="213"/>
      <c r="BX128" s="180"/>
    </row>
    <row r="129" customFormat="false" ht="11.25" hidden="false" customHeight="true" outlineLevel="0" collapsed="false">
      <c r="C129" s="196"/>
      <c r="D129" s="197" t="n">
        <v>24</v>
      </c>
      <c r="E129" s="198" t="s">
        <v>178</v>
      </c>
      <c r="F129" s="198" t="s">
        <v>179</v>
      </c>
      <c r="G129" s="198" t="s">
        <v>224</v>
      </c>
      <c r="H129" s="198" t="s">
        <v>181</v>
      </c>
      <c r="I129" s="198" t="s">
        <v>181</v>
      </c>
      <c r="J129" s="198" t="s">
        <v>182</v>
      </c>
      <c r="K129" s="199" t="n">
        <v>5</v>
      </c>
      <c r="L129" s="199" t="n">
        <v>2022</v>
      </c>
      <c r="M129" s="200" t="s">
        <v>183</v>
      </c>
      <c r="N129" s="200" t="s">
        <v>203</v>
      </c>
      <c r="O129" s="201" t="n">
        <v>0</v>
      </c>
      <c r="P129" s="202" t="n">
        <v>0</v>
      </c>
      <c r="Q129" s="203"/>
      <c r="R129" s="204"/>
      <c r="S129" s="204"/>
      <c r="T129" s="204"/>
      <c r="U129" s="204"/>
      <c r="V129" s="204"/>
      <c r="W129" s="204"/>
      <c r="X129" s="204"/>
      <c r="Y129" s="204"/>
      <c r="Z129" s="204"/>
      <c r="AA129" s="204"/>
      <c r="AB129" s="204"/>
      <c r="AC129" s="204"/>
      <c r="AD129" s="204"/>
      <c r="AE129" s="204"/>
      <c r="AF129" s="204"/>
      <c r="AG129" s="204"/>
      <c r="AH129" s="204"/>
      <c r="AI129" s="204"/>
      <c r="AJ129" s="204"/>
      <c r="AK129" s="204"/>
      <c r="AL129" s="204"/>
      <c r="AM129" s="204"/>
      <c r="AN129" s="204"/>
      <c r="AO129" s="204"/>
      <c r="AP129" s="204"/>
      <c r="AQ129" s="204"/>
      <c r="AR129" s="204"/>
      <c r="AS129" s="204"/>
      <c r="AT129" s="204"/>
      <c r="AU129" s="204"/>
      <c r="AV129" s="204"/>
      <c r="AW129" s="204"/>
      <c r="AX129" s="204"/>
      <c r="AY129" s="204"/>
      <c r="AZ129" s="204"/>
      <c r="BA129" s="204"/>
      <c r="BB129" s="204"/>
      <c r="BC129" s="204"/>
      <c r="BD129" s="204"/>
      <c r="BE129" s="205"/>
      <c r="BF129" s="181"/>
      <c r="BG129" s="181"/>
      <c r="BH129" s="181"/>
      <c r="BI129" s="181"/>
      <c r="BJ129" s="181"/>
      <c r="BK129" s="181"/>
    </row>
    <row r="130" customFormat="false" ht="11.25" hidden="false" customHeight="true" outlineLevel="0" collapsed="false">
      <c r="C130" s="196"/>
      <c r="D130" s="197"/>
      <c r="E130" s="198"/>
      <c r="F130" s="198"/>
      <c r="G130" s="198"/>
      <c r="H130" s="198"/>
      <c r="I130" s="198"/>
      <c r="J130" s="198"/>
      <c r="K130" s="199"/>
      <c r="L130" s="199"/>
      <c r="M130" s="200"/>
      <c r="N130" s="200"/>
      <c r="O130" s="201"/>
      <c r="P130" s="202"/>
      <c r="Q130" s="206"/>
      <c r="R130" s="207" t="n">
        <v>1</v>
      </c>
      <c r="S130" s="208" t="s">
        <v>185</v>
      </c>
      <c r="T130" s="208" t="s">
        <v>221</v>
      </c>
      <c r="U130" s="208" t="s">
        <v>187</v>
      </c>
      <c r="V130" s="208" t="s">
        <v>188</v>
      </c>
      <c r="W130" s="208" t="s">
        <v>188</v>
      </c>
      <c r="X130" s="208" t="s">
        <v>182</v>
      </c>
      <c r="Y130" s="208" t="s">
        <v>189</v>
      </c>
      <c r="Z130" s="208" t="s">
        <v>190</v>
      </c>
      <c r="AA130" s="208" t="s">
        <v>222</v>
      </c>
      <c r="AB130" s="208" t="s">
        <v>223</v>
      </c>
      <c r="AC130" s="208" t="s">
        <v>181</v>
      </c>
      <c r="AD130" s="208" t="s">
        <v>181</v>
      </c>
      <c r="AE130" s="208" t="s">
        <v>182</v>
      </c>
      <c r="AF130" s="208" t="s">
        <v>189</v>
      </c>
      <c r="AG130" s="208" t="s">
        <v>190</v>
      </c>
      <c r="AH130" s="209"/>
      <c r="AI130" s="210"/>
      <c r="AJ130" s="211"/>
      <c r="AK130" s="211"/>
      <c r="AL130" s="211"/>
      <c r="AM130" s="211"/>
      <c r="AN130" s="211"/>
      <c r="AO130" s="211"/>
      <c r="AP130" s="211"/>
      <c r="AQ130" s="211"/>
      <c r="AR130" s="211"/>
      <c r="AS130" s="212"/>
      <c r="AT130" s="212"/>
      <c r="AU130" s="212"/>
      <c r="AV130" s="212"/>
      <c r="AW130" s="212"/>
      <c r="AX130" s="212"/>
      <c r="AY130" s="158"/>
      <c r="AZ130" s="158"/>
      <c r="BA130" s="158"/>
      <c r="BB130" s="158"/>
      <c r="BC130" s="158"/>
      <c r="BD130" s="158"/>
      <c r="BE130" s="205"/>
      <c r="BF130" s="213"/>
      <c r="BG130" s="213"/>
      <c r="BH130" s="213"/>
      <c r="BI130" s="181"/>
      <c r="BJ130" s="213"/>
      <c r="BK130" s="213"/>
      <c r="BL130" s="213"/>
      <c r="BM130" s="213"/>
      <c r="BN130" s="213"/>
    </row>
    <row r="131" customFormat="false" ht="15" hidden="false" customHeight="true" outlineLevel="0" collapsed="false">
      <c r="C131" s="196"/>
      <c r="D131" s="197"/>
      <c r="E131" s="198"/>
      <c r="F131" s="198"/>
      <c r="G131" s="198"/>
      <c r="H131" s="198"/>
      <c r="I131" s="198"/>
      <c r="J131" s="198"/>
      <c r="K131" s="199"/>
      <c r="L131" s="199"/>
      <c r="M131" s="200"/>
      <c r="N131" s="200"/>
      <c r="O131" s="201"/>
      <c r="P131" s="202"/>
      <c r="Q131" s="206"/>
      <c r="R131" s="207"/>
      <c r="S131" s="208"/>
      <c r="T131" s="208"/>
      <c r="U131" s="208"/>
      <c r="V131" s="208"/>
      <c r="W131" s="208"/>
      <c r="X131" s="208"/>
      <c r="Y131" s="208"/>
      <c r="Z131" s="208"/>
      <c r="AA131" s="208"/>
      <c r="AB131" s="208"/>
      <c r="AC131" s="208"/>
      <c r="AD131" s="208"/>
      <c r="AE131" s="208"/>
      <c r="AF131" s="208"/>
      <c r="AG131" s="208"/>
      <c r="AH131" s="214"/>
      <c r="AI131" s="215" t="s">
        <v>193</v>
      </c>
      <c r="AJ131" s="224" t="s">
        <v>141</v>
      </c>
      <c r="AK131" s="217" t="s">
        <v>60</v>
      </c>
      <c r="AL131" s="217"/>
      <c r="AM131" s="217"/>
      <c r="AN131" s="217"/>
      <c r="AO131" s="217"/>
      <c r="AP131" s="217"/>
      <c r="AQ131" s="217"/>
      <c r="AR131" s="217"/>
      <c r="AS131" s="225" t="n">
        <v>426.03</v>
      </c>
      <c r="AT131" s="218" t="n">
        <v>0</v>
      </c>
      <c r="AU131" s="226"/>
      <c r="AV131" s="227"/>
      <c r="AW131" s="218" t="n">
        <f aca="false">AT131-AU131</f>
        <v>0</v>
      </c>
      <c r="AX131" s="218" t="n">
        <f aca="false">AU131-AT131</f>
        <v>0</v>
      </c>
      <c r="AY131" s="219"/>
      <c r="AZ131" s="219"/>
      <c r="BA131" s="221"/>
      <c r="BB131" s="219"/>
      <c r="BC131" s="222"/>
      <c r="BD131" s="223"/>
      <c r="BE131" s="205" t="n">
        <v>0</v>
      </c>
      <c r="BF131" s="213"/>
      <c r="BG131" s="213"/>
      <c r="BI131" s="180" t="str">
        <f aca="false">AJ131 &amp; BE131</f>
        <v>Амортизационные отчисления0</v>
      </c>
      <c r="BJ131" s="213"/>
      <c r="BK131" s="213"/>
      <c r="BL131" s="213"/>
      <c r="BM131" s="213"/>
      <c r="BX131" s="180"/>
    </row>
    <row r="132" customFormat="false" ht="11.25" hidden="false" customHeight="true" outlineLevel="0" collapsed="false">
      <c r="C132" s="196"/>
      <c r="D132" s="197" t="n">
        <v>25</v>
      </c>
      <c r="E132" s="198" t="s">
        <v>178</v>
      </c>
      <c r="F132" s="198" t="s">
        <v>179</v>
      </c>
      <c r="G132" s="198" t="s">
        <v>195</v>
      </c>
      <c r="H132" s="198" t="s">
        <v>181</v>
      </c>
      <c r="I132" s="198" t="s">
        <v>181</v>
      </c>
      <c r="J132" s="198" t="s">
        <v>182</v>
      </c>
      <c r="K132" s="199" t="n">
        <v>5</v>
      </c>
      <c r="L132" s="199" t="n">
        <v>2020</v>
      </c>
      <c r="M132" s="200" t="s">
        <v>183</v>
      </c>
      <c r="N132" s="200" t="s">
        <v>198</v>
      </c>
      <c r="O132" s="201" t="n">
        <v>0</v>
      </c>
      <c r="P132" s="202" t="n">
        <v>0</v>
      </c>
      <c r="Q132" s="203"/>
      <c r="R132" s="204"/>
      <c r="S132" s="204"/>
      <c r="T132" s="204"/>
      <c r="U132" s="204"/>
      <c r="V132" s="204"/>
      <c r="W132" s="204"/>
      <c r="X132" s="204"/>
      <c r="Y132" s="204"/>
      <c r="Z132" s="204"/>
      <c r="AA132" s="204"/>
      <c r="AB132" s="204"/>
      <c r="AC132" s="204"/>
      <c r="AD132" s="204"/>
      <c r="AE132" s="204"/>
      <c r="AF132" s="204"/>
      <c r="AG132" s="204"/>
      <c r="AH132" s="204"/>
      <c r="AI132" s="204"/>
      <c r="AJ132" s="204"/>
      <c r="AK132" s="204"/>
      <c r="AL132" s="204"/>
      <c r="AM132" s="204"/>
      <c r="AN132" s="204"/>
      <c r="AO132" s="204"/>
      <c r="AP132" s="204"/>
      <c r="AQ132" s="204"/>
      <c r="AR132" s="204"/>
      <c r="AS132" s="204"/>
      <c r="AT132" s="204"/>
      <c r="AU132" s="204"/>
      <c r="AV132" s="204"/>
      <c r="AW132" s="204"/>
      <c r="AX132" s="204"/>
      <c r="AY132" s="204"/>
      <c r="AZ132" s="204"/>
      <c r="BA132" s="204"/>
      <c r="BB132" s="204"/>
      <c r="BC132" s="204"/>
      <c r="BD132" s="204"/>
      <c r="BE132" s="205"/>
      <c r="BF132" s="181"/>
      <c r="BG132" s="181"/>
      <c r="BH132" s="181"/>
      <c r="BI132" s="181"/>
      <c r="BJ132" s="181"/>
      <c r="BK132" s="181"/>
    </row>
    <row r="133" customFormat="false" ht="11.25" hidden="false" customHeight="true" outlineLevel="0" collapsed="false">
      <c r="C133" s="196"/>
      <c r="D133" s="197"/>
      <c r="E133" s="198"/>
      <c r="F133" s="198"/>
      <c r="G133" s="198"/>
      <c r="H133" s="198"/>
      <c r="I133" s="198"/>
      <c r="J133" s="198"/>
      <c r="K133" s="199"/>
      <c r="L133" s="199"/>
      <c r="M133" s="200"/>
      <c r="N133" s="200"/>
      <c r="O133" s="201"/>
      <c r="P133" s="202"/>
      <c r="Q133" s="206"/>
      <c r="R133" s="207" t="n">
        <v>1</v>
      </c>
      <c r="S133" s="208" t="s">
        <v>185</v>
      </c>
      <c r="T133" s="208" t="s">
        <v>221</v>
      </c>
      <c r="U133" s="208" t="s">
        <v>187</v>
      </c>
      <c r="V133" s="208" t="s">
        <v>188</v>
      </c>
      <c r="W133" s="208" t="s">
        <v>188</v>
      </c>
      <c r="X133" s="208" t="s">
        <v>182</v>
      </c>
      <c r="Y133" s="208" t="s">
        <v>189</v>
      </c>
      <c r="Z133" s="208" t="s">
        <v>190</v>
      </c>
      <c r="AA133" s="208" t="s">
        <v>222</v>
      </c>
      <c r="AB133" s="208" t="s">
        <v>223</v>
      </c>
      <c r="AC133" s="208" t="s">
        <v>181</v>
      </c>
      <c r="AD133" s="208" t="s">
        <v>181</v>
      </c>
      <c r="AE133" s="208" t="s">
        <v>182</v>
      </c>
      <c r="AF133" s="208" t="s">
        <v>189</v>
      </c>
      <c r="AG133" s="208" t="s">
        <v>190</v>
      </c>
      <c r="AH133" s="209"/>
      <c r="AI133" s="210"/>
      <c r="AJ133" s="211"/>
      <c r="AK133" s="211"/>
      <c r="AL133" s="211"/>
      <c r="AM133" s="211"/>
      <c r="AN133" s="211"/>
      <c r="AO133" s="211"/>
      <c r="AP133" s="211"/>
      <c r="AQ133" s="211"/>
      <c r="AR133" s="211"/>
      <c r="AS133" s="212"/>
      <c r="AT133" s="212"/>
      <c r="AU133" s="212"/>
      <c r="AV133" s="212"/>
      <c r="AW133" s="212"/>
      <c r="AX133" s="212"/>
      <c r="AY133" s="158"/>
      <c r="AZ133" s="158"/>
      <c r="BA133" s="158"/>
      <c r="BB133" s="158"/>
      <c r="BC133" s="158"/>
      <c r="BD133" s="158"/>
      <c r="BE133" s="205"/>
      <c r="BF133" s="213"/>
      <c r="BG133" s="213"/>
      <c r="BH133" s="213"/>
      <c r="BI133" s="181"/>
      <c r="BJ133" s="213"/>
      <c r="BK133" s="213"/>
      <c r="BL133" s="213"/>
      <c r="BM133" s="213"/>
      <c r="BN133" s="213"/>
    </row>
    <row r="134" customFormat="false" ht="15" hidden="false" customHeight="true" outlineLevel="0" collapsed="false">
      <c r="C134" s="196"/>
      <c r="D134" s="197"/>
      <c r="E134" s="198"/>
      <c r="F134" s="198"/>
      <c r="G134" s="198"/>
      <c r="H134" s="198"/>
      <c r="I134" s="198"/>
      <c r="J134" s="198"/>
      <c r="K134" s="199"/>
      <c r="L134" s="199"/>
      <c r="M134" s="200"/>
      <c r="N134" s="200"/>
      <c r="O134" s="201"/>
      <c r="P134" s="202"/>
      <c r="Q134" s="206"/>
      <c r="R134" s="207"/>
      <c r="S134" s="208"/>
      <c r="T134" s="208"/>
      <c r="U134" s="208"/>
      <c r="V134" s="208"/>
      <c r="W134" s="208"/>
      <c r="X134" s="208"/>
      <c r="Y134" s="208"/>
      <c r="Z134" s="208"/>
      <c r="AA134" s="208"/>
      <c r="AB134" s="208"/>
      <c r="AC134" s="208"/>
      <c r="AD134" s="208"/>
      <c r="AE134" s="208"/>
      <c r="AF134" s="208"/>
      <c r="AG134" s="208"/>
      <c r="AH134" s="214"/>
      <c r="AI134" s="215" t="s">
        <v>193</v>
      </c>
      <c r="AJ134" s="224" t="s">
        <v>141</v>
      </c>
      <c r="AK134" s="217" t="s">
        <v>60</v>
      </c>
      <c r="AL134" s="217"/>
      <c r="AM134" s="217"/>
      <c r="AN134" s="217"/>
      <c r="AO134" s="217"/>
      <c r="AP134" s="217"/>
      <c r="AQ134" s="217"/>
      <c r="AR134" s="217"/>
      <c r="AS134" s="225" t="n">
        <v>2320.63</v>
      </c>
      <c r="AT134" s="218" t="n">
        <v>0</v>
      </c>
      <c r="AU134" s="226"/>
      <c r="AV134" s="227"/>
      <c r="AW134" s="218" t="n">
        <f aca="false">AT134-AU134</f>
        <v>0</v>
      </c>
      <c r="AX134" s="218" t="n">
        <f aca="false">AU134-AT134</f>
        <v>0</v>
      </c>
      <c r="AY134" s="219"/>
      <c r="AZ134" s="219"/>
      <c r="BA134" s="221"/>
      <c r="BB134" s="219"/>
      <c r="BC134" s="222"/>
      <c r="BD134" s="223"/>
      <c r="BE134" s="205" t="n">
        <v>0</v>
      </c>
      <c r="BF134" s="213"/>
      <c r="BG134" s="213"/>
      <c r="BI134" s="180" t="str">
        <f aca="false">AJ134 &amp; BE134</f>
        <v>Амортизационные отчисления0</v>
      </c>
      <c r="BJ134" s="213"/>
      <c r="BK134" s="213"/>
      <c r="BL134" s="213"/>
      <c r="BM134" s="213"/>
      <c r="BX134" s="180"/>
    </row>
    <row r="135" customFormat="false" ht="11.25" hidden="false" customHeight="true" outlineLevel="0" collapsed="false">
      <c r="C135" s="196"/>
      <c r="D135" s="197" t="n">
        <v>26</v>
      </c>
      <c r="E135" s="198" t="s">
        <v>178</v>
      </c>
      <c r="F135" s="198" t="s">
        <v>179</v>
      </c>
      <c r="G135" s="198" t="s">
        <v>225</v>
      </c>
      <c r="H135" s="198" t="s">
        <v>181</v>
      </c>
      <c r="I135" s="198" t="s">
        <v>181</v>
      </c>
      <c r="J135" s="198" t="s">
        <v>182</v>
      </c>
      <c r="K135" s="199" t="n">
        <v>5</v>
      </c>
      <c r="L135" s="199" t="n">
        <v>2019</v>
      </c>
      <c r="M135" s="200" t="s">
        <v>183</v>
      </c>
      <c r="N135" s="200" t="s">
        <v>184</v>
      </c>
      <c r="O135" s="201" t="n">
        <v>0</v>
      </c>
      <c r="P135" s="202" t="n">
        <v>0</v>
      </c>
      <c r="Q135" s="203"/>
      <c r="R135" s="204"/>
      <c r="S135" s="204"/>
      <c r="T135" s="204"/>
      <c r="U135" s="204"/>
      <c r="V135" s="204"/>
      <c r="W135" s="204"/>
      <c r="X135" s="204"/>
      <c r="Y135" s="204"/>
      <c r="Z135" s="204"/>
      <c r="AA135" s="204"/>
      <c r="AB135" s="204"/>
      <c r="AC135" s="204"/>
      <c r="AD135" s="204"/>
      <c r="AE135" s="204"/>
      <c r="AF135" s="204"/>
      <c r="AG135" s="204"/>
      <c r="AH135" s="204"/>
      <c r="AI135" s="204"/>
      <c r="AJ135" s="204"/>
      <c r="AK135" s="204"/>
      <c r="AL135" s="204"/>
      <c r="AM135" s="204"/>
      <c r="AN135" s="204"/>
      <c r="AO135" s="204"/>
      <c r="AP135" s="204"/>
      <c r="AQ135" s="204"/>
      <c r="AR135" s="204"/>
      <c r="AS135" s="204"/>
      <c r="AT135" s="204"/>
      <c r="AU135" s="204"/>
      <c r="AV135" s="204"/>
      <c r="AW135" s="204"/>
      <c r="AX135" s="204"/>
      <c r="AY135" s="204"/>
      <c r="AZ135" s="204"/>
      <c r="BA135" s="204"/>
      <c r="BB135" s="204"/>
      <c r="BC135" s="204"/>
      <c r="BD135" s="204"/>
      <c r="BE135" s="205"/>
      <c r="BF135" s="181"/>
      <c r="BG135" s="181"/>
      <c r="BH135" s="181"/>
      <c r="BI135" s="181"/>
      <c r="BJ135" s="181"/>
      <c r="BK135" s="181"/>
    </row>
    <row r="136" customFormat="false" ht="11.25" hidden="false" customHeight="true" outlineLevel="0" collapsed="false">
      <c r="C136" s="196"/>
      <c r="D136" s="197"/>
      <c r="E136" s="198"/>
      <c r="F136" s="198"/>
      <c r="G136" s="198"/>
      <c r="H136" s="198"/>
      <c r="I136" s="198"/>
      <c r="J136" s="198"/>
      <c r="K136" s="199"/>
      <c r="L136" s="199"/>
      <c r="M136" s="200"/>
      <c r="N136" s="200"/>
      <c r="O136" s="201"/>
      <c r="P136" s="202"/>
      <c r="Q136" s="206"/>
      <c r="R136" s="207" t="n">
        <v>1</v>
      </c>
      <c r="S136" s="208" t="s">
        <v>185</v>
      </c>
      <c r="T136" s="208" t="s">
        <v>221</v>
      </c>
      <c r="U136" s="208" t="s">
        <v>187</v>
      </c>
      <c r="V136" s="208" t="s">
        <v>188</v>
      </c>
      <c r="W136" s="208" t="s">
        <v>188</v>
      </c>
      <c r="X136" s="208" t="s">
        <v>182</v>
      </c>
      <c r="Y136" s="208" t="s">
        <v>189</v>
      </c>
      <c r="Z136" s="208" t="s">
        <v>190</v>
      </c>
      <c r="AA136" s="208" t="s">
        <v>222</v>
      </c>
      <c r="AB136" s="208" t="s">
        <v>223</v>
      </c>
      <c r="AC136" s="208" t="s">
        <v>181</v>
      </c>
      <c r="AD136" s="208" t="s">
        <v>181</v>
      </c>
      <c r="AE136" s="208" t="s">
        <v>182</v>
      </c>
      <c r="AF136" s="208" t="s">
        <v>189</v>
      </c>
      <c r="AG136" s="208" t="s">
        <v>190</v>
      </c>
      <c r="AH136" s="209"/>
      <c r="AI136" s="210"/>
      <c r="AJ136" s="211"/>
      <c r="AK136" s="211"/>
      <c r="AL136" s="211"/>
      <c r="AM136" s="211"/>
      <c r="AN136" s="211"/>
      <c r="AO136" s="211"/>
      <c r="AP136" s="211"/>
      <c r="AQ136" s="211"/>
      <c r="AR136" s="211"/>
      <c r="AS136" s="212"/>
      <c r="AT136" s="212"/>
      <c r="AU136" s="212"/>
      <c r="AV136" s="212"/>
      <c r="AW136" s="212"/>
      <c r="AX136" s="212"/>
      <c r="AY136" s="158"/>
      <c r="AZ136" s="158"/>
      <c r="BA136" s="158"/>
      <c r="BB136" s="158"/>
      <c r="BC136" s="158"/>
      <c r="BD136" s="158"/>
      <c r="BE136" s="205"/>
      <c r="BF136" s="213"/>
      <c r="BG136" s="213"/>
      <c r="BH136" s="213"/>
      <c r="BI136" s="181"/>
      <c r="BJ136" s="213"/>
      <c r="BK136" s="213"/>
      <c r="BL136" s="213"/>
      <c r="BM136" s="213"/>
      <c r="BN136" s="213"/>
    </row>
    <row r="137" customFormat="false" ht="15" hidden="false" customHeight="true" outlineLevel="0" collapsed="false">
      <c r="C137" s="196"/>
      <c r="D137" s="197"/>
      <c r="E137" s="198"/>
      <c r="F137" s="198"/>
      <c r="G137" s="198"/>
      <c r="H137" s="198"/>
      <c r="I137" s="198"/>
      <c r="J137" s="198"/>
      <c r="K137" s="199"/>
      <c r="L137" s="199"/>
      <c r="M137" s="200"/>
      <c r="N137" s="200"/>
      <c r="O137" s="201"/>
      <c r="P137" s="202"/>
      <c r="Q137" s="206"/>
      <c r="R137" s="207"/>
      <c r="S137" s="208"/>
      <c r="T137" s="208"/>
      <c r="U137" s="208"/>
      <c r="V137" s="208"/>
      <c r="W137" s="208"/>
      <c r="X137" s="208"/>
      <c r="Y137" s="208"/>
      <c r="Z137" s="208"/>
      <c r="AA137" s="208"/>
      <c r="AB137" s="208"/>
      <c r="AC137" s="208"/>
      <c r="AD137" s="208"/>
      <c r="AE137" s="208"/>
      <c r="AF137" s="208"/>
      <c r="AG137" s="208"/>
      <c r="AH137" s="214"/>
      <c r="AI137" s="215" t="s">
        <v>193</v>
      </c>
      <c r="AJ137" s="224" t="s">
        <v>141</v>
      </c>
      <c r="AK137" s="217" t="s">
        <v>60</v>
      </c>
      <c r="AL137" s="217"/>
      <c r="AM137" s="217"/>
      <c r="AN137" s="217"/>
      <c r="AO137" s="217"/>
      <c r="AP137" s="217"/>
      <c r="AQ137" s="217"/>
      <c r="AR137" s="217"/>
      <c r="AS137" s="225" t="n">
        <v>113.78</v>
      </c>
      <c r="AT137" s="218" t="n">
        <v>113.78</v>
      </c>
      <c r="AU137" s="226"/>
      <c r="AV137" s="227"/>
      <c r="AW137" s="218" t="n">
        <f aca="false">AT137-AU137</f>
        <v>113.78</v>
      </c>
      <c r="AX137" s="218" t="n">
        <f aca="false">AU137-AT137</f>
        <v>-113.78</v>
      </c>
      <c r="AY137" s="219"/>
      <c r="AZ137" s="219"/>
      <c r="BA137" s="221" t="s">
        <v>194</v>
      </c>
      <c r="BB137" s="219" t="n">
        <f aca="false">AW137</f>
        <v>113.78</v>
      </c>
      <c r="BC137" s="222" t="s">
        <v>194</v>
      </c>
      <c r="BD137" s="223"/>
      <c r="BE137" s="205" t="n">
        <v>0</v>
      </c>
      <c r="BF137" s="213"/>
      <c r="BG137" s="213"/>
      <c r="BI137" s="180" t="str">
        <f aca="false">AJ137 &amp; BE137</f>
        <v>Амортизационные отчисления0</v>
      </c>
      <c r="BJ137" s="213"/>
      <c r="BK137" s="213"/>
      <c r="BL137" s="213"/>
      <c r="BM137" s="213"/>
      <c r="BX137" s="180"/>
    </row>
    <row r="138" customFormat="false" ht="11.25" hidden="false" customHeight="true" outlineLevel="0" collapsed="false">
      <c r="C138" s="196"/>
      <c r="D138" s="197" t="n">
        <v>27</v>
      </c>
      <c r="E138" s="198" t="s">
        <v>178</v>
      </c>
      <c r="F138" s="198" t="s">
        <v>179</v>
      </c>
      <c r="G138" s="198" t="s">
        <v>226</v>
      </c>
      <c r="H138" s="198" t="s">
        <v>181</v>
      </c>
      <c r="I138" s="198" t="s">
        <v>181</v>
      </c>
      <c r="J138" s="198" t="s">
        <v>182</v>
      </c>
      <c r="K138" s="199" t="n">
        <v>5</v>
      </c>
      <c r="L138" s="199" t="n">
        <v>2019</v>
      </c>
      <c r="M138" s="200" t="s">
        <v>183</v>
      </c>
      <c r="N138" s="200" t="s">
        <v>184</v>
      </c>
      <c r="O138" s="201" t="n">
        <v>0</v>
      </c>
      <c r="P138" s="202" t="n">
        <v>0</v>
      </c>
      <c r="Q138" s="203"/>
      <c r="R138" s="204"/>
      <c r="S138" s="204"/>
      <c r="T138" s="204"/>
      <c r="U138" s="204"/>
      <c r="V138" s="204"/>
      <c r="W138" s="204"/>
      <c r="X138" s="204"/>
      <c r="Y138" s="204"/>
      <c r="Z138" s="204"/>
      <c r="AA138" s="204"/>
      <c r="AB138" s="204"/>
      <c r="AC138" s="204"/>
      <c r="AD138" s="204"/>
      <c r="AE138" s="204"/>
      <c r="AF138" s="204"/>
      <c r="AG138" s="204"/>
      <c r="AH138" s="204"/>
      <c r="AI138" s="204"/>
      <c r="AJ138" s="204"/>
      <c r="AK138" s="204"/>
      <c r="AL138" s="204"/>
      <c r="AM138" s="204"/>
      <c r="AN138" s="204"/>
      <c r="AO138" s="204"/>
      <c r="AP138" s="204"/>
      <c r="AQ138" s="204"/>
      <c r="AR138" s="204"/>
      <c r="AS138" s="204"/>
      <c r="AT138" s="204"/>
      <c r="AU138" s="204"/>
      <c r="AV138" s="204"/>
      <c r="AW138" s="204"/>
      <c r="AX138" s="204"/>
      <c r="AY138" s="204"/>
      <c r="AZ138" s="204"/>
      <c r="BA138" s="204"/>
      <c r="BB138" s="204"/>
      <c r="BC138" s="204"/>
      <c r="BD138" s="204"/>
      <c r="BE138" s="205"/>
      <c r="BF138" s="181"/>
      <c r="BG138" s="181"/>
      <c r="BH138" s="181"/>
      <c r="BI138" s="181"/>
      <c r="BJ138" s="181"/>
      <c r="BK138" s="181"/>
    </row>
    <row r="139" customFormat="false" ht="11.25" hidden="false" customHeight="true" outlineLevel="0" collapsed="false">
      <c r="C139" s="196"/>
      <c r="D139" s="197"/>
      <c r="E139" s="198"/>
      <c r="F139" s="198"/>
      <c r="G139" s="198"/>
      <c r="H139" s="198"/>
      <c r="I139" s="198"/>
      <c r="J139" s="198"/>
      <c r="K139" s="199"/>
      <c r="L139" s="199"/>
      <c r="M139" s="200"/>
      <c r="N139" s="200"/>
      <c r="O139" s="201"/>
      <c r="P139" s="202"/>
      <c r="Q139" s="206"/>
      <c r="R139" s="207" t="n">
        <v>1</v>
      </c>
      <c r="S139" s="208" t="s">
        <v>185</v>
      </c>
      <c r="T139" s="208" t="s">
        <v>221</v>
      </c>
      <c r="U139" s="208" t="s">
        <v>187</v>
      </c>
      <c r="V139" s="208" t="s">
        <v>188</v>
      </c>
      <c r="W139" s="208" t="s">
        <v>188</v>
      </c>
      <c r="X139" s="208" t="s">
        <v>182</v>
      </c>
      <c r="Y139" s="208" t="s">
        <v>189</v>
      </c>
      <c r="Z139" s="208" t="s">
        <v>190</v>
      </c>
      <c r="AA139" s="208" t="s">
        <v>222</v>
      </c>
      <c r="AB139" s="208" t="s">
        <v>223</v>
      </c>
      <c r="AC139" s="208" t="s">
        <v>181</v>
      </c>
      <c r="AD139" s="208" t="s">
        <v>181</v>
      </c>
      <c r="AE139" s="208" t="s">
        <v>182</v>
      </c>
      <c r="AF139" s="208" t="s">
        <v>189</v>
      </c>
      <c r="AG139" s="208" t="s">
        <v>190</v>
      </c>
      <c r="AH139" s="209"/>
      <c r="AI139" s="210"/>
      <c r="AJ139" s="211"/>
      <c r="AK139" s="211"/>
      <c r="AL139" s="211"/>
      <c r="AM139" s="211"/>
      <c r="AN139" s="211"/>
      <c r="AO139" s="211"/>
      <c r="AP139" s="211"/>
      <c r="AQ139" s="211"/>
      <c r="AR139" s="211"/>
      <c r="AS139" s="212"/>
      <c r="AT139" s="212"/>
      <c r="AU139" s="212"/>
      <c r="AV139" s="212"/>
      <c r="AW139" s="212"/>
      <c r="AX139" s="212"/>
      <c r="AY139" s="158"/>
      <c r="AZ139" s="158"/>
      <c r="BA139" s="158"/>
      <c r="BB139" s="158"/>
      <c r="BC139" s="158"/>
      <c r="BD139" s="158"/>
      <c r="BE139" s="205"/>
      <c r="BF139" s="213"/>
      <c r="BG139" s="213"/>
      <c r="BH139" s="213"/>
      <c r="BI139" s="181"/>
      <c r="BJ139" s="213"/>
      <c r="BK139" s="213"/>
      <c r="BL139" s="213"/>
      <c r="BM139" s="213"/>
      <c r="BN139" s="213"/>
    </row>
    <row r="140" customFormat="false" ht="15" hidden="false" customHeight="true" outlineLevel="0" collapsed="false">
      <c r="C140" s="196"/>
      <c r="D140" s="197"/>
      <c r="E140" s="198"/>
      <c r="F140" s="198"/>
      <c r="G140" s="198"/>
      <c r="H140" s="198"/>
      <c r="I140" s="198"/>
      <c r="J140" s="198"/>
      <c r="K140" s="199"/>
      <c r="L140" s="199"/>
      <c r="M140" s="200"/>
      <c r="N140" s="200"/>
      <c r="O140" s="201"/>
      <c r="P140" s="202"/>
      <c r="Q140" s="206"/>
      <c r="R140" s="207"/>
      <c r="S140" s="208"/>
      <c r="T140" s="208"/>
      <c r="U140" s="208"/>
      <c r="V140" s="208"/>
      <c r="W140" s="208"/>
      <c r="X140" s="208"/>
      <c r="Y140" s="208"/>
      <c r="Z140" s="208"/>
      <c r="AA140" s="208"/>
      <c r="AB140" s="208"/>
      <c r="AC140" s="208"/>
      <c r="AD140" s="208"/>
      <c r="AE140" s="208"/>
      <c r="AF140" s="208"/>
      <c r="AG140" s="208"/>
      <c r="AH140" s="214"/>
      <c r="AI140" s="215" t="s">
        <v>193</v>
      </c>
      <c r="AJ140" s="224" t="s">
        <v>141</v>
      </c>
      <c r="AK140" s="217" t="s">
        <v>60</v>
      </c>
      <c r="AL140" s="217"/>
      <c r="AM140" s="217"/>
      <c r="AN140" s="217"/>
      <c r="AO140" s="217"/>
      <c r="AP140" s="217"/>
      <c r="AQ140" s="217"/>
      <c r="AR140" s="217"/>
      <c r="AS140" s="225" t="n">
        <v>113.78</v>
      </c>
      <c r="AT140" s="218" t="n">
        <v>113.78</v>
      </c>
      <c r="AU140" s="226"/>
      <c r="AV140" s="227"/>
      <c r="AW140" s="218" t="n">
        <f aca="false">AT140-AU140</f>
        <v>113.78</v>
      </c>
      <c r="AX140" s="218" t="n">
        <f aca="false">AU140-AT140</f>
        <v>-113.78</v>
      </c>
      <c r="AY140" s="219"/>
      <c r="AZ140" s="219"/>
      <c r="BA140" s="221" t="s">
        <v>194</v>
      </c>
      <c r="BB140" s="219" t="n">
        <f aca="false">AW140</f>
        <v>113.78</v>
      </c>
      <c r="BC140" s="222" t="s">
        <v>194</v>
      </c>
      <c r="BD140" s="223"/>
      <c r="BE140" s="205" t="n">
        <v>0</v>
      </c>
      <c r="BF140" s="213"/>
      <c r="BG140" s="213"/>
      <c r="BI140" s="180" t="str">
        <f aca="false">AJ140 &amp; BE140</f>
        <v>Амортизационные отчисления0</v>
      </c>
      <c r="BJ140" s="213"/>
      <c r="BK140" s="213"/>
      <c r="BL140" s="213"/>
      <c r="BM140" s="213"/>
      <c r="BX140" s="180"/>
    </row>
    <row r="141" customFormat="false" ht="11.25" hidden="false" customHeight="true" outlineLevel="0" collapsed="false">
      <c r="C141" s="196"/>
      <c r="D141" s="197" t="n">
        <v>28</v>
      </c>
      <c r="E141" s="198" t="s">
        <v>178</v>
      </c>
      <c r="F141" s="198" t="s">
        <v>179</v>
      </c>
      <c r="G141" s="198" t="s">
        <v>227</v>
      </c>
      <c r="H141" s="198" t="s">
        <v>181</v>
      </c>
      <c r="I141" s="198" t="s">
        <v>181</v>
      </c>
      <c r="J141" s="198" t="s">
        <v>182</v>
      </c>
      <c r="K141" s="199" t="n">
        <v>5</v>
      </c>
      <c r="L141" s="199" t="n">
        <v>2019</v>
      </c>
      <c r="M141" s="200" t="s">
        <v>183</v>
      </c>
      <c r="N141" s="200" t="s">
        <v>184</v>
      </c>
      <c r="O141" s="201" t="n">
        <v>0</v>
      </c>
      <c r="P141" s="202" t="n">
        <v>0</v>
      </c>
      <c r="Q141" s="203"/>
      <c r="R141" s="204"/>
      <c r="S141" s="204"/>
      <c r="T141" s="204"/>
      <c r="U141" s="204"/>
      <c r="V141" s="204"/>
      <c r="W141" s="204"/>
      <c r="X141" s="204"/>
      <c r="Y141" s="204"/>
      <c r="Z141" s="204"/>
      <c r="AA141" s="204"/>
      <c r="AB141" s="204"/>
      <c r="AC141" s="204"/>
      <c r="AD141" s="204"/>
      <c r="AE141" s="204"/>
      <c r="AF141" s="204"/>
      <c r="AG141" s="204"/>
      <c r="AH141" s="204"/>
      <c r="AI141" s="204"/>
      <c r="AJ141" s="204"/>
      <c r="AK141" s="204"/>
      <c r="AL141" s="204"/>
      <c r="AM141" s="204"/>
      <c r="AN141" s="204"/>
      <c r="AO141" s="204"/>
      <c r="AP141" s="204"/>
      <c r="AQ141" s="204"/>
      <c r="AR141" s="204"/>
      <c r="AS141" s="204"/>
      <c r="AT141" s="204"/>
      <c r="AU141" s="204"/>
      <c r="AV141" s="204"/>
      <c r="AW141" s="204"/>
      <c r="AX141" s="204"/>
      <c r="AY141" s="204"/>
      <c r="AZ141" s="204"/>
      <c r="BA141" s="204"/>
      <c r="BB141" s="204"/>
      <c r="BC141" s="204"/>
      <c r="BD141" s="204"/>
      <c r="BE141" s="205"/>
      <c r="BF141" s="181"/>
      <c r="BG141" s="181"/>
      <c r="BH141" s="181"/>
      <c r="BI141" s="181"/>
      <c r="BJ141" s="181"/>
      <c r="BK141" s="181"/>
    </row>
    <row r="142" customFormat="false" ht="11.25" hidden="false" customHeight="true" outlineLevel="0" collapsed="false">
      <c r="C142" s="196"/>
      <c r="D142" s="197"/>
      <c r="E142" s="198"/>
      <c r="F142" s="198"/>
      <c r="G142" s="198"/>
      <c r="H142" s="198"/>
      <c r="I142" s="198"/>
      <c r="J142" s="198"/>
      <c r="K142" s="199"/>
      <c r="L142" s="199"/>
      <c r="M142" s="200"/>
      <c r="N142" s="200"/>
      <c r="O142" s="201"/>
      <c r="P142" s="202"/>
      <c r="Q142" s="206"/>
      <c r="R142" s="207" t="n">
        <v>1</v>
      </c>
      <c r="S142" s="208" t="s">
        <v>185</v>
      </c>
      <c r="T142" s="208" t="s">
        <v>221</v>
      </c>
      <c r="U142" s="208" t="s">
        <v>187</v>
      </c>
      <c r="V142" s="208" t="s">
        <v>188</v>
      </c>
      <c r="W142" s="208" t="s">
        <v>188</v>
      </c>
      <c r="X142" s="208" t="s">
        <v>182</v>
      </c>
      <c r="Y142" s="208" t="s">
        <v>189</v>
      </c>
      <c r="Z142" s="208" t="s">
        <v>190</v>
      </c>
      <c r="AA142" s="208" t="s">
        <v>222</v>
      </c>
      <c r="AB142" s="208" t="s">
        <v>223</v>
      </c>
      <c r="AC142" s="208" t="s">
        <v>181</v>
      </c>
      <c r="AD142" s="208" t="s">
        <v>181</v>
      </c>
      <c r="AE142" s="208" t="s">
        <v>182</v>
      </c>
      <c r="AF142" s="208" t="s">
        <v>189</v>
      </c>
      <c r="AG142" s="208" t="s">
        <v>190</v>
      </c>
      <c r="AH142" s="209"/>
      <c r="AI142" s="210"/>
      <c r="AJ142" s="211"/>
      <c r="AK142" s="211"/>
      <c r="AL142" s="211"/>
      <c r="AM142" s="211"/>
      <c r="AN142" s="211"/>
      <c r="AO142" s="211"/>
      <c r="AP142" s="211"/>
      <c r="AQ142" s="211"/>
      <c r="AR142" s="211"/>
      <c r="AS142" s="212"/>
      <c r="AT142" s="212"/>
      <c r="AU142" s="212"/>
      <c r="AV142" s="212"/>
      <c r="AW142" s="212"/>
      <c r="AX142" s="212"/>
      <c r="AY142" s="158"/>
      <c r="AZ142" s="158"/>
      <c r="BA142" s="158"/>
      <c r="BB142" s="158"/>
      <c r="BC142" s="158"/>
      <c r="BD142" s="158"/>
      <c r="BE142" s="205"/>
      <c r="BF142" s="213"/>
      <c r="BG142" s="213"/>
      <c r="BH142" s="213"/>
      <c r="BI142" s="181"/>
      <c r="BJ142" s="213"/>
      <c r="BK142" s="213"/>
      <c r="BL142" s="213"/>
      <c r="BM142" s="213"/>
      <c r="BN142" s="213"/>
    </row>
    <row r="143" customFormat="false" ht="15" hidden="false" customHeight="true" outlineLevel="0" collapsed="false">
      <c r="C143" s="196"/>
      <c r="D143" s="197"/>
      <c r="E143" s="198"/>
      <c r="F143" s="198"/>
      <c r="G143" s="198"/>
      <c r="H143" s="198"/>
      <c r="I143" s="198"/>
      <c r="J143" s="198"/>
      <c r="K143" s="199"/>
      <c r="L143" s="199"/>
      <c r="M143" s="200"/>
      <c r="N143" s="200"/>
      <c r="O143" s="201"/>
      <c r="P143" s="202"/>
      <c r="Q143" s="206"/>
      <c r="R143" s="207"/>
      <c r="S143" s="208"/>
      <c r="T143" s="208"/>
      <c r="U143" s="208"/>
      <c r="V143" s="208"/>
      <c r="W143" s="208"/>
      <c r="X143" s="208"/>
      <c r="Y143" s="208"/>
      <c r="Z143" s="208"/>
      <c r="AA143" s="208"/>
      <c r="AB143" s="208"/>
      <c r="AC143" s="208"/>
      <c r="AD143" s="208"/>
      <c r="AE143" s="208"/>
      <c r="AF143" s="208"/>
      <c r="AG143" s="208"/>
      <c r="AH143" s="214"/>
      <c r="AI143" s="215" t="s">
        <v>193</v>
      </c>
      <c r="AJ143" s="224" t="s">
        <v>141</v>
      </c>
      <c r="AK143" s="217" t="s">
        <v>60</v>
      </c>
      <c r="AL143" s="217"/>
      <c r="AM143" s="217"/>
      <c r="AN143" s="217"/>
      <c r="AO143" s="217"/>
      <c r="AP143" s="217"/>
      <c r="AQ143" s="217"/>
      <c r="AR143" s="217"/>
      <c r="AS143" s="225" t="n">
        <v>95.19</v>
      </c>
      <c r="AT143" s="218" t="n">
        <v>95.19</v>
      </c>
      <c r="AU143" s="226"/>
      <c r="AV143" s="227"/>
      <c r="AW143" s="218" t="n">
        <f aca="false">AT143-AU143</f>
        <v>95.19</v>
      </c>
      <c r="AX143" s="218" t="n">
        <f aca="false">AU143-AT143</f>
        <v>-95.19</v>
      </c>
      <c r="AY143" s="219"/>
      <c r="AZ143" s="219"/>
      <c r="BA143" s="221" t="s">
        <v>194</v>
      </c>
      <c r="BB143" s="219" t="n">
        <f aca="false">AW143</f>
        <v>95.19</v>
      </c>
      <c r="BC143" s="222" t="s">
        <v>194</v>
      </c>
      <c r="BD143" s="223"/>
      <c r="BE143" s="205" t="n">
        <v>0</v>
      </c>
      <c r="BF143" s="213"/>
      <c r="BG143" s="213"/>
      <c r="BI143" s="180" t="str">
        <f aca="false">AJ143 &amp; BE143</f>
        <v>Амортизационные отчисления0</v>
      </c>
      <c r="BJ143" s="213"/>
      <c r="BK143" s="213"/>
      <c r="BL143" s="213"/>
      <c r="BM143" s="213"/>
      <c r="BX143" s="180"/>
    </row>
    <row r="144" customFormat="false" ht="11.25" hidden="false" customHeight="true" outlineLevel="0" collapsed="false">
      <c r="C144" s="196"/>
      <c r="D144" s="197" t="n">
        <v>29</v>
      </c>
      <c r="E144" s="198" t="s">
        <v>178</v>
      </c>
      <c r="F144" s="198" t="s">
        <v>179</v>
      </c>
      <c r="G144" s="198" t="s">
        <v>228</v>
      </c>
      <c r="H144" s="198" t="s">
        <v>181</v>
      </c>
      <c r="I144" s="198" t="s">
        <v>181</v>
      </c>
      <c r="J144" s="198" t="s">
        <v>182</v>
      </c>
      <c r="K144" s="199" t="n">
        <v>5</v>
      </c>
      <c r="L144" s="199" t="n">
        <v>2020</v>
      </c>
      <c r="M144" s="200" t="s">
        <v>183</v>
      </c>
      <c r="N144" s="200" t="s">
        <v>198</v>
      </c>
      <c r="O144" s="201" t="n">
        <v>0</v>
      </c>
      <c r="P144" s="202" t="n">
        <v>0</v>
      </c>
      <c r="Q144" s="203"/>
      <c r="R144" s="204"/>
      <c r="S144" s="204"/>
      <c r="T144" s="204"/>
      <c r="U144" s="204"/>
      <c r="V144" s="204"/>
      <c r="W144" s="204"/>
      <c r="X144" s="204"/>
      <c r="Y144" s="204"/>
      <c r="Z144" s="204"/>
      <c r="AA144" s="204"/>
      <c r="AB144" s="204"/>
      <c r="AC144" s="204"/>
      <c r="AD144" s="204"/>
      <c r="AE144" s="204"/>
      <c r="AF144" s="204"/>
      <c r="AG144" s="204"/>
      <c r="AH144" s="204"/>
      <c r="AI144" s="204"/>
      <c r="AJ144" s="204"/>
      <c r="AK144" s="204"/>
      <c r="AL144" s="204"/>
      <c r="AM144" s="204"/>
      <c r="AN144" s="204"/>
      <c r="AO144" s="204"/>
      <c r="AP144" s="204"/>
      <c r="AQ144" s="204"/>
      <c r="AR144" s="204"/>
      <c r="AS144" s="204"/>
      <c r="AT144" s="204"/>
      <c r="AU144" s="204"/>
      <c r="AV144" s="204"/>
      <c r="AW144" s="204"/>
      <c r="AX144" s="204"/>
      <c r="AY144" s="204"/>
      <c r="AZ144" s="204"/>
      <c r="BA144" s="204"/>
      <c r="BB144" s="204"/>
      <c r="BC144" s="204"/>
      <c r="BD144" s="204"/>
      <c r="BE144" s="205"/>
      <c r="BF144" s="181"/>
      <c r="BG144" s="181"/>
      <c r="BH144" s="181"/>
      <c r="BI144" s="181"/>
      <c r="BJ144" s="181"/>
      <c r="BK144" s="181"/>
    </row>
    <row r="145" customFormat="false" ht="11.25" hidden="false" customHeight="true" outlineLevel="0" collapsed="false">
      <c r="C145" s="196"/>
      <c r="D145" s="197"/>
      <c r="E145" s="198"/>
      <c r="F145" s="198"/>
      <c r="G145" s="198"/>
      <c r="H145" s="198"/>
      <c r="I145" s="198"/>
      <c r="J145" s="198"/>
      <c r="K145" s="199"/>
      <c r="L145" s="199"/>
      <c r="M145" s="200"/>
      <c r="N145" s="200"/>
      <c r="O145" s="201"/>
      <c r="P145" s="202"/>
      <c r="Q145" s="206"/>
      <c r="R145" s="207" t="n">
        <v>1</v>
      </c>
      <c r="S145" s="208" t="s">
        <v>185</v>
      </c>
      <c r="T145" s="208" t="s">
        <v>221</v>
      </c>
      <c r="U145" s="208" t="s">
        <v>187</v>
      </c>
      <c r="V145" s="208" t="s">
        <v>188</v>
      </c>
      <c r="W145" s="208" t="s">
        <v>188</v>
      </c>
      <c r="X145" s="208" t="s">
        <v>182</v>
      </c>
      <c r="Y145" s="208" t="s">
        <v>189</v>
      </c>
      <c r="Z145" s="208" t="s">
        <v>190</v>
      </c>
      <c r="AA145" s="208" t="s">
        <v>222</v>
      </c>
      <c r="AB145" s="208" t="s">
        <v>223</v>
      </c>
      <c r="AC145" s="208" t="s">
        <v>181</v>
      </c>
      <c r="AD145" s="208" t="s">
        <v>181</v>
      </c>
      <c r="AE145" s="208" t="s">
        <v>182</v>
      </c>
      <c r="AF145" s="208" t="s">
        <v>189</v>
      </c>
      <c r="AG145" s="208" t="s">
        <v>190</v>
      </c>
      <c r="AH145" s="209"/>
      <c r="AI145" s="210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2"/>
      <c r="AT145" s="212"/>
      <c r="AU145" s="212"/>
      <c r="AV145" s="212"/>
      <c r="AW145" s="212"/>
      <c r="AX145" s="212"/>
      <c r="AY145" s="158"/>
      <c r="AZ145" s="158"/>
      <c r="BA145" s="158"/>
      <c r="BB145" s="158"/>
      <c r="BC145" s="158"/>
      <c r="BD145" s="158"/>
      <c r="BE145" s="205"/>
      <c r="BF145" s="213"/>
      <c r="BG145" s="213"/>
      <c r="BH145" s="213"/>
      <c r="BI145" s="181"/>
      <c r="BJ145" s="213"/>
      <c r="BK145" s="213"/>
      <c r="BL145" s="213"/>
      <c r="BM145" s="213"/>
      <c r="BN145" s="213"/>
    </row>
    <row r="146" customFormat="false" ht="15" hidden="false" customHeight="true" outlineLevel="0" collapsed="false">
      <c r="C146" s="196"/>
      <c r="D146" s="197"/>
      <c r="E146" s="198"/>
      <c r="F146" s="198"/>
      <c r="G146" s="198"/>
      <c r="H146" s="198"/>
      <c r="I146" s="198"/>
      <c r="J146" s="198"/>
      <c r="K146" s="199"/>
      <c r="L146" s="199"/>
      <c r="M146" s="200"/>
      <c r="N146" s="200"/>
      <c r="O146" s="201"/>
      <c r="P146" s="202"/>
      <c r="Q146" s="206"/>
      <c r="R146" s="207"/>
      <c r="S146" s="208"/>
      <c r="T146" s="208"/>
      <c r="U146" s="208"/>
      <c r="V146" s="208"/>
      <c r="W146" s="208"/>
      <c r="X146" s="208"/>
      <c r="Y146" s="208"/>
      <c r="Z146" s="208"/>
      <c r="AA146" s="208"/>
      <c r="AB146" s="208"/>
      <c r="AC146" s="208"/>
      <c r="AD146" s="208"/>
      <c r="AE146" s="208"/>
      <c r="AF146" s="208"/>
      <c r="AG146" s="208"/>
      <c r="AH146" s="214"/>
      <c r="AI146" s="215" t="s">
        <v>193</v>
      </c>
      <c r="AJ146" s="224" t="s">
        <v>141</v>
      </c>
      <c r="AK146" s="217" t="s">
        <v>60</v>
      </c>
      <c r="AL146" s="217"/>
      <c r="AM146" s="217"/>
      <c r="AN146" s="217"/>
      <c r="AO146" s="217"/>
      <c r="AP146" s="217"/>
      <c r="AQ146" s="217"/>
      <c r="AR146" s="217"/>
      <c r="AS146" s="225" t="n">
        <v>95.19</v>
      </c>
      <c r="AT146" s="218" t="n">
        <v>0</v>
      </c>
      <c r="AU146" s="226"/>
      <c r="AV146" s="227"/>
      <c r="AW146" s="218" t="n">
        <f aca="false">AT146-AU146</f>
        <v>0</v>
      </c>
      <c r="AX146" s="218" t="n">
        <f aca="false">AU146-AT146</f>
        <v>0</v>
      </c>
      <c r="AY146" s="219"/>
      <c r="AZ146" s="219"/>
      <c r="BA146" s="221"/>
      <c r="BB146" s="219"/>
      <c r="BC146" s="222"/>
      <c r="BD146" s="223"/>
      <c r="BE146" s="205" t="n">
        <v>0</v>
      </c>
      <c r="BF146" s="213"/>
      <c r="BG146" s="213"/>
      <c r="BI146" s="180" t="str">
        <f aca="false">AJ146 &amp; BE146</f>
        <v>Амортизационные отчисления0</v>
      </c>
      <c r="BJ146" s="213"/>
      <c r="BK146" s="213"/>
      <c r="BL146" s="213"/>
      <c r="BM146" s="213"/>
      <c r="BX146" s="180"/>
    </row>
    <row r="147" customFormat="false" ht="11.25" hidden="false" customHeight="true" outlineLevel="0" collapsed="false">
      <c r="C147" s="196"/>
      <c r="D147" s="197" t="n">
        <v>30</v>
      </c>
      <c r="E147" s="198" t="s">
        <v>178</v>
      </c>
      <c r="F147" s="198" t="s">
        <v>179</v>
      </c>
      <c r="G147" s="198" t="s">
        <v>229</v>
      </c>
      <c r="H147" s="198" t="s">
        <v>181</v>
      </c>
      <c r="I147" s="198" t="s">
        <v>181</v>
      </c>
      <c r="J147" s="198" t="s">
        <v>182</v>
      </c>
      <c r="K147" s="199" t="n">
        <v>5</v>
      </c>
      <c r="L147" s="199" t="n">
        <v>2019</v>
      </c>
      <c r="M147" s="200" t="s">
        <v>183</v>
      </c>
      <c r="N147" s="200" t="s">
        <v>184</v>
      </c>
      <c r="O147" s="201" t="n">
        <v>0</v>
      </c>
      <c r="P147" s="202" t="n">
        <v>0</v>
      </c>
      <c r="Q147" s="203"/>
      <c r="R147" s="204"/>
      <c r="S147" s="204"/>
      <c r="T147" s="204"/>
      <c r="U147" s="204"/>
      <c r="V147" s="204"/>
      <c r="W147" s="204"/>
      <c r="X147" s="204"/>
      <c r="Y147" s="204"/>
      <c r="Z147" s="204"/>
      <c r="AA147" s="204"/>
      <c r="AB147" s="204"/>
      <c r="AC147" s="204"/>
      <c r="AD147" s="204"/>
      <c r="AE147" s="204"/>
      <c r="AF147" s="204"/>
      <c r="AG147" s="204"/>
      <c r="AH147" s="204"/>
      <c r="AI147" s="204"/>
      <c r="AJ147" s="204"/>
      <c r="AK147" s="204"/>
      <c r="AL147" s="204"/>
      <c r="AM147" s="204"/>
      <c r="AN147" s="204"/>
      <c r="AO147" s="204"/>
      <c r="AP147" s="204"/>
      <c r="AQ147" s="204"/>
      <c r="AR147" s="204"/>
      <c r="AS147" s="204"/>
      <c r="AT147" s="204"/>
      <c r="AU147" s="204"/>
      <c r="AV147" s="204"/>
      <c r="AW147" s="204"/>
      <c r="AX147" s="204"/>
      <c r="AY147" s="204"/>
      <c r="AZ147" s="204"/>
      <c r="BA147" s="204"/>
      <c r="BB147" s="204"/>
      <c r="BC147" s="204"/>
      <c r="BD147" s="204"/>
      <c r="BE147" s="205"/>
      <c r="BF147" s="181"/>
      <c r="BG147" s="181"/>
      <c r="BH147" s="181"/>
      <c r="BI147" s="181"/>
      <c r="BJ147" s="181"/>
      <c r="BK147" s="181"/>
    </row>
    <row r="148" customFormat="false" ht="11.25" hidden="false" customHeight="true" outlineLevel="0" collapsed="false">
      <c r="C148" s="196"/>
      <c r="D148" s="197"/>
      <c r="E148" s="198"/>
      <c r="F148" s="198"/>
      <c r="G148" s="198"/>
      <c r="H148" s="198"/>
      <c r="I148" s="198"/>
      <c r="J148" s="198"/>
      <c r="K148" s="199"/>
      <c r="L148" s="199"/>
      <c r="M148" s="200"/>
      <c r="N148" s="200"/>
      <c r="O148" s="201"/>
      <c r="P148" s="202"/>
      <c r="Q148" s="206"/>
      <c r="R148" s="207" t="n">
        <v>1</v>
      </c>
      <c r="S148" s="208" t="s">
        <v>185</v>
      </c>
      <c r="T148" s="208" t="s">
        <v>221</v>
      </c>
      <c r="U148" s="208" t="s">
        <v>187</v>
      </c>
      <c r="V148" s="208" t="s">
        <v>188</v>
      </c>
      <c r="W148" s="208" t="s">
        <v>188</v>
      </c>
      <c r="X148" s="208" t="s">
        <v>182</v>
      </c>
      <c r="Y148" s="208" t="s">
        <v>189</v>
      </c>
      <c r="Z148" s="208" t="s">
        <v>190</v>
      </c>
      <c r="AA148" s="208" t="s">
        <v>222</v>
      </c>
      <c r="AB148" s="208" t="s">
        <v>223</v>
      </c>
      <c r="AC148" s="208" t="s">
        <v>181</v>
      </c>
      <c r="AD148" s="208" t="s">
        <v>181</v>
      </c>
      <c r="AE148" s="208" t="s">
        <v>182</v>
      </c>
      <c r="AF148" s="208" t="s">
        <v>189</v>
      </c>
      <c r="AG148" s="208" t="s">
        <v>190</v>
      </c>
      <c r="AH148" s="209"/>
      <c r="AI148" s="210"/>
      <c r="AJ148" s="211"/>
      <c r="AK148" s="211"/>
      <c r="AL148" s="211"/>
      <c r="AM148" s="211"/>
      <c r="AN148" s="211"/>
      <c r="AO148" s="211"/>
      <c r="AP148" s="211"/>
      <c r="AQ148" s="211"/>
      <c r="AR148" s="211"/>
      <c r="AS148" s="212"/>
      <c r="AT148" s="212"/>
      <c r="AU148" s="212"/>
      <c r="AV148" s="212"/>
      <c r="AW148" s="212"/>
      <c r="AX148" s="212"/>
      <c r="AY148" s="158"/>
      <c r="AZ148" s="158"/>
      <c r="BA148" s="158"/>
      <c r="BB148" s="158"/>
      <c r="BC148" s="158"/>
      <c r="BD148" s="158"/>
      <c r="BE148" s="205"/>
      <c r="BF148" s="213"/>
      <c r="BG148" s="213"/>
      <c r="BH148" s="213"/>
      <c r="BI148" s="181"/>
      <c r="BJ148" s="213"/>
      <c r="BK148" s="213"/>
      <c r="BL148" s="213"/>
      <c r="BM148" s="213"/>
      <c r="BN148" s="213"/>
    </row>
    <row r="149" customFormat="false" ht="15" hidden="false" customHeight="true" outlineLevel="0" collapsed="false">
      <c r="C149" s="196"/>
      <c r="D149" s="197"/>
      <c r="E149" s="198"/>
      <c r="F149" s="198"/>
      <c r="G149" s="198"/>
      <c r="H149" s="198"/>
      <c r="I149" s="198"/>
      <c r="J149" s="198"/>
      <c r="K149" s="199"/>
      <c r="L149" s="199"/>
      <c r="M149" s="200"/>
      <c r="N149" s="200"/>
      <c r="O149" s="201"/>
      <c r="P149" s="202"/>
      <c r="Q149" s="206"/>
      <c r="R149" s="207"/>
      <c r="S149" s="208"/>
      <c r="T149" s="208"/>
      <c r="U149" s="208"/>
      <c r="V149" s="208"/>
      <c r="W149" s="208"/>
      <c r="X149" s="208"/>
      <c r="Y149" s="208"/>
      <c r="Z149" s="208"/>
      <c r="AA149" s="208"/>
      <c r="AB149" s="208"/>
      <c r="AC149" s="208"/>
      <c r="AD149" s="208"/>
      <c r="AE149" s="208"/>
      <c r="AF149" s="208"/>
      <c r="AG149" s="208"/>
      <c r="AH149" s="214"/>
      <c r="AI149" s="215" t="s">
        <v>193</v>
      </c>
      <c r="AJ149" s="224" t="s">
        <v>141</v>
      </c>
      <c r="AK149" s="217" t="s">
        <v>60</v>
      </c>
      <c r="AL149" s="217"/>
      <c r="AM149" s="217"/>
      <c r="AN149" s="217"/>
      <c r="AO149" s="217"/>
      <c r="AP149" s="217"/>
      <c r="AQ149" s="217"/>
      <c r="AR149" s="217"/>
      <c r="AS149" s="225" t="n">
        <v>62.84</v>
      </c>
      <c r="AT149" s="218" t="n">
        <v>62.84</v>
      </c>
      <c r="AU149" s="226"/>
      <c r="AV149" s="227"/>
      <c r="AW149" s="218" t="n">
        <f aca="false">AT149-AU149</f>
        <v>62.84</v>
      </c>
      <c r="AX149" s="218" t="n">
        <f aca="false">AU149-AT149</f>
        <v>-62.84</v>
      </c>
      <c r="AY149" s="219"/>
      <c r="AZ149" s="219"/>
      <c r="BA149" s="221" t="s">
        <v>194</v>
      </c>
      <c r="BB149" s="219" t="n">
        <f aca="false">AW149</f>
        <v>62.84</v>
      </c>
      <c r="BC149" s="222" t="s">
        <v>194</v>
      </c>
      <c r="BD149" s="223"/>
      <c r="BE149" s="205" t="n">
        <v>0</v>
      </c>
      <c r="BF149" s="213"/>
      <c r="BG149" s="213"/>
      <c r="BI149" s="180" t="str">
        <f aca="false">AJ149 &amp; BE149</f>
        <v>Амортизационные отчисления0</v>
      </c>
      <c r="BJ149" s="213"/>
      <c r="BK149" s="213"/>
      <c r="BL149" s="213"/>
      <c r="BM149" s="213"/>
      <c r="BX149" s="180"/>
    </row>
    <row r="150" customFormat="false" ht="11.25" hidden="false" customHeight="true" outlineLevel="0" collapsed="false">
      <c r="C150" s="196"/>
      <c r="D150" s="197" t="n">
        <v>31</v>
      </c>
      <c r="E150" s="198" t="s">
        <v>178</v>
      </c>
      <c r="F150" s="198" t="s">
        <v>179</v>
      </c>
      <c r="G150" s="198" t="s">
        <v>230</v>
      </c>
      <c r="H150" s="198" t="s">
        <v>181</v>
      </c>
      <c r="I150" s="198" t="s">
        <v>181</v>
      </c>
      <c r="J150" s="198" t="s">
        <v>182</v>
      </c>
      <c r="K150" s="199" t="n">
        <v>5</v>
      </c>
      <c r="L150" s="199" t="n">
        <v>2020</v>
      </c>
      <c r="M150" s="200" t="s">
        <v>183</v>
      </c>
      <c r="N150" s="200" t="s">
        <v>198</v>
      </c>
      <c r="O150" s="201" t="n">
        <v>0</v>
      </c>
      <c r="P150" s="202" t="n">
        <v>0</v>
      </c>
      <c r="Q150" s="203"/>
      <c r="R150" s="204"/>
      <c r="S150" s="204"/>
      <c r="T150" s="204"/>
      <c r="U150" s="204"/>
      <c r="V150" s="204"/>
      <c r="W150" s="204"/>
      <c r="X150" s="204"/>
      <c r="Y150" s="204"/>
      <c r="Z150" s="204"/>
      <c r="AA150" s="204"/>
      <c r="AB150" s="204"/>
      <c r="AC150" s="204"/>
      <c r="AD150" s="204"/>
      <c r="AE150" s="204"/>
      <c r="AF150" s="204"/>
      <c r="AG150" s="204"/>
      <c r="AH150" s="204"/>
      <c r="AI150" s="204"/>
      <c r="AJ150" s="204"/>
      <c r="AK150" s="204"/>
      <c r="AL150" s="204"/>
      <c r="AM150" s="204"/>
      <c r="AN150" s="204"/>
      <c r="AO150" s="204"/>
      <c r="AP150" s="204"/>
      <c r="AQ150" s="204"/>
      <c r="AR150" s="204"/>
      <c r="AS150" s="204"/>
      <c r="AT150" s="204"/>
      <c r="AU150" s="204"/>
      <c r="AV150" s="204"/>
      <c r="AW150" s="204"/>
      <c r="AX150" s="204"/>
      <c r="AY150" s="204"/>
      <c r="AZ150" s="204"/>
      <c r="BA150" s="204"/>
      <c r="BB150" s="204"/>
      <c r="BC150" s="204"/>
      <c r="BD150" s="204"/>
      <c r="BE150" s="205"/>
      <c r="BF150" s="181"/>
      <c r="BG150" s="181"/>
      <c r="BH150" s="181"/>
      <c r="BI150" s="181"/>
      <c r="BJ150" s="181"/>
      <c r="BK150" s="181"/>
    </row>
    <row r="151" customFormat="false" ht="11.25" hidden="false" customHeight="true" outlineLevel="0" collapsed="false">
      <c r="C151" s="196"/>
      <c r="D151" s="197"/>
      <c r="E151" s="198"/>
      <c r="F151" s="198"/>
      <c r="G151" s="198"/>
      <c r="H151" s="198"/>
      <c r="I151" s="198"/>
      <c r="J151" s="198"/>
      <c r="K151" s="199"/>
      <c r="L151" s="199"/>
      <c r="M151" s="200"/>
      <c r="N151" s="200"/>
      <c r="O151" s="201"/>
      <c r="P151" s="202"/>
      <c r="Q151" s="206"/>
      <c r="R151" s="207" t="n">
        <v>1</v>
      </c>
      <c r="S151" s="208" t="s">
        <v>185</v>
      </c>
      <c r="T151" s="208" t="s">
        <v>221</v>
      </c>
      <c r="U151" s="208" t="s">
        <v>187</v>
      </c>
      <c r="V151" s="208" t="s">
        <v>188</v>
      </c>
      <c r="W151" s="208" t="s">
        <v>188</v>
      </c>
      <c r="X151" s="208" t="s">
        <v>182</v>
      </c>
      <c r="Y151" s="208" t="s">
        <v>189</v>
      </c>
      <c r="Z151" s="208" t="s">
        <v>190</v>
      </c>
      <c r="AA151" s="208" t="s">
        <v>222</v>
      </c>
      <c r="AB151" s="208" t="s">
        <v>223</v>
      </c>
      <c r="AC151" s="208" t="s">
        <v>181</v>
      </c>
      <c r="AD151" s="208" t="s">
        <v>181</v>
      </c>
      <c r="AE151" s="208" t="s">
        <v>182</v>
      </c>
      <c r="AF151" s="208" t="s">
        <v>189</v>
      </c>
      <c r="AG151" s="208" t="s">
        <v>190</v>
      </c>
      <c r="AH151" s="209"/>
      <c r="AI151" s="210"/>
      <c r="AJ151" s="211"/>
      <c r="AK151" s="211"/>
      <c r="AL151" s="211"/>
      <c r="AM151" s="211"/>
      <c r="AN151" s="211"/>
      <c r="AO151" s="211"/>
      <c r="AP151" s="211"/>
      <c r="AQ151" s="211"/>
      <c r="AR151" s="211"/>
      <c r="AS151" s="212"/>
      <c r="AT151" s="212"/>
      <c r="AU151" s="212"/>
      <c r="AV151" s="212"/>
      <c r="AW151" s="212"/>
      <c r="AX151" s="212"/>
      <c r="AY151" s="158"/>
      <c r="AZ151" s="158"/>
      <c r="BA151" s="158"/>
      <c r="BB151" s="158"/>
      <c r="BC151" s="158"/>
      <c r="BD151" s="158"/>
      <c r="BE151" s="205"/>
      <c r="BF151" s="213"/>
      <c r="BG151" s="213"/>
      <c r="BH151" s="213"/>
      <c r="BI151" s="181"/>
      <c r="BJ151" s="213"/>
      <c r="BK151" s="213"/>
      <c r="BL151" s="213"/>
      <c r="BM151" s="213"/>
      <c r="BN151" s="213"/>
    </row>
    <row r="152" customFormat="false" ht="15" hidden="false" customHeight="true" outlineLevel="0" collapsed="false">
      <c r="C152" s="196"/>
      <c r="D152" s="197"/>
      <c r="E152" s="198"/>
      <c r="F152" s="198"/>
      <c r="G152" s="198"/>
      <c r="H152" s="198"/>
      <c r="I152" s="198"/>
      <c r="J152" s="198"/>
      <c r="K152" s="199"/>
      <c r="L152" s="199"/>
      <c r="M152" s="200"/>
      <c r="N152" s="200"/>
      <c r="O152" s="201"/>
      <c r="P152" s="202"/>
      <c r="Q152" s="206"/>
      <c r="R152" s="207"/>
      <c r="S152" s="208"/>
      <c r="T152" s="208"/>
      <c r="U152" s="208"/>
      <c r="V152" s="208"/>
      <c r="W152" s="208"/>
      <c r="X152" s="208"/>
      <c r="Y152" s="208"/>
      <c r="Z152" s="208"/>
      <c r="AA152" s="208"/>
      <c r="AB152" s="208"/>
      <c r="AC152" s="208"/>
      <c r="AD152" s="208"/>
      <c r="AE152" s="208"/>
      <c r="AF152" s="208"/>
      <c r="AG152" s="208"/>
      <c r="AH152" s="214"/>
      <c r="AI152" s="215" t="s">
        <v>193</v>
      </c>
      <c r="AJ152" s="224" t="s">
        <v>141</v>
      </c>
      <c r="AK152" s="217" t="s">
        <v>60</v>
      </c>
      <c r="AL152" s="217"/>
      <c r="AM152" s="217"/>
      <c r="AN152" s="217"/>
      <c r="AO152" s="217"/>
      <c r="AP152" s="217"/>
      <c r="AQ152" s="217"/>
      <c r="AR152" s="217"/>
      <c r="AS152" s="225" t="n">
        <v>952.62</v>
      </c>
      <c r="AT152" s="218" t="n">
        <v>0</v>
      </c>
      <c r="AU152" s="226"/>
      <c r="AV152" s="227"/>
      <c r="AW152" s="218" t="n">
        <f aca="false">AT152-AU152</f>
        <v>0</v>
      </c>
      <c r="AX152" s="218" t="n">
        <f aca="false">AU152-AT152</f>
        <v>0</v>
      </c>
      <c r="AY152" s="219"/>
      <c r="AZ152" s="219"/>
      <c r="BA152" s="221"/>
      <c r="BB152" s="219"/>
      <c r="BC152" s="222"/>
      <c r="BD152" s="223"/>
      <c r="BE152" s="205" t="n">
        <v>0</v>
      </c>
      <c r="BF152" s="213"/>
      <c r="BG152" s="213"/>
      <c r="BI152" s="180" t="str">
        <f aca="false">AJ152 &amp; BE152</f>
        <v>Амортизационные отчисления0</v>
      </c>
      <c r="BJ152" s="213"/>
      <c r="BK152" s="213"/>
      <c r="BL152" s="213"/>
      <c r="BM152" s="213"/>
      <c r="BX152" s="180"/>
    </row>
    <row r="153" customFormat="false" ht="11.25" hidden="false" customHeight="true" outlineLevel="0" collapsed="false">
      <c r="C153" s="196"/>
      <c r="D153" s="197" t="n">
        <v>32</v>
      </c>
      <c r="E153" s="198" t="s">
        <v>178</v>
      </c>
      <c r="F153" s="198" t="s">
        <v>179</v>
      </c>
      <c r="G153" s="198" t="s">
        <v>230</v>
      </c>
      <c r="H153" s="198" t="s">
        <v>181</v>
      </c>
      <c r="I153" s="198" t="s">
        <v>181</v>
      </c>
      <c r="J153" s="198" t="s">
        <v>182</v>
      </c>
      <c r="K153" s="199" t="n">
        <v>5</v>
      </c>
      <c r="L153" s="199" t="n">
        <v>2023</v>
      </c>
      <c r="M153" s="200" t="s">
        <v>183</v>
      </c>
      <c r="N153" s="200" t="s">
        <v>205</v>
      </c>
      <c r="O153" s="201" t="n">
        <v>0</v>
      </c>
      <c r="P153" s="202" t="n">
        <v>0</v>
      </c>
      <c r="Q153" s="203"/>
      <c r="R153" s="204"/>
      <c r="S153" s="204"/>
      <c r="T153" s="204"/>
      <c r="U153" s="204"/>
      <c r="V153" s="204"/>
      <c r="W153" s="204"/>
      <c r="X153" s="204"/>
      <c r="Y153" s="204"/>
      <c r="Z153" s="204"/>
      <c r="AA153" s="204"/>
      <c r="AB153" s="204"/>
      <c r="AC153" s="204"/>
      <c r="AD153" s="204"/>
      <c r="AE153" s="204"/>
      <c r="AF153" s="204"/>
      <c r="AG153" s="204"/>
      <c r="AH153" s="204"/>
      <c r="AI153" s="204"/>
      <c r="AJ153" s="204"/>
      <c r="AK153" s="204"/>
      <c r="AL153" s="204"/>
      <c r="AM153" s="204"/>
      <c r="AN153" s="204"/>
      <c r="AO153" s="204"/>
      <c r="AP153" s="204"/>
      <c r="AQ153" s="204"/>
      <c r="AR153" s="204"/>
      <c r="AS153" s="204"/>
      <c r="AT153" s="204"/>
      <c r="AU153" s="204"/>
      <c r="AV153" s="204"/>
      <c r="AW153" s="204"/>
      <c r="AX153" s="204"/>
      <c r="AY153" s="204"/>
      <c r="AZ153" s="204"/>
      <c r="BA153" s="204"/>
      <c r="BB153" s="204"/>
      <c r="BC153" s="204"/>
      <c r="BD153" s="204"/>
      <c r="BE153" s="205"/>
      <c r="BF153" s="181"/>
      <c r="BG153" s="181"/>
      <c r="BH153" s="181"/>
      <c r="BI153" s="181"/>
      <c r="BJ153" s="181"/>
      <c r="BK153" s="181"/>
    </row>
    <row r="154" customFormat="false" ht="11.25" hidden="false" customHeight="true" outlineLevel="0" collapsed="false">
      <c r="C154" s="196"/>
      <c r="D154" s="197"/>
      <c r="E154" s="198"/>
      <c r="F154" s="198"/>
      <c r="G154" s="198"/>
      <c r="H154" s="198"/>
      <c r="I154" s="198"/>
      <c r="J154" s="198"/>
      <c r="K154" s="199"/>
      <c r="L154" s="199"/>
      <c r="M154" s="200"/>
      <c r="N154" s="200"/>
      <c r="O154" s="201"/>
      <c r="P154" s="202"/>
      <c r="Q154" s="206"/>
      <c r="R154" s="207" t="n">
        <v>1</v>
      </c>
      <c r="S154" s="208" t="s">
        <v>185</v>
      </c>
      <c r="T154" s="208" t="s">
        <v>221</v>
      </c>
      <c r="U154" s="208" t="s">
        <v>187</v>
      </c>
      <c r="V154" s="208" t="s">
        <v>188</v>
      </c>
      <c r="W154" s="208" t="s">
        <v>188</v>
      </c>
      <c r="X154" s="208" t="s">
        <v>182</v>
      </c>
      <c r="Y154" s="208" t="s">
        <v>189</v>
      </c>
      <c r="Z154" s="208" t="s">
        <v>190</v>
      </c>
      <c r="AA154" s="208" t="s">
        <v>222</v>
      </c>
      <c r="AB154" s="208" t="s">
        <v>223</v>
      </c>
      <c r="AC154" s="208" t="s">
        <v>181</v>
      </c>
      <c r="AD154" s="208" t="s">
        <v>181</v>
      </c>
      <c r="AE154" s="208" t="s">
        <v>182</v>
      </c>
      <c r="AF154" s="208" t="s">
        <v>189</v>
      </c>
      <c r="AG154" s="208" t="s">
        <v>190</v>
      </c>
      <c r="AH154" s="209"/>
      <c r="AI154" s="210"/>
      <c r="AJ154" s="211"/>
      <c r="AK154" s="211"/>
      <c r="AL154" s="211"/>
      <c r="AM154" s="211"/>
      <c r="AN154" s="211"/>
      <c r="AO154" s="211"/>
      <c r="AP154" s="211"/>
      <c r="AQ154" s="211"/>
      <c r="AR154" s="211"/>
      <c r="AS154" s="212"/>
      <c r="AT154" s="212"/>
      <c r="AU154" s="212"/>
      <c r="AV154" s="212"/>
      <c r="AW154" s="212"/>
      <c r="AX154" s="212"/>
      <c r="AY154" s="158"/>
      <c r="AZ154" s="158"/>
      <c r="BA154" s="158"/>
      <c r="BB154" s="158"/>
      <c r="BC154" s="158"/>
      <c r="BD154" s="158"/>
      <c r="BE154" s="205"/>
      <c r="BF154" s="213"/>
      <c r="BG154" s="213"/>
      <c r="BH154" s="213"/>
      <c r="BI154" s="181"/>
      <c r="BJ154" s="213"/>
      <c r="BK154" s="213"/>
      <c r="BL154" s="213"/>
      <c r="BM154" s="213"/>
      <c r="BN154" s="213"/>
    </row>
    <row r="155" customFormat="false" ht="15" hidden="false" customHeight="true" outlineLevel="0" collapsed="false">
      <c r="C155" s="196"/>
      <c r="D155" s="197"/>
      <c r="E155" s="198"/>
      <c r="F155" s="198"/>
      <c r="G155" s="198"/>
      <c r="H155" s="198"/>
      <c r="I155" s="198"/>
      <c r="J155" s="198"/>
      <c r="K155" s="199"/>
      <c r="L155" s="199"/>
      <c r="M155" s="200"/>
      <c r="N155" s="200"/>
      <c r="O155" s="201"/>
      <c r="P155" s="202"/>
      <c r="Q155" s="206"/>
      <c r="R155" s="207"/>
      <c r="S155" s="208"/>
      <c r="T155" s="208"/>
      <c r="U155" s="208"/>
      <c r="V155" s="208"/>
      <c r="W155" s="208"/>
      <c r="X155" s="208"/>
      <c r="Y155" s="208"/>
      <c r="Z155" s="208"/>
      <c r="AA155" s="208"/>
      <c r="AB155" s="208"/>
      <c r="AC155" s="208"/>
      <c r="AD155" s="208"/>
      <c r="AE155" s="208"/>
      <c r="AF155" s="208"/>
      <c r="AG155" s="208"/>
      <c r="AH155" s="214"/>
      <c r="AI155" s="215" t="s">
        <v>193</v>
      </c>
      <c r="AJ155" s="216" t="s">
        <v>141</v>
      </c>
      <c r="AK155" s="217" t="s">
        <v>60</v>
      </c>
      <c r="AL155" s="217"/>
      <c r="AM155" s="217"/>
      <c r="AN155" s="217"/>
      <c r="AO155" s="217"/>
      <c r="AP155" s="217"/>
      <c r="AQ155" s="217"/>
      <c r="AR155" s="217"/>
      <c r="AS155" s="218" t="n">
        <v>0</v>
      </c>
      <c r="AT155" s="218" t="n">
        <v>0</v>
      </c>
      <c r="AU155" s="219"/>
      <c r="AV155" s="220"/>
      <c r="AW155" s="218" t="n">
        <f aca="false">AT155-AU155</f>
        <v>0</v>
      </c>
      <c r="AX155" s="218" t="n">
        <f aca="false">AU155-AT155</f>
        <v>0</v>
      </c>
      <c r="AY155" s="219"/>
      <c r="AZ155" s="219"/>
      <c r="BA155" s="221"/>
      <c r="BB155" s="219"/>
      <c r="BC155" s="222"/>
      <c r="BD155" s="223"/>
      <c r="BE155" s="205" t="n">
        <v>0</v>
      </c>
      <c r="BF155" s="213"/>
      <c r="BG155" s="213"/>
      <c r="BI155" s="180" t="str">
        <f aca="false">AJ155 &amp; BE155</f>
        <v>Амортизационные отчисления0</v>
      </c>
      <c r="BJ155" s="213"/>
      <c r="BK155" s="213"/>
      <c r="BL155" s="213"/>
      <c r="BM155" s="213"/>
      <c r="BX155" s="180"/>
    </row>
    <row r="156" customFormat="false" ht="15" hidden="false" customHeight="true" outlineLevel="0" collapsed="false">
      <c r="C156" s="196"/>
      <c r="D156" s="197"/>
      <c r="E156" s="198"/>
      <c r="F156" s="198"/>
      <c r="G156" s="198"/>
      <c r="H156" s="198"/>
      <c r="I156" s="198"/>
      <c r="J156" s="198"/>
      <c r="K156" s="199"/>
      <c r="L156" s="199"/>
      <c r="M156" s="200"/>
      <c r="N156" s="200"/>
      <c r="O156" s="201"/>
      <c r="P156" s="202"/>
      <c r="Q156" s="206"/>
      <c r="R156" s="207"/>
      <c r="S156" s="208"/>
      <c r="T156" s="208"/>
      <c r="U156" s="208"/>
      <c r="V156" s="208"/>
      <c r="W156" s="208"/>
      <c r="X156" s="208"/>
      <c r="Y156" s="208"/>
      <c r="Z156" s="208"/>
      <c r="AA156" s="208"/>
      <c r="AB156" s="208"/>
      <c r="AC156" s="208"/>
      <c r="AD156" s="208"/>
      <c r="AE156" s="208"/>
      <c r="AF156" s="208"/>
      <c r="AG156" s="208"/>
      <c r="AH156" s="214"/>
      <c r="AI156" s="215" t="s">
        <v>146</v>
      </c>
      <c r="AJ156" s="216" t="s">
        <v>139</v>
      </c>
      <c r="AK156" s="217" t="s">
        <v>60</v>
      </c>
      <c r="AL156" s="217"/>
      <c r="AM156" s="217"/>
      <c r="AN156" s="217"/>
      <c r="AO156" s="217"/>
      <c r="AP156" s="217"/>
      <c r="AQ156" s="217"/>
      <c r="AR156" s="217"/>
      <c r="AS156" s="218" t="n">
        <v>952.62</v>
      </c>
      <c r="AT156" s="218" t="n">
        <v>0</v>
      </c>
      <c r="AU156" s="219"/>
      <c r="AV156" s="220"/>
      <c r="AW156" s="218" t="n">
        <f aca="false">AT156-AU156</f>
        <v>0</v>
      </c>
      <c r="AX156" s="218" t="n">
        <f aca="false">AU156-AT156</f>
        <v>0</v>
      </c>
      <c r="AY156" s="219"/>
      <c r="AZ156" s="219"/>
      <c r="BA156" s="221"/>
      <c r="BB156" s="219"/>
      <c r="BC156" s="222"/>
      <c r="BD156" s="223"/>
      <c r="BE156" s="205" t="n">
        <v>0</v>
      </c>
      <c r="BF156" s="213"/>
      <c r="BG156" s="213"/>
      <c r="BI156" s="180" t="str">
        <f aca="false">AJ156 &amp; BE156</f>
        <v>Прибыль направляемая на инвестиции0</v>
      </c>
      <c r="BJ156" s="213"/>
      <c r="BK156" s="213"/>
      <c r="BL156" s="213"/>
      <c r="BM156" s="213"/>
      <c r="BX156" s="180"/>
    </row>
    <row r="157" customFormat="false" ht="11.25" hidden="false" customHeight="true" outlineLevel="0" collapsed="false">
      <c r="C157" s="196"/>
      <c r="D157" s="197" t="n">
        <v>33</v>
      </c>
      <c r="E157" s="198" t="s">
        <v>178</v>
      </c>
      <c r="F157" s="198" t="s">
        <v>179</v>
      </c>
      <c r="G157" s="198" t="s">
        <v>231</v>
      </c>
      <c r="H157" s="198" t="s">
        <v>181</v>
      </c>
      <c r="I157" s="198" t="s">
        <v>181</v>
      </c>
      <c r="J157" s="198" t="s">
        <v>182</v>
      </c>
      <c r="K157" s="199" t="n">
        <v>5</v>
      </c>
      <c r="L157" s="199" t="n">
        <v>2019</v>
      </c>
      <c r="M157" s="200" t="s">
        <v>183</v>
      </c>
      <c r="N157" s="200" t="s">
        <v>184</v>
      </c>
      <c r="O157" s="201" t="n">
        <v>0</v>
      </c>
      <c r="P157" s="202" t="n">
        <v>0</v>
      </c>
      <c r="Q157" s="203"/>
      <c r="R157" s="204"/>
      <c r="S157" s="204"/>
      <c r="T157" s="204"/>
      <c r="U157" s="204"/>
      <c r="V157" s="204"/>
      <c r="W157" s="204"/>
      <c r="X157" s="204"/>
      <c r="Y157" s="204"/>
      <c r="Z157" s="204"/>
      <c r="AA157" s="204"/>
      <c r="AB157" s="204"/>
      <c r="AC157" s="204"/>
      <c r="AD157" s="204"/>
      <c r="AE157" s="204"/>
      <c r="AF157" s="204"/>
      <c r="AG157" s="204"/>
      <c r="AH157" s="204"/>
      <c r="AI157" s="204"/>
      <c r="AJ157" s="204"/>
      <c r="AK157" s="204"/>
      <c r="AL157" s="204"/>
      <c r="AM157" s="204"/>
      <c r="AN157" s="204"/>
      <c r="AO157" s="204"/>
      <c r="AP157" s="204"/>
      <c r="AQ157" s="204"/>
      <c r="AR157" s="204"/>
      <c r="AS157" s="204"/>
      <c r="AT157" s="204"/>
      <c r="AU157" s="204"/>
      <c r="AV157" s="204"/>
      <c r="AW157" s="204"/>
      <c r="AX157" s="204"/>
      <c r="AY157" s="204"/>
      <c r="AZ157" s="204"/>
      <c r="BA157" s="204"/>
      <c r="BB157" s="204"/>
      <c r="BC157" s="204"/>
      <c r="BD157" s="204"/>
      <c r="BE157" s="205"/>
      <c r="BF157" s="181"/>
      <c r="BG157" s="181"/>
      <c r="BH157" s="181"/>
      <c r="BI157" s="181"/>
      <c r="BJ157" s="181"/>
      <c r="BK157" s="181"/>
    </row>
    <row r="158" customFormat="false" ht="11.25" hidden="false" customHeight="true" outlineLevel="0" collapsed="false">
      <c r="C158" s="196"/>
      <c r="D158" s="197"/>
      <c r="E158" s="198"/>
      <c r="F158" s="198"/>
      <c r="G158" s="198"/>
      <c r="H158" s="198"/>
      <c r="I158" s="198"/>
      <c r="J158" s="198"/>
      <c r="K158" s="199"/>
      <c r="L158" s="199"/>
      <c r="M158" s="200"/>
      <c r="N158" s="200"/>
      <c r="O158" s="201"/>
      <c r="P158" s="202"/>
      <c r="Q158" s="206"/>
      <c r="R158" s="207" t="n">
        <v>1</v>
      </c>
      <c r="S158" s="208" t="s">
        <v>185</v>
      </c>
      <c r="T158" s="208" t="s">
        <v>221</v>
      </c>
      <c r="U158" s="208" t="s">
        <v>187</v>
      </c>
      <c r="V158" s="208" t="s">
        <v>188</v>
      </c>
      <c r="W158" s="208" t="s">
        <v>188</v>
      </c>
      <c r="X158" s="208" t="s">
        <v>182</v>
      </c>
      <c r="Y158" s="208" t="s">
        <v>189</v>
      </c>
      <c r="Z158" s="208" t="s">
        <v>190</v>
      </c>
      <c r="AA158" s="208" t="s">
        <v>222</v>
      </c>
      <c r="AB158" s="208" t="s">
        <v>223</v>
      </c>
      <c r="AC158" s="208" t="s">
        <v>181</v>
      </c>
      <c r="AD158" s="208" t="s">
        <v>181</v>
      </c>
      <c r="AE158" s="208" t="s">
        <v>182</v>
      </c>
      <c r="AF158" s="208" t="s">
        <v>189</v>
      </c>
      <c r="AG158" s="208" t="s">
        <v>190</v>
      </c>
      <c r="AH158" s="209"/>
      <c r="AI158" s="210"/>
      <c r="AJ158" s="211"/>
      <c r="AK158" s="211"/>
      <c r="AL158" s="211"/>
      <c r="AM158" s="211"/>
      <c r="AN158" s="211"/>
      <c r="AO158" s="211"/>
      <c r="AP158" s="211"/>
      <c r="AQ158" s="211"/>
      <c r="AR158" s="211"/>
      <c r="AS158" s="212"/>
      <c r="AT158" s="212"/>
      <c r="AU158" s="212"/>
      <c r="AV158" s="212"/>
      <c r="AW158" s="212"/>
      <c r="AX158" s="212"/>
      <c r="AY158" s="158"/>
      <c r="AZ158" s="158"/>
      <c r="BA158" s="158"/>
      <c r="BB158" s="158"/>
      <c r="BC158" s="158"/>
      <c r="BD158" s="158"/>
      <c r="BE158" s="205"/>
      <c r="BF158" s="213"/>
      <c r="BG158" s="213"/>
      <c r="BH158" s="213"/>
      <c r="BI158" s="181"/>
      <c r="BJ158" s="213"/>
      <c r="BK158" s="213"/>
      <c r="BL158" s="213"/>
      <c r="BM158" s="213"/>
      <c r="BN158" s="213"/>
    </row>
    <row r="159" customFormat="false" ht="15" hidden="false" customHeight="true" outlineLevel="0" collapsed="false">
      <c r="C159" s="196"/>
      <c r="D159" s="197"/>
      <c r="E159" s="198"/>
      <c r="F159" s="198"/>
      <c r="G159" s="198"/>
      <c r="H159" s="198"/>
      <c r="I159" s="198"/>
      <c r="J159" s="198"/>
      <c r="K159" s="199"/>
      <c r="L159" s="199"/>
      <c r="M159" s="200"/>
      <c r="N159" s="200"/>
      <c r="O159" s="201"/>
      <c r="P159" s="202"/>
      <c r="Q159" s="206"/>
      <c r="R159" s="207"/>
      <c r="S159" s="208"/>
      <c r="T159" s="208"/>
      <c r="U159" s="208"/>
      <c r="V159" s="208"/>
      <c r="W159" s="208"/>
      <c r="X159" s="208"/>
      <c r="Y159" s="208"/>
      <c r="Z159" s="208"/>
      <c r="AA159" s="208"/>
      <c r="AB159" s="208"/>
      <c r="AC159" s="208"/>
      <c r="AD159" s="208"/>
      <c r="AE159" s="208"/>
      <c r="AF159" s="208"/>
      <c r="AG159" s="208"/>
      <c r="AH159" s="214"/>
      <c r="AI159" s="215" t="s">
        <v>193</v>
      </c>
      <c r="AJ159" s="224" t="s">
        <v>141</v>
      </c>
      <c r="AK159" s="217" t="s">
        <v>60</v>
      </c>
      <c r="AL159" s="217"/>
      <c r="AM159" s="217"/>
      <c r="AN159" s="217"/>
      <c r="AO159" s="217"/>
      <c r="AP159" s="217"/>
      <c r="AQ159" s="217"/>
      <c r="AR159" s="217"/>
      <c r="AS159" s="225" t="n">
        <v>188.57</v>
      </c>
      <c r="AT159" s="218" t="n">
        <v>188.57</v>
      </c>
      <c r="AU159" s="226"/>
      <c r="AV159" s="227"/>
      <c r="AW159" s="218" t="n">
        <f aca="false">AT159-AU159</f>
        <v>188.57</v>
      </c>
      <c r="AX159" s="218" t="n">
        <f aca="false">AU159-AT159</f>
        <v>-188.57</v>
      </c>
      <c r="AY159" s="219"/>
      <c r="AZ159" s="219"/>
      <c r="BA159" s="221" t="s">
        <v>194</v>
      </c>
      <c r="BB159" s="219" t="n">
        <f aca="false">AW159</f>
        <v>188.57</v>
      </c>
      <c r="BC159" s="222" t="s">
        <v>194</v>
      </c>
      <c r="BD159" s="223"/>
      <c r="BE159" s="205" t="n">
        <v>0</v>
      </c>
      <c r="BF159" s="213"/>
      <c r="BG159" s="213"/>
      <c r="BI159" s="180" t="str">
        <f aca="false">AJ159 &amp; BE159</f>
        <v>Амортизационные отчисления0</v>
      </c>
      <c r="BJ159" s="213"/>
      <c r="BK159" s="213"/>
      <c r="BL159" s="213"/>
      <c r="BM159" s="213"/>
      <c r="BX159" s="180"/>
    </row>
    <row r="160" customFormat="false" ht="11.25" hidden="false" customHeight="true" outlineLevel="0" collapsed="false">
      <c r="C160" s="196"/>
      <c r="D160" s="197" t="n">
        <v>34</v>
      </c>
      <c r="E160" s="198" t="s">
        <v>178</v>
      </c>
      <c r="F160" s="198" t="s">
        <v>179</v>
      </c>
      <c r="G160" s="198" t="s">
        <v>232</v>
      </c>
      <c r="H160" s="198" t="s">
        <v>181</v>
      </c>
      <c r="I160" s="198" t="s">
        <v>181</v>
      </c>
      <c r="J160" s="198" t="s">
        <v>182</v>
      </c>
      <c r="K160" s="199" t="n">
        <v>5</v>
      </c>
      <c r="L160" s="199" t="n">
        <v>2021</v>
      </c>
      <c r="M160" s="200" t="s">
        <v>183</v>
      </c>
      <c r="N160" s="200" t="s">
        <v>196</v>
      </c>
      <c r="O160" s="201" t="n">
        <v>0</v>
      </c>
      <c r="P160" s="202" t="n">
        <v>0</v>
      </c>
      <c r="Q160" s="203"/>
      <c r="R160" s="204"/>
      <c r="S160" s="204"/>
      <c r="T160" s="204"/>
      <c r="U160" s="204"/>
      <c r="V160" s="204"/>
      <c r="W160" s="204"/>
      <c r="X160" s="204"/>
      <c r="Y160" s="204"/>
      <c r="Z160" s="204"/>
      <c r="AA160" s="204"/>
      <c r="AB160" s="204"/>
      <c r="AC160" s="204"/>
      <c r="AD160" s="204"/>
      <c r="AE160" s="204"/>
      <c r="AF160" s="204"/>
      <c r="AG160" s="204"/>
      <c r="AH160" s="204"/>
      <c r="AI160" s="204"/>
      <c r="AJ160" s="204"/>
      <c r="AK160" s="204"/>
      <c r="AL160" s="204"/>
      <c r="AM160" s="204"/>
      <c r="AN160" s="204"/>
      <c r="AO160" s="204"/>
      <c r="AP160" s="204"/>
      <c r="AQ160" s="204"/>
      <c r="AR160" s="204"/>
      <c r="AS160" s="204"/>
      <c r="AT160" s="204"/>
      <c r="AU160" s="204"/>
      <c r="AV160" s="204"/>
      <c r="AW160" s="204"/>
      <c r="AX160" s="204"/>
      <c r="AY160" s="204"/>
      <c r="AZ160" s="204"/>
      <c r="BA160" s="204"/>
      <c r="BB160" s="204"/>
      <c r="BC160" s="204"/>
      <c r="BD160" s="204"/>
      <c r="BE160" s="205"/>
      <c r="BF160" s="181"/>
      <c r="BG160" s="181"/>
      <c r="BH160" s="181"/>
      <c r="BI160" s="181"/>
      <c r="BJ160" s="181"/>
      <c r="BK160" s="181"/>
    </row>
    <row r="161" customFormat="false" ht="11.25" hidden="false" customHeight="true" outlineLevel="0" collapsed="false">
      <c r="C161" s="196"/>
      <c r="D161" s="197"/>
      <c r="E161" s="198"/>
      <c r="F161" s="198"/>
      <c r="G161" s="198"/>
      <c r="H161" s="198"/>
      <c r="I161" s="198"/>
      <c r="J161" s="198"/>
      <c r="K161" s="199"/>
      <c r="L161" s="199"/>
      <c r="M161" s="200"/>
      <c r="N161" s="200"/>
      <c r="O161" s="201"/>
      <c r="P161" s="202"/>
      <c r="Q161" s="206"/>
      <c r="R161" s="207" t="n">
        <v>1</v>
      </c>
      <c r="S161" s="208" t="s">
        <v>185</v>
      </c>
      <c r="T161" s="208" t="s">
        <v>221</v>
      </c>
      <c r="U161" s="208" t="s">
        <v>187</v>
      </c>
      <c r="V161" s="208" t="s">
        <v>188</v>
      </c>
      <c r="W161" s="208" t="s">
        <v>188</v>
      </c>
      <c r="X161" s="208" t="s">
        <v>182</v>
      </c>
      <c r="Y161" s="208" t="s">
        <v>189</v>
      </c>
      <c r="Z161" s="208" t="s">
        <v>190</v>
      </c>
      <c r="AA161" s="208" t="s">
        <v>222</v>
      </c>
      <c r="AB161" s="208" t="s">
        <v>223</v>
      </c>
      <c r="AC161" s="208" t="s">
        <v>181</v>
      </c>
      <c r="AD161" s="208" t="s">
        <v>181</v>
      </c>
      <c r="AE161" s="208" t="s">
        <v>182</v>
      </c>
      <c r="AF161" s="208" t="s">
        <v>189</v>
      </c>
      <c r="AG161" s="208" t="s">
        <v>190</v>
      </c>
      <c r="AH161" s="209"/>
      <c r="AI161" s="210"/>
      <c r="AJ161" s="211"/>
      <c r="AK161" s="211"/>
      <c r="AL161" s="211"/>
      <c r="AM161" s="211"/>
      <c r="AN161" s="211"/>
      <c r="AO161" s="211"/>
      <c r="AP161" s="211"/>
      <c r="AQ161" s="211"/>
      <c r="AR161" s="211"/>
      <c r="AS161" s="212"/>
      <c r="AT161" s="212"/>
      <c r="AU161" s="212"/>
      <c r="AV161" s="212"/>
      <c r="AW161" s="212"/>
      <c r="AX161" s="212"/>
      <c r="AY161" s="158"/>
      <c r="AZ161" s="158"/>
      <c r="BA161" s="158"/>
      <c r="BB161" s="158"/>
      <c r="BC161" s="158"/>
      <c r="BD161" s="158"/>
      <c r="BE161" s="205"/>
      <c r="BF161" s="213"/>
      <c r="BG161" s="213"/>
      <c r="BH161" s="213"/>
      <c r="BI161" s="181"/>
      <c r="BJ161" s="213"/>
      <c r="BK161" s="213"/>
      <c r="BL161" s="213"/>
      <c r="BM161" s="213"/>
      <c r="BN161" s="213"/>
    </row>
    <row r="162" customFormat="false" ht="15" hidden="false" customHeight="true" outlineLevel="0" collapsed="false">
      <c r="C162" s="196"/>
      <c r="D162" s="197"/>
      <c r="E162" s="198"/>
      <c r="F162" s="198"/>
      <c r="G162" s="198"/>
      <c r="H162" s="198"/>
      <c r="I162" s="198"/>
      <c r="J162" s="198"/>
      <c r="K162" s="199"/>
      <c r="L162" s="199"/>
      <c r="M162" s="200"/>
      <c r="N162" s="200"/>
      <c r="O162" s="201"/>
      <c r="P162" s="202"/>
      <c r="Q162" s="206"/>
      <c r="R162" s="207"/>
      <c r="S162" s="208"/>
      <c r="T162" s="208"/>
      <c r="U162" s="208"/>
      <c r="V162" s="208"/>
      <c r="W162" s="208"/>
      <c r="X162" s="208"/>
      <c r="Y162" s="208"/>
      <c r="Z162" s="208"/>
      <c r="AA162" s="208"/>
      <c r="AB162" s="208"/>
      <c r="AC162" s="208"/>
      <c r="AD162" s="208"/>
      <c r="AE162" s="208"/>
      <c r="AF162" s="208"/>
      <c r="AG162" s="208"/>
      <c r="AH162" s="214"/>
      <c r="AI162" s="215" t="s">
        <v>193</v>
      </c>
      <c r="AJ162" s="224" t="s">
        <v>141</v>
      </c>
      <c r="AK162" s="217" t="s">
        <v>60</v>
      </c>
      <c r="AL162" s="217"/>
      <c r="AM162" s="217"/>
      <c r="AN162" s="217"/>
      <c r="AO162" s="217"/>
      <c r="AP162" s="217"/>
      <c r="AQ162" s="217"/>
      <c r="AR162" s="217"/>
      <c r="AS162" s="225" t="n">
        <v>389.93</v>
      </c>
      <c r="AT162" s="218" t="n">
        <v>0</v>
      </c>
      <c r="AU162" s="226"/>
      <c r="AV162" s="227"/>
      <c r="AW162" s="218" t="n">
        <f aca="false">AT162-AU162</f>
        <v>0</v>
      </c>
      <c r="AX162" s="218" t="n">
        <f aca="false">AU162-AT162</f>
        <v>0</v>
      </c>
      <c r="AY162" s="219"/>
      <c r="AZ162" s="219"/>
      <c r="BA162" s="221"/>
      <c r="BB162" s="219"/>
      <c r="BC162" s="222"/>
      <c r="BD162" s="223"/>
      <c r="BE162" s="205" t="n">
        <v>0</v>
      </c>
      <c r="BF162" s="213"/>
      <c r="BG162" s="213"/>
      <c r="BI162" s="180" t="str">
        <f aca="false">AJ162 &amp; BE162</f>
        <v>Амортизационные отчисления0</v>
      </c>
      <c r="BJ162" s="213"/>
      <c r="BK162" s="213"/>
      <c r="BL162" s="213"/>
      <c r="BM162" s="213"/>
      <c r="BX162" s="180"/>
    </row>
    <row r="163" customFormat="false" ht="11.25" hidden="false" customHeight="true" outlineLevel="0" collapsed="false">
      <c r="C163" s="196"/>
      <c r="D163" s="197" t="n">
        <v>35</v>
      </c>
      <c r="E163" s="198" t="s">
        <v>178</v>
      </c>
      <c r="F163" s="198" t="s">
        <v>179</v>
      </c>
      <c r="G163" s="198" t="s">
        <v>233</v>
      </c>
      <c r="H163" s="198" t="s">
        <v>181</v>
      </c>
      <c r="I163" s="198" t="s">
        <v>181</v>
      </c>
      <c r="J163" s="198" t="s">
        <v>182</v>
      </c>
      <c r="K163" s="199" t="n">
        <v>5</v>
      </c>
      <c r="L163" s="199" t="n">
        <v>2021</v>
      </c>
      <c r="M163" s="200" t="s">
        <v>183</v>
      </c>
      <c r="N163" s="200" t="s">
        <v>196</v>
      </c>
      <c r="O163" s="201" t="n">
        <v>0</v>
      </c>
      <c r="P163" s="202" t="n">
        <v>0</v>
      </c>
      <c r="Q163" s="203"/>
      <c r="R163" s="204"/>
      <c r="S163" s="204"/>
      <c r="T163" s="204"/>
      <c r="U163" s="204"/>
      <c r="V163" s="204"/>
      <c r="W163" s="204"/>
      <c r="X163" s="204"/>
      <c r="Y163" s="204"/>
      <c r="Z163" s="204"/>
      <c r="AA163" s="204"/>
      <c r="AB163" s="204"/>
      <c r="AC163" s="204"/>
      <c r="AD163" s="204"/>
      <c r="AE163" s="204"/>
      <c r="AF163" s="204"/>
      <c r="AG163" s="204"/>
      <c r="AH163" s="204"/>
      <c r="AI163" s="204"/>
      <c r="AJ163" s="204"/>
      <c r="AK163" s="204"/>
      <c r="AL163" s="204"/>
      <c r="AM163" s="204"/>
      <c r="AN163" s="204"/>
      <c r="AO163" s="204"/>
      <c r="AP163" s="204"/>
      <c r="AQ163" s="204"/>
      <c r="AR163" s="204"/>
      <c r="AS163" s="204"/>
      <c r="AT163" s="204"/>
      <c r="AU163" s="204"/>
      <c r="AV163" s="204"/>
      <c r="AW163" s="204"/>
      <c r="AX163" s="204"/>
      <c r="AY163" s="204"/>
      <c r="AZ163" s="204"/>
      <c r="BA163" s="204"/>
      <c r="BB163" s="204"/>
      <c r="BC163" s="204"/>
      <c r="BD163" s="204"/>
      <c r="BE163" s="205"/>
      <c r="BF163" s="181"/>
      <c r="BG163" s="181"/>
      <c r="BH163" s="181"/>
      <c r="BI163" s="181"/>
      <c r="BJ163" s="181"/>
      <c r="BK163" s="181"/>
    </row>
    <row r="164" customFormat="false" ht="11.25" hidden="false" customHeight="true" outlineLevel="0" collapsed="false">
      <c r="C164" s="196"/>
      <c r="D164" s="197"/>
      <c r="E164" s="198"/>
      <c r="F164" s="198"/>
      <c r="G164" s="198"/>
      <c r="H164" s="198"/>
      <c r="I164" s="198"/>
      <c r="J164" s="198"/>
      <c r="K164" s="199"/>
      <c r="L164" s="199"/>
      <c r="M164" s="200"/>
      <c r="N164" s="200"/>
      <c r="O164" s="201"/>
      <c r="P164" s="202"/>
      <c r="Q164" s="206"/>
      <c r="R164" s="207" t="n">
        <v>1</v>
      </c>
      <c r="S164" s="208" t="s">
        <v>185</v>
      </c>
      <c r="T164" s="208" t="s">
        <v>221</v>
      </c>
      <c r="U164" s="208" t="s">
        <v>187</v>
      </c>
      <c r="V164" s="208" t="s">
        <v>188</v>
      </c>
      <c r="W164" s="208" t="s">
        <v>188</v>
      </c>
      <c r="X164" s="208" t="s">
        <v>182</v>
      </c>
      <c r="Y164" s="208" t="s">
        <v>189</v>
      </c>
      <c r="Z164" s="208" t="s">
        <v>190</v>
      </c>
      <c r="AA164" s="208" t="s">
        <v>222</v>
      </c>
      <c r="AB164" s="208" t="s">
        <v>223</v>
      </c>
      <c r="AC164" s="208" t="s">
        <v>181</v>
      </c>
      <c r="AD164" s="208" t="s">
        <v>181</v>
      </c>
      <c r="AE164" s="208" t="s">
        <v>182</v>
      </c>
      <c r="AF164" s="208" t="s">
        <v>189</v>
      </c>
      <c r="AG164" s="208" t="s">
        <v>190</v>
      </c>
      <c r="AH164" s="209"/>
      <c r="AI164" s="210"/>
      <c r="AJ164" s="211"/>
      <c r="AK164" s="211"/>
      <c r="AL164" s="211"/>
      <c r="AM164" s="211"/>
      <c r="AN164" s="211"/>
      <c r="AO164" s="211"/>
      <c r="AP164" s="211"/>
      <c r="AQ164" s="211"/>
      <c r="AR164" s="211"/>
      <c r="AS164" s="212"/>
      <c r="AT164" s="212"/>
      <c r="AU164" s="212"/>
      <c r="AV164" s="212"/>
      <c r="AW164" s="212"/>
      <c r="AX164" s="212"/>
      <c r="AY164" s="158"/>
      <c r="AZ164" s="158"/>
      <c r="BA164" s="158"/>
      <c r="BB164" s="158"/>
      <c r="BC164" s="158"/>
      <c r="BD164" s="158"/>
      <c r="BE164" s="205"/>
      <c r="BF164" s="213"/>
      <c r="BG164" s="213"/>
      <c r="BH164" s="213"/>
      <c r="BI164" s="181"/>
      <c r="BJ164" s="213"/>
      <c r="BK164" s="213"/>
      <c r="BL164" s="213"/>
      <c r="BM164" s="213"/>
      <c r="BN164" s="213"/>
    </row>
    <row r="165" customFormat="false" ht="15" hidden="false" customHeight="true" outlineLevel="0" collapsed="false">
      <c r="C165" s="196"/>
      <c r="D165" s="197"/>
      <c r="E165" s="198"/>
      <c r="F165" s="198"/>
      <c r="G165" s="198"/>
      <c r="H165" s="198"/>
      <c r="I165" s="198"/>
      <c r="J165" s="198"/>
      <c r="K165" s="199"/>
      <c r="L165" s="199"/>
      <c r="M165" s="200"/>
      <c r="N165" s="200"/>
      <c r="O165" s="201"/>
      <c r="P165" s="202"/>
      <c r="Q165" s="206"/>
      <c r="R165" s="207"/>
      <c r="S165" s="208"/>
      <c r="T165" s="208"/>
      <c r="U165" s="208"/>
      <c r="V165" s="208"/>
      <c r="W165" s="208"/>
      <c r="X165" s="208"/>
      <c r="Y165" s="208"/>
      <c r="Z165" s="208"/>
      <c r="AA165" s="208"/>
      <c r="AB165" s="208"/>
      <c r="AC165" s="208"/>
      <c r="AD165" s="208"/>
      <c r="AE165" s="208"/>
      <c r="AF165" s="208"/>
      <c r="AG165" s="208"/>
      <c r="AH165" s="214"/>
      <c r="AI165" s="215" t="s">
        <v>193</v>
      </c>
      <c r="AJ165" s="224" t="s">
        <v>141</v>
      </c>
      <c r="AK165" s="217" t="s">
        <v>60</v>
      </c>
      <c r="AL165" s="217"/>
      <c r="AM165" s="217"/>
      <c r="AN165" s="217"/>
      <c r="AO165" s="217"/>
      <c r="AP165" s="217"/>
      <c r="AQ165" s="217"/>
      <c r="AR165" s="217"/>
      <c r="AS165" s="225" t="n">
        <v>73.19</v>
      </c>
      <c r="AT165" s="218" t="n">
        <v>0</v>
      </c>
      <c r="AU165" s="226"/>
      <c r="AV165" s="227"/>
      <c r="AW165" s="218" t="n">
        <f aca="false">AT165-AU165</f>
        <v>0</v>
      </c>
      <c r="AX165" s="218" t="n">
        <f aca="false">AU165-AT165</f>
        <v>0</v>
      </c>
      <c r="AY165" s="219"/>
      <c r="AZ165" s="219"/>
      <c r="BA165" s="221"/>
      <c r="BB165" s="219"/>
      <c r="BC165" s="222"/>
      <c r="BD165" s="223"/>
      <c r="BE165" s="205" t="n">
        <v>0</v>
      </c>
      <c r="BF165" s="213"/>
      <c r="BG165" s="213"/>
      <c r="BI165" s="180" t="str">
        <f aca="false">AJ165 &amp; BE165</f>
        <v>Амортизационные отчисления0</v>
      </c>
      <c r="BJ165" s="213"/>
      <c r="BK165" s="213"/>
      <c r="BL165" s="213"/>
      <c r="BM165" s="213"/>
      <c r="BX165" s="180"/>
    </row>
    <row r="166" customFormat="false" ht="11.25" hidden="false" customHeight="true" outlineLevel="0" collapsed="false">
      <c r="C166" s="196"/>
      <c r="D166" s="197" t="n">
        <v>36</v>
      </c>
      <c r="E166" s="198" t="s">
        <v>178</v>
      </c>
      <c r="F166" s="198" t="s">
        <v>179</v>
      </c>
      <c r="G166" s="198" t="s">
        <v>234</v>
      </c>
      <c r="H166" s="198" t="s">
        <v>181</v>
      </c>
      <c r="I166" s="198" t="s">
        <v>181</v>
      </c>
      <c r="J166" s="198" t="s">
        <v>182</v>
      </c>
      <c r="K166" s="199" t="n">
        <v>5</v>
      </c>
      <c r="L166" s="199" t="n">
        <v>2019</v>
      </c>
      <c r="M166" s="200" t="s">
        <v>183</v>
      </c>
      <c r="N166" s="200" t="s">
        <v>184</v>
      </c>
      <c r="O166" s="201" t="n">
        <v>0</v>
      </c>
      <c r="P166" s="202" t="n">
        <v>0</v>
      </c>
      <c r="Q166" s="203"/>
      <c r="R166" s="204"/>
      <c r="S166" s="204"/>
      <c r="T166" s="204"/>
      <c r="U166" s="204"/>
      <c r="V166" s="204"/>
      <c r="W166" s="204"/>
      <c r="X166" s="204"/>
      <c r="Y166" s="204"/>
      <c r="Z166" s="204"/>
      <c r="AA166" s="204"/>
      <c r="AB166" s="204"/>
      <c r="AC166" s="204"/>
      <c r="AD166" s="204"/>
      <c r="AE166" s="204"/>
      <c r="AF166" s="204"/>
      <c r="AG166" s="204"/>
      <c r="AH166" s="204"/>
      <c r="AI166" s="204"/>
      <c r="AJ166" s="204"/>
      <c r="AK166" s="204"/>
      <c r="AL166" s="204"/>
      <c r="AM166" s="204"/>
      <c r="AN166" s="204"/>
      <c r="AO166" s="204"/>
      <c r="AP166" s="204"/>
      <c r="AQ166" s="204"/>
      <c r="AR166" s="204"/>
      <c r="AS166" s="204"/>
      <c r="AT166" s="204"/>
      <c r="AU166" s="204"/>
      <c r="AV166" s="204"/>
      <c r="AW166" s="204"/>
      <c r="AX166" s="204"/>
      <c r="AY166" s="204"/>
      <c r="AZ166" s="204"/>
      <c r="BA166" s="204"/>
      <c r="BB166" s="204"/>
      <c r="BC166" s="204"/>
      <c r="BD166" s="204"/>
      <c r="BE166" s="205"/>
      <c r="BF166" s="181"/>
      <c r="BG166" s="181"/>
      <c r="BH166" s="181"/>
      <c r="BI166" s="181"/>
      <c r="BJ166" s="181"/>
      <c r="BK166" s="181"/>
    </row>
    <row r="167" customFormat="false" ht="11.25" hidden="false" customHeight="true" outlineLevel="0" collapsed="false">
      <c r="C167" s="196"/>
      <c r="D167" s="197"/>
      <c r="E167" s="198"/>
      <c r="F167" s="198"/>
      <c r="G167" s="198"/>
      <c r="H167" s="198"/>
      <c r="I167" s="198"/>
      <c r="J167" s="198"/>
      <c r="K167" s="199"/>
      <c r="L167" s="199"/>
      <c r="M167" s="200"/>
      <c r="N167" s="200"/>
      <c r="O167" s="201"/>
      <c r="P167" s="202"/>
      <c r="Q167" s="206"/>
      <c r="R167" s="207" t="n">
        <v>1</v>
      </c>
      <c r="S167" s="208" t="s">
        <v>185</v>
      </c>
      <c r="T167" s="208" t="s">
        <v>221</v>
      </c>
      <c r="U167" s="208" t="s">
        <v>187</v>
      </c>
      <c r="V167" s="208" t="s">
        <v>188</v>
      </c>
      <c r="W167" s="208" t="s">
        <v>188</v>
      </c>
      <c r="X167" s="208" t="s">
        <v>182</v>
      </c>
      <c r="Y167" s="208" t="s">
        <v>189</v>
      </c>
      <c r="Z167" s="208" t="s">
        <v>190</v>
      </c>
      <c r="AA167" s="208" t="s">
        <v>222</v>
      </c>
      <c r="AB167" s="208" t="s">
        <v>223</v>
      </c>
      <c r="AC167" s="208" t="s">
        <v>181</v>
      </c>
      <c r="AD167" s="208" t="s">
        <v>181</v>
      </c>
      <c r="AE167" s="208" t="s">
        <v>182</v>
      </c>
      <c r="AF167" s="208" t="s">
        <v>189</v>
      </c>
      <c r="AG167" s="208" t="s">
        <v>190</v>
      </c>
      <c r="AH167" s="209"/>
      <c r="AI167" s="210"/>
      <c r="AJ167" s="211"/>
      <c r="AK167" s="211"/>
      <c r="AL167" s="211"/>
      <c r="AM167" s="211"/>
      <c r="AN167" s="211"/>
      <c r="AO167" s="211"/>
      <c r="AP167" s="211"/>
      <c r="AQ167" s="211"/>
      <c r="AR167" s="211"/>
      <c r="AS167" s="212"/>
      <c r="AT167" s="212"/>
      <c r="AU167" s="212"/>
      <c r="AV167" s="212"/>
      <c r="AW167" s="212"/>
      <c r="AX167" s="212"/>
      <c r="AY167" s="158"/>
      <c r="AZ167" s="158"/>
      <c r="BA167" s="158"/>
      <c r="BB167" s="158"/>
      <c r="BC167" s="158"/>
      <c r="BD167" s="158"/>
      <c r="BE167" s="205"/>
      <c r="BF167" s="213"/>
      <c r="BG167" s="213"/>
      <c r="BH167" s="213"/>
      <c r="BI167" s="181"/>
      <c r="BJ167" s="213"/>
      <c r="BK167" s="213"/>
      <c r="BL167" s="213"/>
      <c r="BM167" s="213"/>
      <c r="BN167" s="213"/>
    </row>
    <row r="168" customFormat="false" ht="15" hidden="false" customHeight="true" outlineLevel="0" collapsed="false">
      <c r="C168" s="196"/>
      <c r="D168" s="197"/>
      <c r="E168" s="198"/>
      <c r="F168" s="198"/>
      <c r="G168" s="198"/>
      <c r="H168" s="198"/>
      <c r="I168" s="198"/>
      <c r="J168" s="198"/>
      <c r="K168" s="199"/>
      <c r="L168" s="199"/>
      <c r="M168" s="200"/>
      <c r="N168" s="200"/>
      <c r="O168" s="201"/>
      <c r="P168" s="202"/>
      <c r="Q168" s="206"/>
      <c r="R168" s="207"/>
      <c r="S168" s="208"/>
      <c r="T168" s="208"/>
      <c r="U168" s="208"/>
      <c r="V168" s="208"/>
      <c r="W168" s="208"/>
      <c r="X168" s="208"/>
      <c r="Y168" s="208"/>
      <c r="Z168" s="208"/>
      <c r="AA168" s="208"/>
      <c r="AB168" s="208"/>
      <c r="AC168" s="208"/>
      <c r="AD168" s="208"/>
      <c r="AE168" s="208"/>
      <c r="AF168" s="208"/>
      <c r="AG168" s="208"/>
      <c r="AH168" s="214"/>
      <c r="AI168" s="215" t="s">
        <v>193</v>
      </c>
      <c r="AJ168" s="224" t="s">
        <v>141</v>
      </c>
      <c r="AK168" s="217" t="s">
        <v>60</v>
      </c>
      <c r="AL168" s="217"/>
      <c r="AM168" s="217"/>
      <c r="AN168" s="217"/>
      <c r="AO168" s="217"/>
      <c r="AP168" s="217"/>
      <c r="AQ168" s="217"/>
      <c r="AR168" s="217"/>
      <c r="AS168" s="225" t="n">
        <v>53.04</v>
      </c>
      <c r="AT168" s="218" t="n">
        <v>53.04</v>
      </c>
      <c r="AU168" s="226"/>
      <c r="AV168" s="227"/>
      <c r="AW168" s="218" t="n">
        <f aca="false">AT168-AU168</f>
        <v>53.04</v>
      </c>
      <c r="AX168" s="218" t="n">
        <f aca="false">AU168-AT168</f>
        <v>-53.04</v>
      </c>
      <c r="AY168" s="219"/>
      <c r="AZ168" s="219"/>
      <c r="BA168" s="221" t="s">
        <v>194</v>
      </c>
      <c r="BB168" s="219" t="n">
        <f aca="false">AW168</f>
        <v>53.04</v>
      </c>
      <c r="BC168" s="222" t="s">
        <v>194</v>
      </c>
      <c r="BD168" s="223"/>
      <c r="BE168" s="205" t="n">
        <v>0</v>
      </c>
      <c r="BF168" s="213"/>
      <c r="BG168" s="213"/>
      <c r="BI168" s="180" t="str">
        <f aca="false">AJ168 &amp; BE168</f>
        <v>Амортизационные отчисления0</v>
      </c>
      <c r="BJ168" s="213"/>
      <c r="BK168" s="213"/>
      <c r="BL168" s="213"/>
      <c r="BM168" s="213"/>
      <c r="BX168" s="180"/>
    </row>
    <row r="169" customFormat="false" ht="11.25" hidden="false" customHeight="true" outlineLevel="0" collapsed="false">
      <c r="C169" s="196"/>
      <c r="D169" s="197" t="n">
        <v>37</v>
      </c>
      <c r="E169" s="198" t="s">
        <v>178</v>
      </c>
      <c r="F169" s="198" t="s">
        <v>179</v>
      </c>
      <c r="G169" s="198" t="s">
        <v>235</v>
      </c>
      <c r="H169" s="198" t="s">
        <v>181</v>
      </c>
      <c r="I169" s="198" t="s">
        <v>181</v>
      </c>
      <c r="J169" s="198" t="s">
        <v>182</v>
      </c>
      <c r="K169" s="199" t="n">
        <v>5</v>
      </c>
      <c r="L169" s="199" t="n">
        <v>2019</v>
      </c>
      <c r="M169" s="200" t="s">
        <v>183</v>
      </c>
      <c r="N169" s="200" t="s">
        <v>184</v>
      </c>
      <c r="O169" s="201" t="n">
        <v>0</v>
      </c>
      <c r="P169" s="202" t="n">
        <v>0</v>
      </c>
      <c r="Q169" s="203"/>
      <c r="R169" s="204"/>
      <c r="S169" s="204"/>
      <c r="T169" s="204"/>
      <c r="U169" s="204"/>
      <c r="V169" s="204"/>
      <c r="W169" s="204"/>
      <c r="X169" s="204"/>
      <c r="Y169" s="204"/>
      <c r="Z169" s="204"/>
      <c r="AA169" s="204"/>
      <c r="AB169" s="204"/>
      <c r="AC169" s="204"/>
      <c r="AD169" s="204"/>
      <c r="AE169" s="204"/>
      <c r="AF169" s="204"/>
      <c r="AG169" s="204"/>
      <c r="AH169" s="204"/>
      <c r="AI169" s="204"/>
      <c r="AJ169" s="204"/>
      <c r="AK169" s="204"/>
      <c r="AL169" s="204"/>
      <c r="AM169" s="204"/>
      <c r="AN169" s="204"/>
      <c r="AO169" s="204"/>
      <c r="AP169" s="204"/>
      <c r="AQ169" s="204"/>
      <c r="AR169" s="204"/>
      <c r="AS169" s="204"/>
      <c r="AT169" s="204"/>
      <c r="AU169" s="204"/>
      <c r="AV169" s="204"/>
      <c r="AW169" s="204"/>
      <c r="AX169" s="204"/>
      <c r="AY169" s="204"/>
      <c r="AZ169" s="204"/>
      <c r="BA169" s="204"/>
      <c r="BB169" s="204"/>
      <c r="BC169" s="204"/>
      <c r="BD169" s="204"/>
      <c r="BE169" s="205"/>
      <c r="BF169" s="181"/>
      <c r="BG169" s="181"/>
      <c r="BH169" s="181"/>
      <c r="BI169" s="181"/>
      <c r="BJ169" s="181"/>
      <c r="BK169" s="181"/>
    </row>
    <row r="170" customFormat="false" ht="11.25" hidden="false" customHeight="true" outlineLevel="0" collapsed="false">
      <c r="C170" s="196"/>
      <c r="D170" s="197"/>
      <c r="E170" s="198"/>
      <c r="F170" s="198"/>
      <c r="G170" s="198"/>
      <c r="H170" s="198"/>
      <c r="I170" s="198"/>
      <c r="J170" s="198"/>
      <c r="K170" s="199"/>
      <c r="L170" s="199"/>
      <c r="M170" s="200"/>
      <c r="N170" s="200"/>
      <c r="O170" s="201"/>
      <c r="P170" s="202"/>
      <c r="Q170" s="206"/>
      <c r="R170" s="207" t="n">
        <v>1</v>
      </c>
      <c r="S170" s="208" t="s">
        <v>185</v>
      </c>
      <c r="T170" s="208" t="s">
        <v>221</v>
      </c>
      <c r="U170" s="208" t="s">
        <v>187</v>
      </c>
      <c r="V170" s="208" t="s">
        <v>188</v>
      </c>
      <c r="W170" s="208" t="s">
        <v>188</v>
      </c>
      <c r="X170" s="208" t="s">
        <v>182</v>
      </c>
      <c r="Y170" s="208" t="s">
        <v>189</v>
      </c>
      <c r="Z170" s="208" t="s">
        <v>190</v>
      </c>
      <c r="AA170" s="208" t="s">
        <v>222</v>
      </c>
      <c r="AB170" s="208" t="s">
        <v>223</v>
      </c>
      <c r="AC170" s="208" t="s">
        <v>181</v>
      </c>
      <c r="AD170" s="208" t="s">
        <v>181</v>
      </c>
      <c r="AE170" s="208" t="s">
        <v>182</v>
      </c>
      <c r="AF170" s="208" t="s">
        <v>189</v>
      </c>
      <c r="AG170" s="208" t="s">
        <v>190</v>
      </c>
      <c r="AH170" s="209"/>
      <c r="AI170" s="210"/>
      <c r="AJ170" s="211"/>
      <c r="AK170" s="211"/>
      <c r="AL170" s="211"/>
      <c r="AM170" s="211"/>
      <c r="AN170" s="211"/>
      <c r="AO170" s="211"/>
      <c r="AP170" s="211"/>
      <c r="AQ170" s="211"/>
      <c r="AR170" s="211"/>
      <c r="AS170" s="212"/>
      <c r="AT170" s="212"/>
      <c r="AU170" s="212"/>
      <c r="AV170" s="212"/>
      <c r="AW170" s="212"/>
      <c r="AX170" s="212"/>
      <c r="AY170" s="158"/>
      <c r="AZ170" s="158"/>
      <c r="BA170" s="158"/>
      <c r="BB170" s="158"/>
      <c r="BC170" s="158"/>
      <c r="BD170" s="158"/>
      <c r="BE170" s="205"/>
      <c r="BF170" s="213"/>
      <c r="BG170" s="213"/>
      <c r="BH170" s="213"/>
      <c r="BI170" s="181"/>
      <c r="BJ170" s="213"/>
      <c r="BK170" s="213"/>
      <c r="BL170" s="213"/>
      <c r="BM170" s="213"/>
      <c r="BN170" s="213"/>
    </row>
    <row r="171" customFormat="false" ht="15" hidden="false" customHeight="true" outlineLevel="0" collapsed="false">
      <c r="C171" s="196"/>
      <c r="D171" s="197"/>
      <c r="E171" s="198"/>
      <c r="F171" s="198"/>
      <c r="G171" s="198"/>
      <c r="H171" s="198"/>
      <c r="I171" s="198"/>
      <c r="J171" s="198"/>
      <c r="K171" s="199"/>
      <c r="L171" s="199"/>
      <c r="M171" s="200"/>
      <c r="N171" s="200"/>
      <c r="O171" s="201"/>
      <c r="P171" s="202"/>
      <c r="Q171" s="206"/>
      <c r="R171" s="207"/>
      <c r="S171" s="208"/>
      <c r="T171" s="208"/>
      <c r="U171" s="208"/>
      <c r="V171" s="208"/>
      <c r="W171" s="208"/>
      <c r="X171" s="208"/>
      <c r="Y171" s="208"/>
      <c r="Z171" s="208"/>
      <c r="AA171" s="208"/>
      <c r="AB171" s="208"/>
      <c r="AC171" s="208"/>
      <c r="AD171" s="208"/>
      <c r="AE171" s="208"/>
      <c r="AF171" s="208"/>
      <c r="AG171" s="208"/>
      <c r="AH171" s="214"/>
      <c r="AI171" s="215" t="s">
        <v>193</v>
      </c>
      <c r="AJ171" s="224" t="s">
        <v>141</v>
      </c>
      <c r="AK171" s="217" t="s">
        <v>60</v>
      </c>
      <c r="AL171" s="217"/>
      <c r="AM171" s="217"/>
      <c r="AN171" s="217"/>
      <c r="AO171" s="217"/>
      <c r="AP171" s="217"/>
      <c r="AQ171" s="217"/>
      <c r="AR171" s="217"/>
      <c r="AS171" s="225" t="n">
        <v>66.64</v>
      </c>
      <c r="AT171" s="218" t="n">
        <v>66.64</v>
      </c>
      <c r="AU171" s="226"/>
      <c r="AV171" s="227"/>
      <c r="AW171" s="218" t="n">
        <f aca="false">AT171-AU171</f>
        <v>66.64</v>
      </c>
      <c r="AX171" s="218" t="n">
        <f aca="false">AU171-AT171</f>
        <v>-66.64</v>
      </c>
      <c r="AY171" s="219"/>
      <c r="AZ171" s="219"/>
      <c r="BA171" s="221" t="s">
        <v>194</v>
      </c>
      <c r="BB171" s="219" t="n">
        <f aca="false">AW171</f>
        <v>66.64</v>
      </c>
      <c r="BC171" s="222" t="s">
        <v>194</v>
      </c>
      <c r="BD171" s="223"/>
      <c r="BE171" s="205" t="n">
        <v>0</v>
      </c>
      <c r="BF171" s="213"/>
      <c r="BG171" s="213"/>
      <c r="BI171" s="180" t="str">
        <f aca="false">AJ171 &amp; BE171</f>
        <v>Амортизационные отчисления0</v>
      </c>
      <c r="BJ171" s="213"/>
      <c r="BK171" s="213"/>
      <c r="BL171" s="213"/>
      <c r="BM171" s="213"/>
      <c r="BX171" s="180"/>
    </row>
    <row r="172" customFormat="false" ht="11.25" hidden="false" customHeight="true" outlineLevel="0" collapsed="false">
      <c r="C172" s="196"/>
      <c r="D172" s="197" t="n">
        <v>38</v>
      </c>
      <c r="E172" s="198" t="s">
        <v>178</v>
      </c>
      <c r="F172" s="198" t="s">
        <v>179</v>
      </c>
      <c r="G172" s="198" t="s">
        <v>236</v>
      </c>
      <c r="H172" s="198" t="s">
        <v>181</v>
      </c>
      <c r="I172" s="198" t="s">
        <v>181</v>
      </c>
      <c r="J172" s="198" t="s">
        <v>182</v>
      </c>
      <c r="K172" s="199" t="n">
        <v>5</v>
      </c>
      <c r="L172" s="199" t="n">
        <v>2020</v>
      </c>
      <c r="M172" s="200" t="s">
        <v>183</v>
      </c>
      <c r="N172" s="200" t="s">
        <v>198</v>
      </c>
      <c r="O172" s="201" t="n">
        <v>0</v>
      </c>
      <c r="P172" s="202" t="n">
        <v>0</v>
      </c>
      <c r="Q172" s="203"/>
      <c r="R172" s="204"/>
      <c r="S172" s="204"/>
      <c r="T172" s="204"/>
      <c r="U172" s="204"/>
      <c r="V172" s="204"/>
      <c r="W172" s="204"/>
      <c r="X172" s="204"/>
      <c r="Y172" s="204"/>
      <c r="Z172" s="204"/>
      <c r="AA172" s="204"/>
      <c r="AB172" s="204"/>
      <c r="AC172" s="204"/>
      <c r="AD172" s="204"/>
      <c r="AE172" s="204"/>
      <c r="AF172" s="204"/>
      <c r="AG172" s="204"/>
      <c r="AH172" s="204"/>
      <c r="AI172" s="204"/>
      <c r="AJ172" s="204"/>
      <c r="AK172" s="204"/>
      <c r="AL172" s="204"/>
      <c r="AM172" s="204"/>
      <c r="AN172" s="204"/>
      <c r="AO172" s="204"/>
      <c r="AP172" s="204"/>
      <c r="AQ172" s="204"/>
      <c r="AR172" s="204"/>
      <c r="AS172" s="204"/>
      <c r="AT172" s="204"/>
      <c r="AU172" s="204"/>
      <c r="AV172" s="204"/>
      <c r="AW172" s="204"/>
      <c r="AX172" s="204"/>
      <c r="AY172" s="204"/>
      <c r="AZ172" s="204"/>
      <c r="BA172" s="204"/>
      <c r="BB172" s="204"/>
      <c r="BC172" s="204"/>
      <c r="BD172" s="204"/>
      <c r="BE172" s="205"/>
      <c r="BF172" s="181"/>
      <c r="BG172" s="181"/>
      <c r="BH172" s="181"/>
      <c r="BI172" s="181"/>
      <c r="BJ172" s="181"/>
      <c r="BK172" s="181"/>
    </row>
    <row r="173" customFormat="false" ht="11.25" hidden="false" customHeight="true" outlineLevel="0" collapsed="false">
      <c r="C173" s="196"/>
      <c r="D173" s="197"/>
      <c r="E173" s="198"/>
      <c r="F173" s="198"/>
      <c r="G173" s="198"/>
      <c r="H173" s="198"/>
      <c r="I173" s="198"/>
      <c r="J173" s="198"/>
      <c r="K173" s="199"/>
      <c r="L173" s="199"/>
      <c r="M173" s="200"/>
      <c r="N173" s="200"/>
      <c r="O173" s="201"/>
      <c r="P173" s="202"/>
      <c r="Q173" s="206"/>
      <c r="R173" s="207" t="n">
        <v>1</v>
      </c>
      <c r="S173" s="208" t="s">
        <v>185</v>
      </c>
      <c r="T173" s="208" t="s">
        <v>221</v>
      </c>
      <c r="U173" s="208" t="s">
        <v>187</v>
      </c>
      <c r="V173" s="208" t="s">
        <v>188</v>
      </c>
      <c r="W173" s="208" t="s">
        <v>188</v>
      </c>
      <c r="X173" s="208" t="s">
        <v>182</v>
      </c>
      <c r="Y173" s="208" t="s">
        <v>189</v>
      </c>
      <c r="Z173" s="208" t="s">
        <v>190</v>
      </c>
      <c r="AA173" s="208" t="s">
        <v>222</v>
      </c>
      <c r="AB173" s="208" t="s">
        <v>223</v>
      </c>
      <c r="AC173" s="208" t="s">
        <v>181</v>
      </c>
      <c r="AD173" s="208" t="s">
        <v>181</v>
      </c>
      <c r="AE173" s="208" t="s">
        <v>182</v>
      </c>
      <c r="AF173" s="208" t="s">
        <v>189</v>
      </c>
      <c r="AG173" s="208" t="s">
        <v>190</v>
      </c>
      <c r="AH173" s="209"/>
      <c r="AI173" s="210"/>
      <c r="AJ173" s="211"/>
      <c r="AK173" s="211"/>
      <c r="AL173" s="211"/>
      <c r="AM173" s="211"/>
      <c r="AN173" s="211"/>
      <c r="AO173" s="211"/>
      <c r="AP173" s="211"/>
      <c r="AQ173" s="211"/>
      <c r="AR173" s="211"/>
      <c r="AS173" s="212"/>
      <c r="AT173" s="212"/>
      <c r="AU173" s="212"/>
      <c r="AV173" s="212"/>
      <c r="AW173" s="212"/>
      <c r="AX173" s="212"/>
      <c r="AY173" s="158"/>
      <c r="AZ173" s="158"/>
      <c r="BA173" s="158"/>
      <c r="BB173" s="158"/>
      <c r="BC173" s="158"/>
      <c r="BD173" s="158"/>
      <c r="BE173" s="205"/>
      <c r="BF173" s="213"/>
      <c r="BG173" s="213"/>
      <c r="BH173" s="213"/>
      <c r="BI173" s="181"/>
      <c r="BJ173" s="213"/>
      <c r="BK173" s="213"/>
      <c r="BL173" s="213"/>
      <c r="BM173" s="213"/>
      <c r="BN173" s="213"/>
    </row>
    <row r="174" customFormat="false" ht="15" hidden="false" customHeight="true" outlineLevel="0" collapsed="false">
      <c r="C174" s="196"/>
      <c r="D174" s="197"/>
      <c r="E174" s="198"/>
      <c r="F174" s="198"/>
      <c r="G174" s="198"/>
      <c r="H174" s="198"/>
      <c r="I174" s="198"/>
      <c r="J174" s="198"/>
      <c r="K174" s="199"/>
      <c r="L174" s="199"/>
      <c r="M174" s="200"/>
      <c r="N174" s="200"/>
      <c r="O174" s="201"/>
      <c r="P174" s="202"/>
      <c r="Q174" s="206"/>
      <c r="R174" s="207"/>
      <c r="S174" s="208"/>
      <c r="T174" s="208"/>
      <c r="U174" s="208"/>
      <c r="V174" s="208"/>
      <c r="W174" s="208"/>
      <c r="X174" s="208"/>
      <c r="Y174" s="208"/>
      <c r="Z174" s="208"/>
      <c r="AA174" s="208"/>
      <c r="AB174" s="208"/>
      <c r="AC174" s="208"/>
      <c r="AD174" s="208"/>
      <c r="AE174" s="208"/>
      <c r="AF174" s="208"/>
      <c r="AG174" s="208"/>
      <c r="AH174" s="214"/>
      <c r="AI174" s="215" t="s">
        <v>193</v>
      </c>
      <c r="AJ174" s="224" t="s">
        <v>141</v>
      </c>
      <c r="AK174" s="217" t="s">
        <v>60</v>
      </c>
      <c r="AL174" s="217"/>
      <c r="AM174" s="217"/>
      <c r="AN174" s="217"/>
      <c r="AO174" s="217"/>
      <c r="AP174" s="217"/>
      <c r="AQ174" s="217"/>
      <c r="AR174" s="217"/>
      <c r="AS174" s="225" t="n">
        <v>82.36</v>
      </c>
      <c r="AT174" s="218" t="n">
        <v>0</v>
      </c>
      <c r="AU174" s="226"/>
      <c r="AV174" s="227"/>
      <c r="AW174" s="218" t="n">
        <f aca="false">AT174-AU174</f>
        <v>0</v>
      </c>
      <c r="AX174" s="218" t="n">
        <f aca="false">AU174-AT174</f>
        <v>0</v>
      </c>
      <c r="AY174" s="219"/>
      <c r="AZ174" s="219"/>
      <c r="BA174" s="221"/>
      <c r="BB174" s="219"/>
      <c r="BC174" s="222"/>
      <c r="BD174" s="223"/>
      <c r="BE174" s="205" t="n">
        <v>0</v>
      </c>
      <c r="BF174" s="213"/>
      <c r="BG174" s="213"/>
      <c r="BI174" s="180" t="str">
        <f aca="false">AJ174 &amp; BE174</f>
        <v>Амортизационные отчисления0</v>
      </c>
      <c r="BJ174" s="213"/>
      <c r="BK174" s="213"/>
      <c r="BL174" s="213"/>
      <c r="BM174" s="213"/>
      <c r="BX174" s="180"/>
    </row>
    <row r="175" customFormat="false" ht="11.25" hidden="false" customHeight="true" outlineLevel="0" collapsed="false">
      <c r="C175" s="196"/>
      <c r="D175" s="197" t="n">
        <v>39</v>
      </c>
      <c r="E175" s="198" t="s">
        <v>178</v>
      </c>
      <c r="F175" s="198" t="s">
        <v>179</v>
      </c>
      <c r="G175" s="198" t="s">
        <v>237</v>
      </c>
      <c r="H175" s="198" t="s">
        <v>181</v>
      </c>
      <c r="I175" s="198" t="s">
        <v>181</v>
      </c>
      <c r="J175" s="198" t="s">
        <v>182</v>
      </c>
      <c r="K175" s="199" t="n">
        <v>5</v>
      </c>
      <c r="L175" s="199" t="n">
        <v>2020</v>
      </c>
      <c r="M175" s="200" t="s">
        <v>183</v>
      </c>
      <c r="N175" s="200" t="s">
        <v>198</v>
      </c>
      <c r="O175" s="201" t="n">
        <v>0</v>
      </c>
      <c r="P175" s="202" t="n">
        <v>0</v>
      </c>
      <c r="Q175" s="203"/>
      <c r="R175" s="204"/>
      <c r="S175" s="204"/>
      <c r="T175" s="204"/>
      <c r="U175" s="204"/>
      <c r="V175" s="204"/>
      <c r="W175" s="204"/>
      <c r="X175" s="204"/>
      <c r="Y175" s="204"/>
      <c r="Z175" s="204"/>
      <c r="AA175" s="204"/>
      <c r="AB175" s="204"/>
      <c r="AC175" s="204"/>
      <c r="AD175" s="204"/>
      <c r="AE175" s="204"/>
      <c r="AF175" s="204"/>
      <c r="AG175" s="204"/>
      <c r="AH175" s="204"/>
      <c r="AI175" s="204"/>
      <c r="AJ175" s="204"/>
      <c r="AK175" s="204"/>
      <c r="AL175" s="204"/>
      <c r="AM175" s="204"/>
      <c r="AN175" s="204"/>
      <c r="AO175" s="204"/>
      <c r="AP175" s="204"/>
      <c r="AQ175" s="204"/>
      <c r="AR175" s="204"/>
      <c r="AS175" s="204"/>
      <c r="AT175" s="204"/>
      <c r="AU175" s="204"/>
      <c r="AV175" s="204"/>
      <c r="AW175" s="204"/>
      <c r="AX175" s="204"/>
      <c r="AY175" s="204"/>
      <c r="AZ175" s="204"/>
      <c r="BA175" s="204"/>
      <c r="BB175" s="204"/>
      <c r="BC175" s="204"/>
      <c r="BD175" s="204"/>
      <c r="BE175" s="205"/>
      <c r="BF175" s="181"/>
      <c r="BG175" s="181"/>
      <c r="BH175" s="181"/>
      <c r="BI175" s="181"/>
      <c r="BJ175" s="181"/>
      <c r="BK175" s="181"/>
    </row>
    <row r="176" customFormat="false" ht="11.25" hidden="false" customHeight="true" outlineLevel="0" collapsed="false">
      <c r="C176" s="196"/>
      <c r="D176" s="197"/>
      <c r="E176" s="198"/>
      <c r="F176" s="198"/>
      <c r="G176" s="198"/>
      <c r="H176" s="198"/>
      <c r="I176" s="198"/>
      <c r="J176" s="198"/>
      <c r="K176" s="199"/>
      <c r="L176" s="199"/>
      <c r="M176" s="200"/>
      <c r="N176" s="200"/>
      <c r="O176" s="201"/>
      <c r="P176" s="202"/>
      <c r="Q176" s="206"/>
      <c r="R176" s="207" t="n">
        <v>1</v>
      </c>
      <c r="S176" s="208" t="s">
        <v>185</v>
      </c>
      <c r="T176" s="208" t="s">
        <v>221</v>
      </c>
      <c r="U176" s="208" t="s">
        <v>187</v>
      </c>
      <c r="V176" s="208" t="s">
        <v>188</v>
      </c>
      <c r="W176" s="208" t="s">
        <v>188</v>
      </c>
      <c r="X176" s="208" t="s">
        <v>182</v>
      </c>
      <c r="Y176" s="208" t="s">
        <v>189</v>
      </c>
      <c r="Z176" s="208" t="s">
        <v>190</v>
      </c>
      <c r="AA176" s="208" t="s">
        <v>222</v>
      </c>
      <c r="AB176" s="208" t="s">
        <v>223</v>
      </c>
      <c r="AC176" s="208" t="s">
        <v>181</v>
      </c>
      <c r="AD176" s="208" t="s">
        <v>181</v>
      </c>
      <c r="AE176" s="208" t="s">
        <v>182</v>
      </c>
      <c r="AF176" s="208" t="s">
        <v>189</v>
      </c>
      <c r="AG176" s="208" t="s">
        <v>190</v>
      </c>
      <c r="AH176" s="209"/>
      <c r="AI176" s="210"/>
      <c r="AJ176" s="211"/>
      <c r="AK176" s="211"/>
      <c r="AL176" s="211"/>
      <c r="AM176" s="211"/>
      <c r="AN176" s="211"/>
      <c r="AO176" s="211"/>
      <c r="AP176" s="211"/>
      <c r="AQ176" s="211"/>
      <c r="AR176" s="211"/>
      <c r="AS176" s="212"/>
      <c r="AT176" s="212"/>
      <c r="AU176" s="212"/>
      <c r="AV176" s="212"/>
      <c r="AW176" s="212"/>
      <c r="AX176" s="212"/>
      <c r="AY176" s="158"/>
      <c r="AZ176" s="158"/>
      <c r="BA176" s="158"/>
      <c r="BB176" s="158"/>
      <c r="BC176" s="158"/>
      <c r="BD176" s="158"/>
      <c r="BE176" s="205"/>
      <c r="BF176" s="213"/>
      <c r="BG176" s="213"/>
      <c r="BH176" s="213"/>
      <c r="BI176" s="181"/>
      <c r="BJ176" s="213"/>
      <c r="BK176" s="213"/>
      <c r="BL176" s="213"/>
      <c r="BM176" s="213"/>
      <c r="BN176" s="213"/>
    </row>
    <row r="177" customFormat="false" ht="15" hidden="false" customHeight="true" outlineLevel="0" collapsed="false">
      <c r="C177" s="196"/>
      <c r="D177" s="197"/>
      <c r="E177" s="198"/>
      <c r="F177" s="198"/>
      <c r="G177" s="198"/>
      <c r="H177" s="198"/>
      <c r="I177" s="198"/>
      <c r="J177" s="198"/>
      <c r="K177" s="199"/>
      <c r="L177" s="199"/>
      <c r="M177" s="200"/>
      <c r="N177" s="200"/>
      <c r="O177" s="201"/>
      <c r="P177" s="202"/>
      <c r="Q177" s="206"/>
      <c r="R177" s="207"/>
      <c r="S177" s="208"/>
      <c r="T177" s="208"/>
      <c r="U177" s="208"/>
      <c r="V177" s="208"/>
      <c r="W177" s="208"/>
      <c r="X177" s="208"/>
      <c r="Y177" s="208"/>
      <c r="Z177" s="208"/>
      <c r="AA177" s="208"/>
      <c r="AB177" s="208"/>
      <c r="AC177" s="208"/>
      <c r="AD177" s="208"/>
      <c r="AE177" s="208"/>
      <c r="AF177" s="208"/>
      <c r="AG177" s="208"/>
      <c r="AH177" s="214"/>
      <c r="AI177" s="215" t="s">
        <v>193</v>
      </c>
      <c r="AJ177" s="224" t="s">
        <v>141</v>
      </c>
      <c r="AK177" s="217" t="s">
        <v>60</v>
      </c>
      <c r="AL177" s="217"/>
      <c r="AM177" s="217"/>
      <c r="AN177" s="217"/>
      <c r="AO177" s="217"/>
      <c r="AP177" s="217"/>
      <c r="AQ177" s="217"/>
      <c r="AR177" s="217"/>
      <c r="AS177" s="225" t="n">
        <v>82.36</v>
      </c>
      <c r="AT177" s="218" t="n">
        <v>0</v>
      </c>
      <c r="AU177" s="226"/>
      <c r="AV177" s="227"/>
      <c r="AW177" s="218" t="n">
        <f aca="false">AT177-AU177</f>
        <v>0</v>
      </c>
      <c r="AX177" s="218" t="n">
        <f aca="false">AU177-AT177</f>
        <v>0</v>
      </c>
      <c r="AY177" s="219"/>
      <c r="AZ177" s="219"/>
      <c r="BA177" s="221"/>
      <c r="BB177" s="219"/>
      <c r="BC177" s="222"/>
      <c r="BD177" s="223"/>
      <c r="BE177" s="205" t="n">
        <v>0</v>
      </c>
      <c r="BF177" s="213"/>
      <c r="BG177" s="213"/>
      <c r="BI177" s="180" t="str">
        <f aca="false">AJ177 &amp; BE177</f>
        <v>Амортизационные отчисления0</v>
      </c>
      <c r="BJ177" s="213"/>
      <c r="BK177" s="213"/>
      <c r="BL177" s="213"/>
      <c r="BM177" s="213"/>
      <c r="BX177" s="180"/>
    </row>
    <row r="178" customFormat="false" ht="11.25" hidden="false" customHeight="true" outlineLevel="0" collapsed="false">
      <c r="C178" s="196"/>
      <c r="D178" s="197" t="n">
        <v>40</v>
      </c>
      <c r="E178" s="198" t="s">
        <v>178</v>
      </c>
      <c r="F178" s="198" t="s">
        <v>179</v>
      </c>
      <c r="G178" s="198" t="s">
        <v>238</v>
      </c>
      <c r="H178" s="198" t="s">
        <v>181</v>
      </c>
      <c r="I178" s="198" t="s">
        <v>181</v>
      </c>
      <c r="J178" s="198" t="s">
        <v>182</v>
      </c>
      <c r="K178" s="199" t="n">
        <v>5</v>
      </c>
      <c r="L178" s="199" t="n">
        <v>2023</v>
      </c>
      <c r="M178" s="200" t="s">
        <v>183</v>
      </c>
      <c r="N178" s="200" t="s">
        <v>205</v>
      </c>
      <c r="O178" s="201" t="n">
        <v>0</v>
      </c>
      <c r="P178" s="202" t="n">
        <v>0</v>
      </c>
      <c r="Q178" s="203"/>
      <c r="R178" s="204"/>
      <c r="S178" s="204"/>
      <c r="T178" s="204"/>
      <c r="U178" s="204"/>
      <c r="V178" s="204"/>
      <c r="W178" s="204"/>
      <c r="X178" s="204"/>
      <c r="Y178" s="204"/>
      <c r="Z178" s="204"/>
      <c r="AA178" s="204"/>
      <c r="AB178" s="204"/>
      <c r="AC178" s="204"/>
      <c r="AD178" s="204"/>
      <c r="AE178" s="204"/>
      <c r="AF178" s="204"/>
      <c r="AG178" s="204"/>
      <c r="AH178" s="204"/>
      <c r="AI178" s="204"/>
      <c r="AJ178" s="204"/>
      <c r="AK178" s="204"/>
      <c r="AL178" s="204"/>
      <c r="AM178" s="204"/>
      <c r="AN178" s="204"/>
      <c r="AO178" s="204"/>
      <c r="AP178" s="204"/>
      <c r="AQ178" s="204"/>
      <c r="AR178" s="204"/>
      <c r="AS178" s="204"/>
      <c r="AT178" s="204"/>
      <c r="AU178" s="204"/>
      <c r="AV178" s="204"/>
      <c r="AW178" s="204"/>
      <c r="AX178" s="204"/>
      <c r="AY178" s="204"/>
      <c r="AZ178" s="204"/>
      <c r="BA178" s="204"/>
      <c r="BB178" s="204"/>
      <c r="BC178" s="204"/>
      <c r="BD178" s="204"/>
      <c r="BE178" s="205"/>
      <c r="BF178" s="181"/>
      <c r="BG178" s="181"/>
      <c r="BH178" s="181"/>
      <c r="BI178" s="181"/>
      <c r="BJ178" s="181"/>
      <c r="BK178" s="181"/>
    </row>
    <row r="179" customFormat="false" ht="11.25" hidden="false" customHeight="true" outlineLevel="0" collapsed="false">
      <c r="C179" s="196"/>
      <c r="D179" s="197"/>
      <c r="E179" s="198"/>
      <c r="F179" s="198"/>
      <c r="G179" s="198"/>
      <c r="H179" s="198"/>
      <c r="I179" s="198"/>
      <c r="J179" s="198"/>
      <c r="K179" s="199"/>
      <c r="L179" s="199"/>
      <c r="M179" s="200"/>
      <c r="N179" s="200"/>
      <c r="O179" s="201"/>
      <c r="P179" s="202"/>
      <c r="Q179" s="206"/>
      <c r="R179" s="207" t="n">
        <v>1</v>
      </c>
      <c r="S179" s="208" t="s">
        <v>185</v>
      </c>
      <c r="T179" s="208" t="s">
        <v>221</v>
      </c>
      <c r="U179" s="208" t="s">
        <v>187</v>
      </c>
      <c r="V179" s="208" t="s">
        <v>188</v>
      </c>
      <c r="W179" s="208" t="s">
        <v>188</v>
      </c>
      <c r="X179" s="208" t="s">
        <v>182</v>
      </c>
      <c r="Y179" s="208" t="s">
        <v>189</v>
      </c>
      <c r="Z179" s="208" t="s">
        <v>190</v>
      </c>
      <c r="AA179" s="208" t="s">
        <v>222</v>
      </c>
      <c r="AB179" s="208" t="s">
        <v>223</v>
      </c>
      <c r="AC179" s="208" t="s">
        <v>181</v>
      </c>
      <c r="AD179" s="208" t="s">
        <v>181</v>
      </c>
      <c r="AE179" s="208" t="s">
        <v>182</v>
      </c>
      <c r="AF179" s="208" t="s">
        <v>189</v>
      </c>
      <c r="AG179" s="208" t="s">
        <v>190</v>
      </c>
      <c r="AH179" s="209"/>
      <c r="AI179" s="210"/>
      <c r="AJ179" s="211"/>
      <c r="AK179" s="211"/>
      <c r="AL179" s="211"/>
      <c r="AM179" s="211"/>
      <c r="AN179" s="211"/>
      <c r="AO179" s="211"/>
      <c r="AP179" s="211"/>
      <c r="AQ179" s="211"/>
      <c r="AR179" s="211"/>
      <c r="AS179" s="212"/>
      <c r="AT179" s="212"/>
      <c r="AU179" s="212"/>
      <c r="AV179" s="212"/>
      <c r="AW179" s="212"/>
      <c r="AX179" s="212"/>
      <c r="AY179" s="158"/>
      <c r="AZ179" s="158"/>
      <c r="BA179" s="158"/>
      <c r="BB179" s="158"/>
      <c r="BC179" s="158"/>
      <c r="BD179" s="158"/>
      <c r="BE179" s="205"/>
      <c r="BF179" s="213"/>
      <c r="BG179" s="213"/>
      <c r="BH179" s="213"/>
      <c r="BI179" s="181"/>
      <c r="BJ179" s="213"/>
      <c r="BK179" s="213"/>
      <c r="BL179" s="213"/>
      <c r="BM179" s="213"/>
      <c r="BN179" s="213"/>
    </row>
    <row r="180" customFormat="false" ht="15" hidden="false" customHeight="true" outlineLevel="0" collapsed="false">
      <c r="C180" s="196"/>
      <c r="D180" s="197"/>
      <c r="E180" s="198"/>
      <c r="F180" s="198"/>
      <c r="G180" s="198"/>
      <c r="H180" s="198"/>
      <c r="I180" s="198"/>
      <c r="J180" s="198"/>
      <c r="K180" s="199"/>
      <c r="L180" s="199"/>
      <c r="M180" s="200"/>
      <c r="N180" s="200"/>
      <c r="O180" s="201"/>
      <c r="P180" s="202"/>
      <c r="Q180" s="206"/>
      <c r="R180" s="207"/>
      <c r="S180" s="208"/>
      <c r="T180" s="208"/>
      <c r="U180" s="208"/>
      <c r="V180" s="208"/>
      <c r="W180" s="208"/>
      <c r="X180" s="208"/>
      <c r="Y180" s="208"/>
      <c r="Z180" s="208"/>
      <c r="AA180" s="208"/>
      <c r="AB180" s="208"/>
      <c r="AC180" s="208"/>
      <c r="AD180" s="208"/>
      <c r="AE180" s="208"/>
      <c r="AF180" s="208"/>
      <c r="AG180" s="208"/>
      <c r="AH180" s="214"/>
      <c r="AI180" s="215" t="s">
        <v>193</v>
      </c>
      <c r="AJ180" s="224" t="s">
        <v>141</v>
      </c>
      <c r="AK180" s="217" t="s">
        <v>60</v>
      </c>
      <c r="AL180" s="217"/>
      <c r="AM180" s="217"/>
      <c r="AN180" s="217"/>
      <c r="AO180" s="217"/>
      <c r="AP180" s="217"/>
      <c r="AQ180" s="217"/>
      <c r="AR180" s="217"/>
      <c r="AS180" s="225" t="n">
        <v>225.63</v>
      </c>
      <c r="AT180" s="218" t="n">
        <v>0</v>
      </c>
      <c r="AU180" s="226"/>
      <c r="AV180" s="227"/>
      <c r="AW180" s="218" t="n">
        <f aca="false">AT180-AU180</f>
        <v>0</v>
      </c>
      <c r="AX180" s="218" t="n">
        <f aca="false">AU180-AT180</f>
        <v>0</v>
      </c>
      <c r="AY180" s="219"/>
      <c r="AZ180" s="219"/>
      <c r="BA180" s="221"/>
      <c r="BB180" s="219"/>
      <c r="BC180" s="222"/>
      <c r="BD180" s="223"/>
      <c r="BE180" s="205" t="n">
        <v>0</v>
      </c>
      <c r="BF180" s="213"/>
      <c r="BG180" s="213"/>
      <c r="BI180" s="180" t="str">
        <f aca="false">AJ180 &amp; BE180</f>
        <v>Амортизационные отчисления0</v>
      </c>
      <c r="BJ180" s="213"/>
      <c r="BK180" s="213"/>
      <c r="BL180" s="213"/>
      <c r="BM180" s="213"/>
      <c r="BX180" s="180"/>
    </row>
    <row r="181" customFormat="false" ht="11.25" hidden="false" customHeight="true" outlineLevel="0" collapsed="false">
      <c r="C181" s="196"/>
      <c r="D181" s="197" t="n">
        <v>41</v>
      </c>
      <c r="E181" s="198" t="s">
        <v>178</v>
      </c>
      <c r="F181" s="198" t="s">
        <v>179</v>
      </c>
      <c r="G181" s="198" t="s">
        <v>239</v>
      </c>
      <c r="H181" s="198" t="s">
        <v>181</v>
      </c>
      <c r="I181" s="198" t="s">
        <v>181</v>
      </c>
      <c r="J181" s="198" t="s">
        <v>182</v>
      </c>
      <c r="K181" s="199" t="n">
        <v>5</v>
      </c>
      <c r="L181" s="199" t="n">
        <v>2019</v>
      </c>
      <c r="M181" s="200" t="s">
        <v>183</v>
      </c>
      <c r="N181" s="200" t="s">
        <v>184</v>
      </c>
      <c r="O181" s="201" t="n">
        <v>0</v>
      </c>
      <c r="P181" s="202" t="n">
        <v>0</v>
      </c>
      <c r="Q181" s="203"/>
      <c r="R181" s="204"/>
      <c r="S181" s="204"/>
      <c r="T181" s="204"/>
      <c r="U181" s="204"/>
      <c r="V181" s="204"/>
      <c r="W181" s="204"/>
      <c r="X181" s="204"/>
      <c r="Y181" s="204"/>
      <c r="Z181" s="204"/>
      <c r="AA181" s="204"/>
      <c r="AB181" s="204"/>
      <c r="AC181" s="204"/>
      <c r="AD181" s="204"/>
      <c r="AE181" s="204"/>
      <c r="AF181" s="204"/>
      <c r="AG181" s="204"/>
      <c r="AH181" s="204"/>
      <c r="AI181" s="204"/>
      <c r="AJ181" s="204"/>
      <c r="AK181" s="204"/>
      <c r="AL181" s="204"/>
      <c r="AM181" s="204"/>
      <c r="AN181" s="204"/>
      <c r="AO181" s="204"/>
      <c r="AP181" s="204"/>
      <c r="AQ181" s="204"/>
      <c r="AR181" s="204"/>
      <c r="AS181" s="204"/>
      <c r="AT181" s="204"/>
      <c r="AU181" s="204"/>
      <c r="AV181" s="204"/>
      <c r="AW181" s="204"/>
      <c r="AX181" s="204"/>
      <c r="AY181" s="204"/>
      <c r="AZ181" s="204"/>
      <c r="BA181" s="204"/>
      <c r="BB181" s="204"/>
      <c r="BC181" s="204"/>
      <c r="BD181" s="204"/>
      <c r="BE181" s="205"/>
      <c r="BF181" s="181"/>
      <c r="BG181" s="181"/>
      <c r="BH181" s="181"/>
      <c r="BI181" s="181"/>
      <c r="BJ181" s="181"/>
      <c r="BK181" s="181"/>
    </row>
    <row r="182" customFormat="false" ht="11.25" hidden="false" customHeight="true" outlineLevel="0" collapsed="false">
      <c r="C182" s="196"/>
      <c r="D182" s="197"/>
      <c r="E182" s="198"/>
      <c r="F182" s="198"/>
      <c r="G182" s="198"/>
      <c r="H182" s="198"/>
      <c r="I182" s="198"/>
      <c r="J182" s="198"/>
      <c r="K182" s="199"/>
      <c r="L182" s="199"/>
      <c r="M182" s="200"/>
      <c r="N182" s="200"/>
      <c r="O182" s="201"/>
      <c r="P182" s="202"/>
      <c r="Q182" s="206"/>
      <c r="R182" s="207" t="n">
        <v>1</v>
      </c>
      <c r="S182" s="208" t="s">
        <v>185</v>
      </c>
      <c r="T182" s="208" t="s">
        <v>221</v>
      </c>
      <c r="U182" s="208" t="s">
        <v>187</v>
      </c>
      <c r="V182" s="208" t="s">
        <v>188</v>
      </c>
      <c r="W182" s="208" t="s">
        <v>188</v>
      </c>
      <c r="X182" s="208" t="s">
        <v>182</v>
      </c>
      <c r="Y182" s="208" t="s">
        <v>189</v>
      </c>
      <c r="Z182" s="208" t="s">
        <v>190</v>
      </c>
      <c r="AA182" s="208" t="s">
        <v>222</v>
      </c>
      <c r="AB182" s="208" t="s">
        <v>223</v>
      </c>
      <c r="AC182" s="208" t="s">
        <v>181</v>
      </c>
      <c r="AD182" s="208" t="s">
        <v>181</v>
      </c>
      <c r="AE182" s="208" t="s">
        <v>182</v>
      </c>
      <c r="AF182" s="208" t="s">
        <v>189</v>
      </c>
      <c r="AG182" s="208" t="s">
        <v>190</v>
      </c>
      <c r="AH182" s="209"/>
      <c r="AI182" s="210"/>
      <c r="AJ182" s="211"/>
      <c r="AK182" s="211"/>
      <c r="AL182" s="211"/>
      <c r="AM182" s="211"/>
      <c r="AN182" s="211"/>
      <c r="AO182" s="211"/>
      <c r="AP182" s="211"/>
      <c r="AQ182" s="211"/>
      <c r="AR182" s="211"/>
      <c r="AS182" s="212"/>
      <c r="AT182" s="212"/>
      <c r="AU182" s="212"/>
      <c r="AV182" s="212"/>
      <c r="AW182" s="212"/>
      <c r="AX182" s="212"/>
      <c r="AY182" s="158"/>
      <c r="AZ182" s="158"/>
      <c r="BA182" s="158"/>
      <c r="BB182" s="158"/>
      <c r="BC182" s="158"/>
      <c r="BD182" s="158"/>
      <c r="BE182" s="205"/>
      <c r="BF182" s="213"/>
      <c r="BG182" s="213"/>
      <c r="BH182" s="213"/>
      <c r="BI182" s="181"/>
      <c r="BJ182" s="213"/>
      <c r="BK182" s="213"/>
      <c r="BL182" s="213"/>
      <c r="BM182" s="213"/>
      <c r="BN182" s="213"/>
    </row>
    <row r="183" customFormat="false" ht="15" hidden="false" customHeight="true" outlineLevel="0" collapsed="false">
      <c r="C183" s="196"/>
      <c r="D183" s="197"/>
      <c r="E183" s="198"/>
      <c r="F183" s="198"/>
      <c r="G183" s="198"/>
      <c r="H183" s="198"/>
      <c r="I183" s="198"/>
      <c r="J183" s="198"/>
      <c r="K183" s="199"/>
      <c r="L183" s="199"/>
      <c r="M183" s="200"/>
      <c r="N183" s="200"/>
      <c r="O183" s="201"/>
      <c r="P183" s="202"/>
      <c r="Q183" s="206"/>
      <c r="R183" s="207"/>
      <c r="S183" s="208"/>
      <c r="T183" s="208"/>
      <c r="U183" s="208"/>
      <c r="V183" s="208"/>
      <c r="W183" s="208"/>
      <c r="X183" s="208"/>
      <c r="Y183" s="208"/>
      <c r="Z183" s="208"/>
      <c r="AA183" s="208"/>
      <c r="AB183" s="208"/>
      <c r="AC183" s="208"/>
      <c r="AD183" s="208"/>
      <c r="AE183" s="208"/>
      <c r="AF183" s="208"/>
      <c r="AG183" s="208"/>
      <c r="AH183" s="214"/>
      <c r="AI183" s="215" t="s">
        <v>193</v>
      </c>
      <c r="AJ183" s="224" t="s">
        <v>141</v>
      </c>
      <c r="AK183" s="217" t="s">
        <v>60</v>
      </c>
      <c r="AL183" s="217"/>
      <c r="AM183" s="217"/>
      <c r="AN183" s="217"/>
      <c r="AO183" s="217"/>
      <c r="AP183" s="217"/>
      <c r="AQ183" s="217"/>
      <c r="AR183" s="217"/>
      <c r="AS183" s="225" t="n">
        <v>108.483</v>
      </c>
      <c r="AT183" s="218" t="n">
        <v>108.483</v>
      </c>
      <c r="AU183" s="226"/>
      <c r="AV183" s="227"/>
      <c r="AW183" s="218" t="n">
        <f aca="false">AT183-AU183</f>
        <v>108.483</v>
      </c>
      <c r="AX183" s="218" t="n">
        <f aca="false">AU183-AT183</f>
        <v>-108.483</v>
      </c>
      <c r="AY183" s="219"/>
      <c r="AZ183" s="219"/>
      <c r="BA183" s="221" t="s">
        <v>194</v>
      </c>
      <c r="BB183" s="219" t="n">
        <f aca="false">AW183</f>
        <v>108.483</v>
      </c>
      <c r="BC183" s="222" t="s">
        <v>194</v>
      </c>
      <c r="BD183" s="223"/>
      <c r="BE183" s="205" t="n">
        <v>0</v>
      </c>
      <c r="BF183" s="213"/>
      <c r="BG183" s="213"/>
      <c r="BI183" s="180" t="str">
        <f aca="false">AJ183 &amp; BE183</f>
        <v>Амортизационные отчисления0</v>
      </c>
      <c r="BJ183" s="213"/>
      <c r="BK183" s="213"/>
      <c r="BL183" s="213"/>
      <c r="BM183" s="213"/>
      <c r="BX183" s="180"/>
    </row>
    <row r="184" customFormat="false" ht="11.25" hidden="false" customHeight="true" outlineLevel="0" collapsed="false">
      <c r="C184" s="196"/>
      <c r="D184" s="197" t="n">
        <v>42</v>
      </c>
      <c r="E184" s="198" t="s">
        <v>178</v>
      </c>
      <c r="F184" s="198" t="s">
        <v>179</v>
      </c>
      <c r="G184" s="198" t="s">
        <v>208</v>
      </c>
      <c r="H184" s="198" t="s">
        <v>181</v>
      </c>
      <c r="I184" s="198" t="s">
        <v>181</v>
      </c>
      <c r="J184" s="198" t="s">
        <v>182</v>
      </c>
      <c r="K184" s="199" t="n">
        <v>5</v>
      </c>
      <c r="L184" s="199" t="n">
        <v>2021</v>
      </c>
      <c r="M184" s="200" t="s">
        <v>183</v>
      </c>
      <c r="N184" s="200" t="s">
        <v>196</v>
      </c>
      <c r="O184" s="201" t="n">
        <v>0</v>
      </c>
      <c r="P184" s="202" t="n">
        <v>0</v>
      </c>
      <c r="Q184" s="203"/>
      <c r="R184" s="204"/>
      <c r="S184" s="204"/>
      <c r="T184" s="204"/>
      <c r="U184" s="204"/>
      <c r="V184" s="204"/>
      <c r="W184" s="204"/>
      <c r="X184" s="204"/>
      <c r="Y184" s="204"/>
      <c r="Z184" s="204"/>
      <c r="AA184" s="204"/>
      <c r="AB184" s="204"/>
      <c r="AC184" s="204"/>
      <c r="AD184" s="204"/>
      <c r="AE184" s="204"/>
      <c r="AF184" s="204"/>
      <c r="AG184" s="204"/>
      <c r="AH184" s="204"/>
      <c r="AI184" s="204"/>
      <c r="AJ184" s="204"/>
      <c r="AK184" s="204"/>
      <c r="AL184" s="204"/>
      <c r="AM184" s="204"/>
      <c r="AN184" s="204"/>
      <c r="AO184" s="204"/>
      <c r="AP184" s="204"/>
      <c r="AQ184" s="204"/>
      <c r="AR184" s="204"/>
      <c r="AS184" s="204"/>
      <c r="AT184" s="204"/>
      <c r="AU184" s="204"/>
      <c r="AV184" s="204"/>
      <c r="AW184" s="204"/>
      <c r="AX184" s="204"/>
      <c r="AY184" s="204"/>
      <c r="AZ184" s="204"/>
      <c r="BA184" s="204"/>
      <c r="BB184" s="204"/>
      <c r="BC184" s="204"/>
      <c r="BD184" s="204"/>
      <c r="BE184" s="205"/>
      <c r="BF184" s="181"/>
      <c r="BG184" s="181"/>
      <c r="BH184" s="181"/>
      <c r="BI184" s="181"/>
      <c r="BJ184" s="181"/>
      <c r="BK184" s="181"/>
    </row>
    <row r="185" customFormat="false" ht="11.25" hidden="false" customHeight="true" outlineLevel="0" collapsed="false">
      <c r="C185" s="196"/>
      <c r="D185" s="197"/>
      <c r="E185" s="198"/>
      <c r="F185" s="198"/>
      <c r="G185" s="198"/>
      <c r="H185" s="198"/>
      <c r="I185" s="198"/>
      <c r="J185" s="198"/>
      <c r="K185" s="199"/>
      <c r="L185" s="199"/>
      <c r="M185" s="200"/>
      <c r="N185" s="200"/>
      <c r="O185" s="201"/>
      <c r="P185" s="202"/>
      <c r="Q185" s="206"/>
      <c r="R185" s="207" t="n">
        <v>1</v>
      </c>
      <c r="S185" s="208" t="s">
        <v>185</v>
      </c>
      <c r="T185" s="208" t="s">
        <v>221</v>
      </c>
      <c r="U185" s="208" t="s">
        <v>187</v>
      </c>
      <c r="V185" s="208" t="s">
        <v>188</v>
      </c>
      <c r="W185" s="208" t="s">
        <v>188</v>
      </c>
      <c r="X185" s="208" t="s">
        <v>182</v>
      </c>
      <c r="Y185" s="208" t="s">
        <v>189</v>
      </c>
      <c r="Z185" s="208" t="s">
        <v>190</v>
      </c>
      <c r="AA185" s="208" t="s">
        <v>222</v>
      </c>
      <c r="AB185" s="208" t="s">
        <v>223</v>
      </c>
      <c r="AC185" s="208" t="s">
        <v>181</v>
      </c>
      <c r="AD185" s="208" t="s">
        <v>181</v>
      </c>
      <c r="AE185" s="208" t="s">
        <v>182</v>
      </c>
      <c r="AF185" s="208" t="s">
        <v>189</v>
      </c>
      <c r="AG185" s="208" t="s">
        <v>190</v>
      </c>
      <c r="AH185" s="209"/>
      <c r="AI185" s="210"/>
      <c r="AJ185" s="211"/>
      <c r="AK185" s="211"/>
      <c r="AL185" s="211"/>
      <c r="AM185" s="211"/>
      <c r="AN185" s="211"/>
      <c r="AO185" s="211"/>
      <c r="AP185" s="211"/>
      <c r="AQ185" s="211"/>
      <c r="AR185" s="211"/>
      <c r="AS185" s="212"/>
      <c r="AT185" s="212"/>
      <c r="AU185" s="212"/>
      <c r="AV185" s="212"/>
      <c r="AW185" s="212"/>
      <c r="AX185" s="212"/>
      <c r="AY185" s="158"/>
      <c r="AZ185" s="158"/>
      <c r="BA185" s="158"/>
      <c r="BB185" s="158"/>
      <c r="BC185" s="158"/>
      <c r="BD185" s="158"/>
      <c r="BE185" s="205"/>
      <c r="BF185" s="213"/>
      <c r="BG185" s="213"/>
      <c r="BH185" s="213"/>
      <c r="BI185" s="181"/>
      <c r="BJ185" s="213"/>
      <c r="BK185" s="213"/>
      <c r="BL185" s="213"/>
      <c r="BM185" s="213"/>
      <c r="BN185" s="213"/>
    </row>
    <row r="186" customFormat="false" ht="15" hidden="false" customHeight="true" outlineLevel="0" collapsed="false">
      <c r="C186" s="196"/>
      <c r="D186" s="197"/>
      <c r="E186" s="198"/>
      <c r="F186" s="198"/>
      <c r="G186" s="198"/>
      <c r="H186" s="198"/>
      <c r="I186" s="198"/>
      <c r="J186" s="198"/>
      <c r="K186" s="199"/>
      <c r="L186" s="199"/>
      <c r="M186" s="200"/>
      <c r="N186" s="200"/>
      <c r="O186" s="201"/>
      <c r="P186" s="202"/>
      <c r="Q186" s="206"/>
      <c r="R186" s="207"/>
      <c r="S186" s="208"/>
      <c r="T186" s="208"/>
      <c r="U186" s="208"/>
      <c r="V186" s="208"/>
      <c r="W186" s="208"/>
      <c r="X186" s="208"/>
      <c r="Y186" s="208"/>
      <c r="Z186" s="208"/>
      <c r="AA186" s="208"/>
      <c r="AB186" s="208"/>
      <c r="AC186" s="208"/>
      <c r="AD186" s="208"/>
      <c r="AE186" s="208"/>
      <c r="AF186" s="208"/>
      <c r="AG186" s="208"/>
      <c r="AH186" s="214"/>
      <c r="AI186" s="215" t="s">
        <v>193</v>
      </c>
      <c r="AJ186" s="224" t="s">
        <v>141</v>
      </c>
      <c r="AK186" s="217" t="s">
        <v>60</v>
      </c>
      <c r="AL186" s="217"/>
      <c r="AM186" s="217"/>
      <c r="AN186" s="217"/>
      <c r="AO186" s="217"/>
      <c r="AP186" s="217"/>
      <c r="AQ186" s="217"/>
      <c r="AR186" s="217"/>
      <c r="AS186" s="225" t="n">
        <v>176.848</v>
      </c>
      <c r="AT186" s="218" t="n">
        <v>0</v>
      </c>
      <c r="AU186" s="226"/>
      <c r="AV186" s="227"/>
      <c r="AW186" s="218" t="n">
        <f aca="false">AT186-AU186</f>
        <v>0</v>
      </c>
      <c r="AX186" s="218" t="n">
        <f aca="false">AU186-AT186</f>
        <v>0</v>
      </c>
      <c r="AY186" s="219"/>
      <c r="AZ186" s="219"/>
      <c r="BA186" s="221"/>
      <c r="BB186" s="219"/>
      <c r="BC186" s="222"/>
      <c r="BD186" s="223"/>
      <c r="BE186" s="205" t="n">
        <v>0</v>
      </c>
      <c r="BF186" s="213"/>
      <c r="BG186" s="213"/>
      <c r="BI186" s="180" t="str">
        <f aca="false">AJ186 &amp; BE186</f>
        <v>Амортизационные отчисления0</v>
      </c>
      <c r="BJ186" s="213"/>
      <c r="BK186" s="213"/>
      <c r="BL186" s="213"/>
      <c r="BM186" s="213"/>
      <c r="BX186" s="180"/>
    </row>
    <row r="187" customFormat="false" ht="11.25" hidden="false" customHeight="true" outlineLevel="0" collapsed="false">
      <c r="C187" s="196"/>
      <c r="D187" s="197" t="n">
        <v>43</v>
      </c>
      <c r="E187" s="198" t="s">
        <v>178</v>
      </c>
      <c r="F187" s="198" t="s">
        <v>179</v>
      </c>
      <c r="G187" s="198" t="s">
        <v>218</v>
      </c>
      <c r="H187" s="198" t="s">
        <v>181</v>
      </c>
      <c r="I187" s="198" t="s">
        <v>181</v>
      </c>
      <c r="J187" s="198" t="s">
        <v>182</v>
      </c>
      <c r="K187" s="199" t="n">
        <v>5</v>
      </c>
      <c r="L187" s="199" t="n">
        <v>2020</v>
      </c>
      <c r="M187" s="200" t="s">
        <v>183</v>
      </c>
      <c r="N187" s="200" t="s">
        <v>198</v>
      </c>
      <c r="O187" s="201" t="n">
        <v>0</v>
      </c>
      <c r="P187" s="202" t="n">
        <v>0</v>
      </c>
      <c r="Q187" s="203"/>
      <c r="R187" s="204"/>
      <c r="S187" s="204"/>
      <c r="T187" s="204"/>
      <c r="U187" s="204"/>
      <c r="V187" s="204"/>
      <c r="W187" s="204"/>
      <c r="X187" s="204"/>
      <c r="Y187" s="204"/>
      <c r="Z187" s="204"/>
      <c r="AA187" s="204"/>
      <c r="AB187" s="204"/>
      <c r="AC187" s="204"/>
      <c r="AD187" s="204"/>
      <c r="AE187" s="204"/>
      <c r="AF187" s="204"/>
      <c r="AG187" s="204"/>
      <c r="AH187" s="204"/>
      <c r="AI187" s="204"/>
      <c r="AJ187" s="204"/>
      <c r="AK187" s="204"/>
      <c r="AL187" s="204"/>
      <c r="AM187" s="204"/>
      <c r="AN187" s="204"/>
      <c r="AO187" s="204"/>
      <c r="AP187" s="204"/>
      <c r="AQ187" s="204"/>
      <c r="AR187" s="204"/>
      <c r="AS187" s="204"/>
      <c r="AT187" s="204"/>
      <c r="AU187" s="204"/>
      <c r="AV187" s="204"/>
      <c r="AW187" s="204"/>
      <c r="AX187" s="204"/>
      <c r="AY187" s="204"/>
      <c r="AZ187" s="204"/>
      <c r="BA187" s="204"/>
      <c r="BB187" s="204"/>
      <c r="BC187" s="204"/>
      <c r="BD187" s="204"/>
      <c r="BE187" s="205"/>
      <c r="BF187" s="181"/>
      <c r="BG187" s="181"/>
      <c r="BH187" s="181"/>
      <c r="BI187" s="181"/>
      <c r="BJ187" s="181"/>
      <c r="BK187" s="181"/>
    </row>
    <row r="188" customFormat="false" ht="11.25" hidden="false" customHeight="true" outlineLevel="0" collapsed="false">
      <c r="C188" s="196"/>
      <c r="D188" s="197"/>
      <c r="E188" s="198"/>
      <c r="F188" s="198"/>
      <c r="G188" s="198"/>
      <c r="H188" s="198"/>
      <c r="I188" s="198"/>
      <c r="J188" s="198"/>
      <c r="K188" s="199"/>
      <c r="L188" s="199"/>
      <c r="M188" s="200"/>
      <c r="N188" s="200"/>
      <c r="O188" s="201"/>
      <c r="P188" s="202"/>
      <c r="Q188" s="206"/>
      <c r="R188" s="207" t="n">
        <v>1</v>
      </c>
      <c r="S188" s="208" t="s">
        <v>185</v>
      </c>
      <c r="T188" s="208" t="s">
        <v>221</v>
      </c>
      <c r="U188" s="208" t="s">
        <v>187</v>
      </c>
      <c r="V188" s="208" t="s">
        <v>188</v>
      </c>
      <c r="W188" s="208" t="s">
        <v>188</v>
      </c>
      <c r="X188" s="208" t="s">
        <v>182</v>
      </c>
      <c r="Y188" s="208" t="s">
        <v>189</v>
      </c>
      <c r="Z188" s="208" t="s">
        <v>190</v>
      </c>
      <c r="AA188" s="208" t="s">
        <v>222</v>
      </c>
      <c r="AB188" s="208" t="s">
        <v>223</v>
      </c>
      <c r="AC188" s="208" t="s">
        <v>181</v>
      </c>
      <c r="AD188" s="208" t="s">
        <v>181</v>
      </c>
      <c r="AE188" s="208" t="s">
        <v>182</v>
      </c>
      <c r="AF188" s="208" t="s">
        <v>189</v>
      </c>
      <c r="AG188" s="208" t="s">
        <v>190</v>
      </c>
      <c r="AH188" s="209"/>
      <c r="AI188" s="210"/>
      <c r="AJ188" s="211"/>
      <c r="AK188" s="211"/>
      <c r="AL188" s="211"/>
      <c r="AM188" s="211"/>
      <c r="AN188" s="211"/>
      <c r="AO188" s="211"/>
      <c r="AP188" s="211"/>
      <c r="AQ188" s="211"/>
      <c r="AR188" s="211"/>
      <c r="AS188" s="212"/>
      <c r="AT188" s="212"/>
      <c r="AU188" s="212"/>
      <c r="AV188" s="212"/>
      <c r="AW188" s="212"/>
      <c r="AX188" s="212"/>
      <c r="AY188" s="158"/>
      <c r="AZ188" s="158"/>
      <c r="BA188" s="158"/>
      <c r="BB188" s="158"/>
      <c r="BC188" s="158"/>
      <c r="BD188" s="158"/>
      <c r="BE188" s="205"/>
      <c r="BF188" s="213"/>
      <c r="BG188" s="213"/>
      <c r="BH188" s="213"/>
      <c r="BI188" s="181"/>
      <c r="BJ188" s="213"/>
      <c r="BK188" s="213"/>
      <c r="BL188" s="213"/>
      <c r="BM188" s="213"/>
      <c r="BN188" s="213"/>
    </row>
    <row r="189" customFormat="false" ht="15" hidden="false" customHeight="true" outlineLevel="0" collapsed="false">
      <c r="C189" s="196"/>
      <c r="D189" s="197"/>
      <c r="E189" s="198"/>
      <c r="F189" s="198"/>
      <c r="G189" s="198"/>
      <c r="H189" s="198"/>
      <c r="I189" s="198"/>
      <c r="J189" s="198"/>
      <c r="K189" s="199"/>
      <c r="L189" s="199"/>
      <c r="M189" s="200"/>
      <c r="N189" s="200"/>
      <c r="O189" s="201"/>
      <c r="P189" s="202"/>
      <c r="Q189" s="206"/>
      <c r="R189" s="207"/>
      <c r="S189" s="208"/>
      <c r="T189" s="208"/>
      <c r="U189" s="208"/>
      <c r="V189" s="208"/>
      <c r="W189" s="208"/>
      <c r="X189" s="208"/>
      <c r="Y189" s="208"/>
      <c r="Z189" s="208"/>
      <c r="AA189" s="208"/>
      <c r="AB189" s="208"/>
      <c r="AC189" s="208"/>
      <c r="AD189" s="208"/>
      <c r="AE189" s="208"/>
      <c r="AF189" s="208"/>
      <c r="AG189" s="208"/>
      <c r="AH189" s="214"/>
      <c r="AI189" s="215" t="s">
        <v>193</v>
      </c>
      <c r="AJ189" s="224" t="s">
        <v>141</v>
      </c>
      <c r="AK189" s="217" t="s">
        <v>60</v>
      </c>
      <c r="AL189" s="217"/>
      <c r="AM189" s="217"/>
      <c r="AN189" s="217"/>
      <c r="AO189" s="217"/>
      <c r="AP189" s="217"/>
      <c r="AQ189" s="217"/>
      <c r="AR189" s="217"/>
      <c r="AS189" s="225" t="n">
        <v>473.25</v>
      </c>
      <c r="AT189" s="218" t="n">
        <v>0</v>
      </c>
      <c r="AU189" s="226"/>
      <c r="AV189" s="227"/>
      <c r="AW189" s="218" t="n">
        <f aca="false">AT189-AU189</f>
        <v>0</v>
      </c>
      <c r="AX189" s="218" t="n">
        <f aca="false">AU189-AT189</f>
        <v>0</v>
      </c>
      <c r="AY189" s="219"/>
      <c r="AZ189" s="219"/>
      <c r="BA189" s="221"/>
      <c r="BB189" s="219"/>
      <c r="BC189" s="222"/>
      <c r="BD189" s="223"/>
      <c r="BE189" s="205" t="n">
        <v>0</v>
      </c>
      <c r="BF189" s="213"/>
      <c r="BG189" s="213"/>
      <c r="BI189" s="180" t="str">
        <f aca="false">AJ189 &amp; BE189</f>
        <v>Амортизационные отчисления0</v>
      </c>
      <c r="BJ189" s="213"/>
      <c r="BK189" s="213"/>
      <c r="BL189" s="213"/>
      <c r="BM189" s="213"/>
      <c r="BX189" s="180"/>
    </row>
    <row r="190" customFormat="false" ht="11.25" hidden="false" customHeight="true" outlineLevel="0" collapsed="false">
      <c r="C190" s="196"/>
      <c r="D190" s="197" t="n">
        <v>44</v>
      </c>
      <c r="E190" s="198" t="s">
        <v>178</v>
      </c>
      <c r="F190" s="198" t="s">
        <v>179</v>
      </c>
      <c r="G190" s="198" t="s">
        <v>240</v>
      </c>
      <c r="H190" s="198" t="s">
        <v>181</v>
      </c>
      <c r="I190" s="198" t="s">
        <v>181</v>
      </c>
      <c r="J190" s="198" t="s">
        <v>182</v>
      </c>
      <c r="K190" s="199" t="n">
        <v>5</v>
      </c>
      <c r="L190" s="199" t="n">
        <v>2023</v>
      </c>
      <c r="M190" s="200" t="s">
        <v>183</v>
      </c>
      <c r="N190" s="200" t="s">
        <v>205</v>
      </c>
      <c r="O190" s="201" t="n">
        <v>0</v>
      </c>
      <c r="P190" s="202" t="n">
        <v>0</v>
      </c>
      <c r="Q190" s="203"/>
      <c r="R190" s="204"/>
      <c r="S190" s="204"/>
      <c r="T190" s="204"/>
      <c r="U190" s="204"/>
      <c r="V190" s="204"/>
      <c r="W190" s="204"/>
      <c r="X190" s="204"/>
      <c r="Y190" s="204"/>
      <c r="Z190" s="204"/>
      <c r="AA190" s="204"/>
      <c r="AB190" s="204"/>
      <c r="AC190" s="204"/>
      <c r="AD190" s="204"/>
      <c r="AE190" s="204"/>
      <c r="AF190" s="204"/>
      <c r="AG190" s="204"/>
      <c r="AH190" s="204"/>
      <c r="AI190" s="204"/>
      <c r="AJ190" s="204"/>
      <c r="AK190" s="204"/>
      <c r="AL190" s="204"/>
      <c r="AM190" s="204"/>
      <c r="AN190" s="204"/>
      <c r="AO190" s="204"/>
      <c r="AP190" s="204"/>
      <c r="AQ190" s="204"/>
      <c r="AR190" s="204"/>
      <c r="AS190" s="204"/>
      <c r="AT190" s="204"/>
      <c r="AU190" s="204"/>
      <c r="AV190" s="204"/>
      <c r="AW190" s="204"/>
      <c r="AX190" s="204"/>
      <c r="AY190" s="204"/>
      <c r="AZ190" s="204"/>
      <c r="BA190" s="204"/>
      <c r="BB190" s="204"/>
      <c r="BC190" s="204"/>
      <c r="BD190" s="204"/>
      <c r="BE190" s="205"/>
      <c r="BF190" s="181"/>
      <c r="BG190" s="181"/>
      <c r="BH190" s="181"/>
      <c r="BI190" s="181"/>
      <c r="BJ190" s="181"/>
      <c r="BK190" s="181"/>
    </row>
    <row r="191" customFormat="false" ht="11.25" hidden="false" customHeight="true" outlineLevel="0" collapsed="false">
      <c r="C191" s="196"/>
      <c r="D191" s="197"/>
      <c r="E191" s="198"/>
      <c r="F191" s="198"/>
      <c r="G191" s="198"/>
      <c r="H191" s="198"/>
      <c r="I191" s="198"/>
      <c r="J191" s="198"/>
      <c r="K191" s="199"/>
      <c r="L191" s="199"/>
      <c r="M191" s="200"/>
      <c r="N191" s="200"/>
      <c r="O191" s="201"/>
      <c r="P191" s="202"/>
      <c r="Q191" s="206"/>
      <c r="R191" s="207" t="n">
        <v>1</v>
      </c>
      <c r="S191" s="208" t="s">
        <v>185</v>
      </c>
      <c r="T191" s="208" t="s">
        <v>221</v>
      </c>
      <c r="U191" s="208" t="s">
        <v>187</v>
      </c>
      <c r="V191" s="208" t="s">
        <v>188</v>
      </c>
      <c r="W191" s="208" t="s">
        <v>188</v>
      </c>
      <c r="X191" s="208" t="s">
        <v>182</v>
      </c>
      <c r="Y191" s="208" t="s">
        <v>189</v>
      </c>
      <c r="Z191" s="208" t="s">
        <v>190</v>
      </c>
      <c r="AA191" s="208" t="s">
        <v>222</v>
      </c>
      <c r="AB191" s="208" t="s">
        <v>223</v>
      </c>
      <c r="AC191" s="208" t="s">
        <v>181</v>
      </c>
      <c r="AD191" s="208" t="s">
        <v>181</v>
      </c>
      <c r="AE191" s="208" t="s">
        <v>182</v>
      </c>
      <c r="AF191" s="208" t="s">
        <v>189</v>
      </c>
      <c r="AG191" s="208" t="s">
        <v>190</v>
      </c>
      <c r="AH191" s="209"/>
      <c r="AI191" s="210"/>
      <c r="AJ191" s="211"/>
      <c r="AK191" s="211"/>
      <c r="AL191" s="211"/>
      <c r="AM191" s="211"/>
      <c r="AN191" s="211"/>
      <c r="AO191" s="211"/>
      <c r="AP191" s="211"/>
      <c r="AQ191" s="211"/>
      <c r="AR191" s="211"/>
      <c r="AS191" s="212"/>
      <c r="AT191" s="212"/>
      <c r="AU191" s="212"/>
      <c r="AV191" s="212"/>
      <c r="AW191" s="212"/>
      <c r="AX191" s="212"/>
      <c r="AY191" s="158"/>
      <c r="AZ191" s="158"/>
      <c r="BA191" s="158"/>
      <c r="BB191" s="158"/>
      <c r="BC191" s="158"/>
      <c r="BD191" s="158"/>
      <c r="BE191" s="205"/>
      <c r="BF191" s="213"/>
      <c r="BG191" s="213"/>
      <c r="BH191" s="213"/>
      <c r="BI191" s="181"/>
      <c r="BJ191" s="213"/>
      <c r="BK191" s="213"/>
      <c r="BL191" s="213"/>
      <c r="BM191" s="213"/>
      <c r="BN191" s="213"/>
    </row>
    <row r="192" customFormat="false" ht="15" hidden="false" customHeight="true" outlineLevel="0" collapsed="false">
      <c r="C192" s="196"/>
      <c r="D192" s="197"/>
      <c r="E192" s="198"/>
      <c r="F192" s="198"/>
      <c r="G192" s="198"/>
      <c r="H192" s="198"/>
      <c r="I192" s="198"/>
      <c r="J192" s="198"/>
      <c r="K192" s="199"/>
      <c r="L192" s="199"/>
      <c r="M192" s="200"/>
      <c r="N192" s="200"/>
      <c r="O192" s="201"/>
      <c r="P192" s="202"/>
      <c r="Q192" s="206"/>
      <c r="R192" s="207"/>
      <c r="S192" s="208"/>
      <c r="T192" s="208"/>
      <c r="U192" s="208"/>
      <c r="V192" s="208"/>
      <c r="W192" s="208"/>
      <c r="X192" s="208"/>
      <c r="Y192" s="208"/>
      <c r="Z192" s="208"/>
      <c r="AA192" s="208"/>
      <c r="AB192" s="208"/>
      <c r="AC192" s="208"/>
      <c r="AD192" s="208"/>
      <c r="AE192" s="208"/>
      <c r="AF192" s="208"/>
      <c r="AG192" s="208"/>
      <c r="AH192" s="214"/>
      <c r="AI192" s="215" t="s">
        <v>193</v>
      </c>
      <c r="AJ192" s="216" t="s">
        <v>141</v>
      </c>
      <c r="AK192" s="217" t="s">
        <v>60</v>
      </c>
      <c r="AL192" s="217"/>
      <c r="AM192" s="217"/>
      <c r="AN192" s="217"/>
      <c r="AO192" s="217"/>
      <c r="AP192" s="217"/>
      <c r="AQ192" s="217"/>
      <c r="AR192" s="217"/>
      <c r="AS192" s="218" t="n">
        <v>3798.94</v>
      </c>
      <c r="AT192" s="218" t="n">
        <v>0</v>
      </c>
      <c r="AU192" s="219"/>
      <c r="AV192" s="220"/>
      <c r="AW192" s="218" t="n">
        <f aca="false">AT192-AU192</f>
        <v>0</v>
      </c>
      <c r="AX192" s="218" t="n">
        <f aca="false">AU192-AT192</f>
        <v>0</v>
      </c>
      <c r="AY192" s="219"/>
      <c r="AZ192" s="219"/>
      <c r="BA192" s="221"/>
      <c r="BB192" s="219"/>
      <c r="BC192" s="222"/>
      <c r="BD192" s="223"/>
      <c r="BE192" s="205" t="n">
        <v>0</v>
      </c>
      <c r="BF192" s="213"/>
      <c r="BG192" s="213"/>
      <c r="BI192" s="180" t="str">
        <f aca="false">AJ192 &amp; BE192</f>
        <v>Амортизационные отчисления0</v>
      </c>
      <c r="BJ192" s="213"/>
      <c r="BK192" s="213"/>
      <c r="BL192" s="213"/>
      <c r="BM192" s="213"/>
      <c r="BX192" s="180"/>
    </row>
    <row r="193" customFormat="false" ht="15" hidden="false" customHeight="true" outlineLevel="0" collapsed="false">
      <c r="C193" s="196"/>
      <c r="D193" s="197"/>
      <c r="E193" s="198"/>
      <c r="F193" s="198"/>
      <c r="G193" s="198"/>
      <c r="H193" s="198"/>
      <c r="I193" s="198"/>
      <c r="J193" s="198"/>
      <c r="K193" s="199"/>
      <c r="L193" s="199"/>
      <c r="M193" s="200"/>
      <c r="N193" s="200"/>
      <c r="O193" s="201"/>
      <c r="P193" s="202"/>
      <c r="Q193" s="206"/>
      <c r="R193" s="207"/>
      <c r="S193" s="208"/>
      <c r="T193" s="208"/>
      <c r="U193" s="208"/>
      <c r="V193" s="208"/>
      <c r="W193" s="208"/>
      <c r="X193" s="208"/>
      <c r="Y193" s="208"/>
      <c r="Z193" s="208"/>
      <c r="AA193" s="208"/>
      <c r="AB193" s="208"/>
      <c r="AC193" s="208"/>
      <c r="AD193" s="208"/>
      <c r="AE193" s="208"/>
      <c r="AF193" s="208"/>
      <c r="AG193" s="208"/>
      <c r="AH193" s="214"/>
      <c r="AI193" s="215" t="s">
        <v>146</v>
      </c>
      <c r="AJ193" s="216" t="s">
        <v>139</v>
      </c>
      <c r="AK193" s="217" t="s">
        <v>60</v>
      </c>
      <c r="AL193" s="217"/>
      <c r="AM193" s="217"/>
      <c r="AN193" s="217"/>
      <c r="AO193" s="217"/>
      <c r="AP193" s="217"/>
      <c r="AQ193" s="217"/>
      <c r="AR193" s="217"/>
      <c r="AS193" s="218" t="n">
        <v>2649.06</v>
      </c>
      <c r="AT193" s="218" t="n">
        <v>0</v>
      </c>
      <c r="AU193" s="219"/>
      <c r="AV193" s="220"/>
      <c r="AW193" s="218" t="n">
        <f aca="false">AT193-AU193</f>
        <v>0</v>
      </c>
      <c r="AX193" s="218" t="n">
        <f aca="false">AU193-AT193</f>
        <v>0</v>
      </c>
      <c r="AY193" s="219"/>
      <c r="AZ193" s="219"/>
      <c r="BA193" s="221"/>
      <c r="BB193" s="219"/>
      <c r="BC193" s="222"/>
      <c r="BD193" s="223"/>
      <c r="BE193" s="205" t="n">
        <v>0</v>
      </c>
      <c r="BF193" s="213"/>
      <c r="BG193" s="213"/>
      <c r="BI193" s="180" t="str">
        <f aca="false">AJ193 &amp; BE193</f>
        <v>Прибыль направляемая на инвестиции0</v>
      </c>
      <c r="BJ193" s="213"/>
      <c r="BK193" s="213"/>
      <c r="BL193" s="213"/>
      <c r="BM193" s="213"/>
      <c r="BX193" s="180"/>
    </row>
    <row r="194" customFormat="false" ht="11.25" hidden="false" customHeight="true" outlineLevel="0" collapsed="false">
      <c r="C194" s="196"/>
      <c r="D194" s="197" t="n">
        <v>45</v>
      </c>
      <c r="E194" s="198" t="s">
        <v>178</v>
      </c>
      <c r="F194" s="198" t="s">
        <v>179</v>
      </c>
      <c r="G194" s="198" t="s">
        <v>241</v>
      </c>
      <c r="H194" s="198" t="s">
        <v>181</v>
      </c>
      <c r="I194" s="198" t="s">
        <v>181</v>
      </c>
      <c r="J194" s="198" t="s">
        <v>182</v>
      </c>
      <c r="K194" s="199" t="n">
        <v>5</v>
      </c>
      <c r="L194" s="199" t="n">
        <v>2019</v>
      </c>
      <c r="M194" s="200" t="s">
        <v>183</v>
      </c>
      <c r="N194" s="200" t="s">
        <v>184</v>
      </c>
      <c r="O194" s="201" t="n">
        <v>0</v>
      </c>
      <c r="P194" s="202" t="n">
        <v>0</v>
      </c>
      <c r="Q194" s="203"/>
      <c r="R194" s="204"/>
      <c r="S194" s="204"/>
      <c r="T194" s="204"/>
      <c r="U194" s="204"/>
      <c r="V194" s="204"/>
      <c r="W194" s="204"/>
      <c r="X194" s="204"/>
      <c r="Y194" s="204"/>
      <c r="Z194" s="204"/>
      <c r="AA194" s="204"/>
      <c r="AB194" s="204"/>
      <c r="AC194" s="204"/>
      <c r="AD194" s="204"/>
      <c r="AE194" s="204"/>
      <c r="AF194" s="204"/>
      <c r="AG194" s="204"/>
      <c r="AH194" s="204"/>
      <c r="AI194" s="204"/>
      <c r="AJ194" s="204"/>
      <c r="AK194" s="204"/>
      <c r="AL194" s="204"/>
      <c r="AM194" s="204"/>
      <c r="AN194" s="204"/>
      <c r="AO194" s="204"/>
      <c r="AP194" s="204"/>
      <c r="AQ194" s="204"/>
      <c r="AR194" s="204"/>
      <c r="AS194" s="204"/>
      <c r="AT194" s="204"/>
      <c r="AU194" s="204"/>
      <c r="AV194" s="204"/>
      <c r="AW194" s="204"/>
      <c r="AX194" s="204"/>
      <c r="AY194" s="204"/>
      <c r="AZ194" s="204"/>
      <c r="BA194" s="204"/>
      <c r="BB194" s="204"/>
      <c r="BC194" s="204"/>
      <c r="BD194" s="204"/>
      <c r="BE194" s="205"/>
      <c r="BF194" s="181"/>
      <c r="BG194" s="181"/>
      <c r="BH194" s="181"/>
      <c r="BI194" s="181"/>
      <c r="BJ194" s="181"/>
      <c r="BK194" s="181"/>
    </row>
    <row r="195" customFormat="false" ht="11.25" hidden="false" customHeight="true" outlineLevel="0" collapsed="false">
      <c r="C195" s="196"/>
      <c r="D195" s="197"/>
      <c r="E195" s="198"/>
      <c r="F195" s="198"/>
      <c r="G195" s="198"/>
      <c r="H195" s="198"/>
      <c r="I195" s="198"/>
      <c r="J195" s="198"/>
      <c r="K195" s="199"/>
      <c r="L195" s="199"/>
      <c r="M195" s="200"/>
      <c r="N195" s="200"/>
      <c r="O195" s="201"/>
      <c r="P195" s="202"/>
      <c r="Q195" s="206"/>
      <c r="R195" s="207" t="n">
        <v>1</v>
      </c>
      <c r="S195" s="208" t="s">
        <v>185</v>
      </c>
      <c r="T195" s="208" t="s">
        <v>221</v>
      </c>
      <c r="U195" s="208" t="s">
        <v>187</v>
      </c>
      <c r="V195" s="208" t="s">
        <v>188</v>
      </c>
      <c r="W195" s="208" t="s">
        <v>188</v>
      </c>
      <c r="X195" s="208" t="s">
        <v>182</v>
      </c>
      <c r="Y195" s="208" t="s">
        <v>189</v>
      </c>
      <c r="Z195" s="208" t="s">
        <v>190</v>
      </c>
      <c r="AA195" s="208" t="s">
        <v>222</v>
      </c>
      <c r="AB195" s="208" t="s">
        <v>223</v>
      </c>
      <c r="AC195" s="208" t="s">
        <v>181</v>
      </c>
      <c r="AD195" s="208" t="s">
        <v>181</v>
      </c>
      <c r="AE195" s="208" t="s">
        <v>182</v>
      </c>
      <c r="AF195" s="208" t="s">
        <v>189</v>
      </c>
      <c r="AG195" s="208" t="s">
        <v>190</v>
      </c>
      <c r="AH195" s="209"/>
      <c r="AI195" s="210"/>
      <c r="AJ195" s="211"/>
      <c r="AK195" s="211"/>
      <c r="AL195" s="211"/>
      <c r="AM195" s="211"/>
      <c r="AN195" s="211"/>
      <c r="AO195" s="211"/>
      <c r="AP195" s="211"/>
      <c r="AQ195" s="211"/>
      <c r="AR195" s="211"/>
      <c r="AS195" s="212"/>
      <c r="AT195" s="212"/>
      <c r="AU195" s="212"/>
      <c r="AV195" s="212"/>
      <c r="AW195" s="212"/>
      <c r="AX195" s="212"/>
      <c r="AY195" s="158"/>
      <c r="AZ195" s="158"/>
      <c r="BA195" s="158"/>
      <c r="BB195" s="158"/>
      <c r="BC195" s="158"/>
      <c r="BD195" s="158"/>
      <c r="BE195" s="205"/>
      <c r="BF195" s="213"/>
      <c r="BG195" s="213"/>
      <c r="BH195" s="213"/>
      <c r="BI195" s="181"/>
      <c r="BJ195" s="213"/>
      <c r="BK195" s="213"/>
      <c r="BL195" s="213"/>
      <c r="BM195" s="213"/>
      <c r="BN195" s="213"/>
    </row>
    <row r="196" customFormat="false" ht="15" hidden="false" customHeight="true" outlineLevel="0" collapsed="false">
      <c r="C196" s="196"/>
      <c r="D196" s="197"/>
      <c r="E196" s="198"/>
      <c r="F196" s="198"/>
      <c r="G196" s="198"/>
      <c r="H196" s="198"/>
      <c r="I196" s="198"/>
      <c r="J196" s="198"/>
      <c r="K196" s="199"/>
      <c r="L196" s="199"/>
      <c r="M196" s="200"/>
      <c r="N196" s="200"/>
      <c r="O196" s="201"/>
      <c r="P196" s="202"/>
      <c r="Q196" s="206"/>
      <c r="R196" s="207"/>
      <c r="S196" s="208"/>
      <c r="T196" s="208"/>
      <c r="U196" s="208"/>
      <c r="V196" s="208"/>
      <c r="W196" s="208"/>
      <c r="X196" s="208"/>
      <c r="Y196" s="208"/>
      <c r="Z196" s="208"/>
      <c r="AA196" s="208"/>
      <c r="AB196" s="208"/>
      <c r="AC196" s="208"/>
      <c r="AD196" s="208"/>
      <c r="AE196" s="208"/>
      <c r="AF196" s="208"/>
      <c r="AG196" s="208"/>
      <c r="AH196" s="214"/>
      <c r="AI196" s="215" t="s">
        <v>193</v>
      </c>
      <c r="AJ196" s="216" t="s">
        <v>141</v>
      </c>
      <c r="AK196" s="217" t="s">
        <v>60</v>
      </c>
      <c r="AL196" s="217"/>
      <c r="AM196" s="217"/>
      <c r="AN196" s="217"/>
      <c r="AO196" s="217"/>
      <c r="AP196" s="217"/>
      <c r="AQ196" s="217"/>
      <c r="AR196" s="217"/>
      <c r="AS196" s="218" t="n">
        <v>2064.253</v>
      </c>
      <c r="AT196" s="218" t="n">
        <v>2064.253</v>
      </c>
      <c r="AU196" s="219"/>
      <c r="AV196" s="220"/>
      <c r="AW196" s="218" t="n">
        <f aca="false">AT196-AU196</f>
        <v>2064.253</v>
      </c>
      <c r="AX196" s="218" t="n">
        <f aca="false">AU196-AT196</f>
        <v>-2064.253</v>
      </c>
      <c r="AY196" s="219"/>
      <c r="AZ196" s="219"/>
      <c r="BA196" s="221" t="s">
        <v>194</v>
      </c>
      <c r="BB196" s="219" t="n">
        <f aca="false">AW196</f>
        <v>2064.253</v>
      </c>
      <c r="BC196" s="222" t="s">
        <v>194</v>
      </c>
      <c r="BD196" s="223"/>
      <c r="BE196" s="205" t="n">
        <v>0</v>
      </c>
      <c r="BF196" s="213"/>
      <c r="BG196" s="213"/>
      <c r="BI196" s="180" t="str">
        <f aca="false">AJ196 &amp; BE196</f>
        <v>Амортизационные отчисления0</v>
      </c>
      <c r="BJ196" s="213"/>
      <c r="BK196" s="213"/>
      <c r="BL196" s="213"/>
      <c r="BM196" s="213"/>
      <c r="BX196" s="180"/>
    </row>
    <row r="197" customFormat="false" ht="15" hidden="false" customHeight="true" outlineLevel="0" collapsed="false">
      <c r="C197" s="196"/>
      <c r="D197" s="197"/>
      <c r="E197" s="198"/>
      <c r="F197" s="198"/>
      <c r="G197" s="198"/>
      <c r="H197" s="198"/>
      <c r="I197" s="198"/>
      <c r="J197" s="198"/>
      <c r="K197" s="199"/>
      <c r="L197" s="199"/>
      <c r="M197" s="200"/>
      <c r="N197" s="200"/>
      <c r="O197" s="201"/>
      <c r="P197" s="202"/>
      <c r="Q197" s="206"/>
      <c r="R197" s="207"/>
      <c r="S197" s="208"/>
      <c r="T197" s="208"/>
      <c r="U197" s="208"/>
      <c r="V197" s="208"/>
      <c r="W197" s="208"/>
      <c r="X197" s="208"/>
      <c r="Y197" s="208"/>
      <c r="Z197" s="208"/>
      <c r="AA197" s="208"/>
      <c r="AB197" s="208"/>
      <c r="AC197" s="208"/>
      <c r="AD197" s="208"/>
      <c r="AE197" s="208"/>
      <c r="AF197" s="208"/>
      <c r="AG197" s="208"/>
      <c r="AH197" s="214"/>
      <c r="AI197" s="215" t="s">
        <v>146</v>
      </c>
      <c r="AJ197" s="216" t="s">
        <v>139</v>
      </c>
      <c r="AK197" s="217" t="s">
        <v>60</v>
      </c>
      <c r="AL197" s="217"/>
      <c r="AM197" s="217"/>
      <c r="AN197" s="217"/>
      <c r="AO197" s="217"/>
      <c r="AP197" s="217"/>
      <c r="AQ197" s="217"/>
      <c r="AR197" s="217"/>
      <c r="AS197" s="218" t="n">
        <v>4090.43</v>
      </c>
      <c r="AT197" s="218" t="n">
        <v>4090.43</v>
      </c>
      <c r="AU197" s="219"/>
      <c r="AV197" s="220"/>
      <c r="AW197" s="218" t="n">
        <f aca="false">AT197-AU197</f>
        <v>4090.43</v>
      </c>
      <c r="AX197" s="218" t="n">
        <f aca="false">AU197-AT197</f>
        <v>-4090.43</v>
      </c>
      <c r="AY197" s="219"/>
      <c r="AZ197" s="219"/>
      <c r="BA197" s="221" t="s">
        <v>194</v>
      </c>
      <c r="BB197" s="219" t="n">
        <f aca="false">AW197</f>
        <v>4090.43</v>
      </c>
      <c r="BC197" s="222" t="s">
        <v>194</v>
      </c>
      <c r="BD197" s="223"/>
      <c r="BE197" s="205" t="n">
        <v>0</v>
      </c>
      <c r="BF197" s="213"/>
      <c r="BG197" s="213"/>
      <c r="BI197" s="180" t="str">
        <f aca="false">AJ197 &amp; BE197</f>
        <v>Прибыль направляемая на инвестиции0</v>
      </c>
      <c r="BJ197" s="213"/>
      <c r="BK197" s="213"/>
      <c r="BL197" s="213"/>
      <c r="BM197" s="213"/>
      <c r="BX197" s="180"/>
    </row>
    <row r="198" customFormat="false" ht="11.25" hidden="false" customHeight="true" outlineLevel="0" collapsed="false">
      <c r="C198" s="196"/>
      <c r="D198" s="197" t="n">
        <v>46</v>
      </c>
      <c r="E198" s="198" t="s">
        <v>178</v>
      </c>
      <c r="F198" s="198" t="s">
        <v>179</v>
      </c>
      <c r="G198" s="198" t="s">
        <v>242</v>
      </c>
      <c r="H198" s="198" t="s">
        <v>181</v>
      </c>
      <c r="I198" s="198" t="s">
        <v>181</v>
      </c>
      <c r="J198" s="198" t="s">
        <v>182</v>
      </c>
      <c r="K198" s="199" t="n">
        <v>5</v>
      </c>
      <c r="L198" s="199" t="n">
        <v>2019</v>
      </c>
      <c r="M198" s="200" t="s">
        <v>183</v>
      </c>
      <c r="N198" s="200" t="s">
        <v>184</v>
      </c>
      <c r="O198" s="201" t="n">
        <v>0</v>
      </c>
      <c r="P198" s="202" t="n">
        <v>0</v>
      </c>
      <c r="Q198" s="203"/>
      <c r="R198" s="204"/>
      <c r="S198" s="204"/>
      <c r="T198" s="204"/>
      <c r="U198" s="204"/>
      <c r="V198" s="204"/>
      <c r="W198" s="204"/>
      <c r="X198" s="204"/>
      <c r="Y198" s="204"/>
      <c r="Z198" s="204"/>
      <c r="AA198" s="204"/>
      <c r="AB198" s="204"/>
      <c r="AC198" s="204"/>
      <c r="AD198" s="204"/>
      <c r="AE198" s="204"/>
      <c r="AF198" s="204"/>
      <c r="AG198" s="204"/>
      <c r="AH198" s="204"/>
      <c r="AI198" s="204"/>
      <c r="AJ198" s="204"/>
      <c r="AK198" s="204"/>
      <c r="AL198" s="204"/>
      <c r="AM198" s="204"/>
      <c r="AN198" s="204"/>
      <c r="AO198" s="204"/>
      <c r="AP198" s="204"/>
      <c r="AQ198" s="204"/>
      <c r="AR198" s="204"/>
      <c r="AS198" s="204"/>
      <c r="AT198" s="204"/>
      <c r="AU198" s="204"/>
      <c r="AV198" s="204"/>
      <c r="AW198" s="204"/>
      <c r="AX198" s="204"/>
      <c r="AY198" s="204"/>
      <c r="AZ198" s="204"/>
      <c r="BA198" s="204"/>
      <c r="BB198" s="204"/>
      <c r="BC198" s="204"/>
      <c r="BD198" s="204"/>
      <c r="BE198" s="205"/>
      <c r="BF198" s="181"/>
      <c r="BG198" s="181"/>
      <c r="BH198" s="181"/>
      <c r="BI198" s="181"/>
      <c r="BJ198" s="181"/>
      <c r="BK198" s="181"/>
    </row>
    <row r="199" customFormat="false" ht="11.25" hidden="false" customHeight="true" outlineLevel="0" collapsed="false">
      <c r="C199" s="196"/>
      <c r="D199" s="197"/>
      <c r="E199" s="198"/>
      <c r="F199" s="198"/>
      <c r="G199" s="198"/>
      <c r="H199" s="198"/>
      <c r="I199" s="198"/>
      <c r="J199" s="198"/>
      <c r="K199" s="199"/>
      <c r="L199" s="199"/>
      <c r="M199" s="200"/>
      <c r="N199" s="200"/>
      <c r="O199" s="201"/>
      <c r="P199" s="202"/>
      <c r="Q199" s="206"/>
      <c r="R199" s="207" t="n">
        <v>1</v>
      </c>
      <c r="S199" s="208" t="s">
        <v>185</v>
      </c>
      <c r="T199" s="208" t="s">
        <v>243</v>
      </c>
      <c r="U199" s="208" t="s">
        <v>187</v>
      </c>
      <c r="V199" s="208" t="s">
        <v>188</v>
      </c>
      <c r="W199" s="208" t="s">
        <v>188</v>
      </c>
      <c r="X199" s="208" t="s">
        <v>182</v>
      </c>
      <c r="Y199" s="208" t="s">
        <v>189</v>
      </c>
      <c r="Z199" s="208" t="s">
        <v>190</v>
      </c>
      <c r="AA199" s="208" t="s">
        <v>244</v>
      </c>
      <c r="AB199" s="208" t="s">
        <v>245</v>
      </c>
      <c r="AC199" s="208" t="s">
        <v>181</v>
      </c>
      <c r="AD199" s="208" t="s">
        <v>181</v>
      </c>
      <c r="AE199" s="208" t="s">
        <v>182</v>
      </c>
      <c r="AF199" s="208" t="s">
        <v>189</v>
      </c>
      <c r="AG199" s="208" t="s">
        <v>190</v>
      </c>
      <c r="AH199" s="209"/>
      <c r="AI199" s="210"/>
      <c r="AJ199" s="211"/>
      <c r="AK199" s="211"/>
      <c r="AL199" s="211"/>
      <c r="AM199" s="211"/>
      <c r="AN199" s="211"/>
      <c r="AO199" s="211"/>
      <c r="AP199" s="211"/>
      <c r="AQ199" s="211"/>
      <c r="AR199" s="211"/>
      <c r="AS199" s="212"/>
      <c r="AT199" s="212"/>
      <c r="AU199" s="212"/>
      <c r="AV199" s="212"/>
      <c r="AW199" s="212"/>
      <c r="AX199" s="212"/>
      <c r="AY199" s="158"/>
      <c r="AZ199" s="158"/>
      <c r="BA199" s="158"/>
      <c r="BB199" s="158"/>
      <c r="BC199" s="158"/>
      <c r="BD199" s="158"/>
      <c r="BE199" s="205"/>
      <c r="BF199" s="213"/>
      <c r="BG199" s="213"/>
      <c r="BH199" s="213"/>
      <c r="BI199" s="181"/>
      <c r="BJ199" s="213"/>
      <c r="BK199" s="213"/>
      <c r="BL199" s="213"/>
      <c r="BM199" s="213"/>
      <c r="BN199" s="213"/>
    </row>
    <row r="200" customFormat="false" ht="15" hidden="false" customHeight="true" outlineLevel="0" collapsed="false">
      <c r="C200" s="196"/>
      <c r="D200" s="197"/>
      <c r="E200" s="198"/>
      <c r="F200" s="198"/>
      <c r="G200" s="198"/>
      <c r="H200" s="198"/>
      <c r="I200" s="198"/>
      <c r="J200" s="198"/>
      <c r="K200" s="199"/>
      <c r="L200" s="199"/>
      <c r="M200" s="200"/>
      <c r="N200" s="200"/>
      <c r="O200" s="201"/>
      <c r="P200" s="202"/>
      <c r="Q200" s="206"/>
      <c r="R200" s="207"/>
      <c r="S200" s="208"/>
      <c r="T200" s="208"/>
      <c r="U200" s="208"/>
      <c r="V200" s="208"/>
      <c r="W200" s="208"/>
      <c r="X200" s="208"/>
      <c r="Y200" s="208"/>
      <c r="Z200" s="208"/>
      <c r="AA200" s="208"/>
      <c r="AB200" s="208"/>
      <c r="AC200" s="208"/>
      <c r="AD200" s="208"/>
      <c r="AE200" s="208"/>
      <c r="AF200" s="208"/>
      <c r="AG200" s="208"/>
      <c r="AH200" s="214"/>
      <c r="AI200" s="215" t="s">
        <v>193</v>
      </c>
      <c r="AJ200" s="224" t="s">
        <v>141</v>
      </c>
      <c r="AK200" s="217" t="s">
        <v>60</v>
      </c>
      <c r="AL200" s="217"/>
      <c r="AM200" s="217"/>
      <c r="AN200" s="217"/>
      <c r="AO200" s="217"/>
      <c r="AP200" s="217"/>
      <c r="AQ200" s="217"/>
      <c r="AR200" s="217"/>
      <c r="AS200" s="225" t="n">
        <v>342.59</v>
      </c>
      <c r="AT200" s="218" t="n">
        <v>342.59</v>
      </c>
      <c r="AU200" s="226"/>
      <c r="AV200" s="227"/>
      <c r="AW200" s="218" t="n">
        <f aca="false">AT200-AU200</f>
        <v>342.59</v>
      </c>
      <c r="AX200" s="218" t="n">
        <f aca="false">AU200-AT200</f>
        <v>-342.59</v>
      </c>
      <c r="AY200" s="219"/>
      <c r="AZ200" s="219"/>
      <c r="BA200" s="221" t="s">
        <v>194</v>
      </c>
      <c r="BB200" s="219" t="n">
        <f aca="false">AW200</f>
        <v>342.59</v>
      </c>
      <c r="BC200" s="222" t="s">
        <v>194</v>
      </c>
      <c r="BD200" s="223"/>
      <c r="BE200" s="205" t="n">
        <v>0</v>
      </c>
      <c r="BF200" s="213"/>
      <c r="BG200" s="213"/>
      <c r="BI200" s="180" t="str">
        <f aca="false">AJ200 &amp; BE200</f>
        <v>Амортизационные отчисления0</v>
      </c>
      <c r="BJ200" s="213"/>
      <c r="BK200" s="213"/>
      <c r="BL200" s="213"/>
      <c r="BM200" s="213"/>
      <c r="BX200" s="180"/>
    </row>
    <row r="201" customFormat="false" ht="11.25" hidden="false" customHeight="true" outlineLevel="0" collapsed="false">
      <c r="C201" s="196"/>
      <c r="D201" s="197" t="n">
        <v>47</v>
      </c>
      <c r="E201" s="198" t="s">
        <v>178</v>
      </c>
      <c r="F201" s="198" t="s">
        <v>179</v>
      </c>
      <c r="G201" s="198" t="s">
        <v>195</v>
      </c>
      <c r="H201" s="198" t="s">
        <v>181</v>
      </c>
      <c r="I201" s="198" t="s">
        <v>181</v>
      </c>
      <c r="J201" s="198" t="s">
        <v>182</v>
      </c>
      <c r="K201" s="199" t="n">
        <v>5</v>
      </c>
      <c r="L201" s="199" t="n">
        <v>2020</v>
      </c>
      <c r="M201" s="200" t="s">
        <v>183</v>
      </c>
      <c r="N201" s="200" t="s">
        <v>198</v>
      </c>
      <c r="O201" s="201" t="n">
        <v>0</v>
      </c>
      <c r="P201" s="202" t="n">
        <v>0</v>
      </c>
      <c r="Q201" s="203"/>
      <c r="R201" s="204"/>
      <c r="S201" s="204"/>
      <c r="T201" s="204"/>
      <c r="U201" s="204"/>
      <c r="V201" s="204"/>
      <c r="W201" s="204"/>
      <c r="X201" s="204"/>
      <c r="Y201" s="204"/>
      <c r="Z201" s="204"/>
      <c r="AA201" s="204"/>
      <c r="AB201" s="204"/>
      <c r="AC201" s="204"/>
      <c r="AD201" s="204"/>
      <c r="AE201" s="204"/>
      <c r="AF201" s="204"/>
      <c r="AG201" s="204"/>
      <c r="AH201" s="204"/>
      <c r="AI201" s="204"/>
      <c r="AJ201" s="204"/>
      <c r="AK201" s="204"/>
      <c r="AL201" s="204"/>
      <c r="AM201" s="204"/>
      <c r="AN201" s="204"/>
      <c r="AO201" s="204"/>
      <c r="AP201" s="204"/>
      <c r="AQ201" s="204"/>
      <c r="AR201" s="204"/>
      <c r="AS201" s="204"/>
      <c r="AT201" s="204"/>
      <c r="AU201" s="204"/>
      <c r="AV201" s="204"/>
      <c r="AW201" s="204"/>
      <c r="AX201" s="204"/>
      <c r="AY201" s="204"/>
      <c r="AZ201" s="204"/>
      <c r="BA201" s="204"/>
      <c r="BB201" s="204"/>
      <c r="BC201" s="204"/>
      <c r="BD201" s="204"/>
      <c r="BE201" s="205"/>
      <c r="BF201" s="181"/>
      <c r="BG201" s="181"/>
      <c r="BH201" s="181"/>
      <c r="BI201" s="181"/>
      <c r="BJ201" s="181"/>
      <c r="BK201" s="181"/>
    </row>
    <row r="202" customFormat="false" ht="11.25" hidden="false" customHeight="true" outlineLevel="0" collapsed="false">
      <c r="C202" s="196"/>
      <c r="D202" s="197"/>
      <c r="E202" s="198"/>
      <c r="F202" s="198"/>
      <c r="G202" s="198"/>
      <c r="H202" s="198"/>
      <c r="I202" s="198"/>
      <c r="J202" s="198"/>
      <c r="K202" s="199"/>
      <c r="L202" s="199"/>
      <c r="M202" s="200"/>
      <c r="N202" s="200"/>
      <c r="O202" s="201"/>
      <c r="P202" s="202"/>
      <c r="Q202" s="206"/>
      <c r="R202" s="207" t="n">
        <v>1</v>
      </c>
      <c r="S202" s="208" t="s">
        <v>185</v>
      </c>
      <c r="T202" s="208" t="s">
        <v>243</v>
      </c>
      <c r="U202" s="208" t="s">
        <v>187</v>
      </c>
      <c r="V202" s="208" t="s">
        <v>188</v>
      </c>
      <c r="W202" s="208" t="s">
        <v>188</v>
      </c>
      <c r="X202" s="208" t="s">
        <v>182</v>
      </c>
      <c r="Y202" s="208" t="s">
        <v>189</v>
      </c>
      <c r="Z202" s="208" t="s">
        <v>190</v>
      </c>
      <c r="AA202" s="208" t="s">
        <v>244</v>
      </c>
      <c r="AB202" s="208" t="s">
        <v>245</v>
      </c>
      <c r="AC202" s="208" t="s">
        <v>181</v>
      </c>
      <c r="AD202" s="208" t="s">
        <v>181</v>
      </c>
      <c r="AE202" s="208" t="s">
        <v>182</v>
      </c>
      <c r="AF202" s="208" t="s">
        <v>189</v>
      </c>
      <c r="AG202" s="208" t="s">
        <v>190</v>
      </c>
      <c r="AH202" s="209"/>
      <c r="AI202" s="210"/>
      <c r="AJ202" s="211"/>
      <c r="AK202" s="211"/>
      <c r="AL202" s="211"/>
      <c r="AM202" s="211"/>
      <c r="AN202" s="211"/>
      <c r="AO202" s="211"/>
      <c r="AP202" s="211"/>
      <c r="AQ202" s="211"/>
      <c r="AR202" s="211"/>
      <c r="AS202" s="212"/>
      <c r="AT202" s="212"/>
      <c r="AU202" s="212"/>
      <c r="AV202" s="212"/>
      <c r="AW202" s="212"/>
      <c r="AX202" s="212"/>
      <c r="AY202" s="158"/>
      <c r="AZ202" s="158"/>
      <c r="BA202" s="158"/>
      <c r="BB202" s="158"/>
      <c r="BC202" s="158"/>
      <c r="BD202" s="158"/>
      <c r="BE202" s="205"/>
      <c r="BF202" s="213"/>
      <c r="BG202" s="213"/>
      <c r="BH202" s="213"/>
      <c r="BI202" s="181"/>
      <c r="BJ202" s="213"/>
      <c r="BK202" s="213"/>
      <c r="BL202" s="213"/>
      <c r="BM202" s="213"/>
      <c r="BN202" s="213"/>
    </row>
    <row r="203" customFormat="false" ht="15" hidden="false" customHeight="true" outlineLevel="0" collapsed="false">
      <c r="C203" s="196"/>
      <c r="D203" s="197"/>
      <c r="E203" s="198"/>
      <c r="F203" s="198"/>
      <c r="G203" s="198"/>
      <c r="H203" s="198"/>
      <c r="I203" s="198"/>
      <c r="J203" s="198"/>
      <c r="K203" s="199"/>
      <c r="L203" s="199"/>
      <c r="M203" s="200"/>
      <c r="N203" s="200"/>
      <c r="O203" s="201"/>
      <c r="P203" s="202"/>
      <c r="Q203" s="206"/>
      <c r="R203" s="207"/>
      <c r="S203" s="208"/>
      <c r="T203" s="208"/>
      <c r="U203" s="208"/>
      <c r="V203" s="208"/>
      <c r="W203" s="208"/>
      <c r="X203" s="208"/>
      <c r="Y203" s="208"/>
      <c r="Z203" s="208"/>
      <c r="AA203" s="208"/>
      <c r="AB203" s="208"/>
      <c r="AC203" s="208"/>
      <c r="AD203" s="208"/>
      <c r="AE203" s="208"/>
      <c r="AF203" s="208"/>
      <c r="AG203" s="208"/>
      <c r="AH203" s="214"/>
      <c r="AI203" s="215" t="s">
        <v>193</v>
      </c>
      <c r="AJ203" s="224" t="s">
        <v>141</v>
      </c>
      <c r="AK203" s="217" t="s">
        <v>60</v>
      </c>
      <c r="AL203" s="217"/>
      <c r="AM203" s="217"/>
      <c r="AN203" s="217"/>
      <c r="AO203" s="217"/>
      <c r="AP203" s="217"/>
      <c r="AQ203" s="217"/>
      <c r="AR203" s="217"/>
      <c r="AS203" s="225" t="n">
        <v>164.47</v>
      </c>
      <c r="AT203" s="218" t="n">
        <v>0</v>
      </c>
      <c r="AU203" s="226"/>
      <c r="AV203" s="227"/>
      <c r="AW203" s="218" t="n">
        <f aca="false">AT203-AU203</f>
        <v>0</v>
      </c>
      <c r="AX203" s="218" t="n">
        <f aca="false">AU203-AT203</f>
        <v>0</v>
      </c>
      <c r="AY203" s="219"/>
      <c r="AZ203" s="219"/>
      <c r="BA203" s="221"/>
      <c r="BB203" s="219"/>
      <c r="BC203" s="222"/>
      <c r="BD203" s="223"/>
      <c r="BE203" s="205" t="n">
        <v>0</v>
      </c>
      <c r="BF203" s="213"/>
      <c r="BG203" s="213"/>
      <c r="BI203" s="180" t="str">
        <f aca="false">AJ203 &amp; BE203</f>
        <v>Амортизационные отчисления0</v>
      </c>
      <c r="BJ203" s="213"/>
      <c r="BK203" s="213"/>
      <c r="BL203" s="213"/>
      <c r="BM203" s="213"/>
      <c r="BX203" s="180"/>
    </row>
    <row r="204" customFormat="false" ht="11.25" hidden="false" customHeight="true" outlineLevel="0" collapsed="false">
      <c r="C204" s="196"/>
      <c r="D204" s="197" t="n">
        <v>48</v>
      </c>
      <c r="E204" s="198" t="s">
        <v>178</v>
      </c>
      <c r="F204" s="198" t="s">
        <v>179</v>
      </c>
      <c r="G204" s="198" t="s">
        <v>197</v>
      </c>
      <c r="H204" s="198" t="s">
        <v>181</v>
      </c>
      <c r="I204" s="198" t="s">
        <v>181</v>
      </c>
      <c r="J204" s="198" t="s">
        <v>182</v>
      </c>
      <c r="K204" s="199" t="n">
        <v>5</v>
      </c>
      <c r="L204" s="199" t="n">
        <v>2021</v>
      </c>
      <c r="M204" s="200" t="s">
        <v>183</v>
      </c>
      <c r="N204" s="200" t="s">
        <v>196</v>
      </c>
      <c r="O204" s="201" t="n">
        <v>0</v>
      </c>
      <c r="P204" s="202" t="n">
        <v>0</v>
      </c>
      <c r="Q204" s="203"/>
      <c r="R204" s="204"/>
      <c r="S204" s="204"/>
      <c r="T204" s="204"/>
      <c r="U204" s="204"/>
      <c r="V204" s="204"/>
      <c r="W204" s="204"/>
      <c r="X204" s="204"/>
      <c r="Y204" s="204"/>
      <c r="Z204" s="204"/>
      <c r="AA204" s="204"/>
      <c r="AB204" s="204"/>
      <c r="AC204" s="204"/>
      <c r="AD204" s="204"/>
      <c r="AE204" s="204"/>
      <c r="AF204" s="204"/>
      <c r="AG204" s="204"/>
      <c r="AH204" s="204"/>
      <c r="AI204" s="204"/>
      <c r="AJ204" s="204"/>
      <c r="AK204" s="204"/>
      <c r="AL204" s="204"/>
      <c r="AM204" s="204"/>
      <c r="AN204" s="204"/>
      <c r="AO204" s="204"/>
      <c r="AP204" s="204"/>
      <c r="AQ204" s="204"/>
      <c r="AR204" s="204"/>
      <c r="AS204" s="204"/>
      <c r="AT204" s="204"/>
      <c r="AU204" s="204"/>
      <c r="AV204" s="204"/>
      <c r="AW204" s="204"/>
      <c r="AX204" s="204"/>
      <c r="AY204" s="204"/>
      <c r="AZ204" s="204"/>
      <c r="BA204" s="204"/>
      <c r="BB204" s="204"/>
      <c r="BC204" s="204"/>
      <c r="BD204" s="204"/>
      <c r="BE204" s="205"/>
      <c r="BF204" s="181"/>
      <c r="BG204" s="181"/>
      <c r="BH204" s="181"/>
      <c r="BI204" s="181"/>
      <c r="BJ204" s="181"/>
      <c r="BK204" s="181"/>
    </row>
    <row r="205" customFormat="false" ht="11.25" hidden="false" customHeight="true" outlineLevel="0" collapsed="false">
      <c r="C205" s="196"/>
      <c r="D205" s="197"/>
      <c r="E205" s="198"/>
      <c r="F205" s="198"/>
      <c r="G205" s="198"/>
      <c r="H205" s="198"/>
      <c r="I205" s="198"/>
      <c r="J205" s="198"/>
      <c r="K205" s="199"/>
      <c r="L205" s="199"/>
      <c r="M205" s="200"/>
      <c r="N205" s="200"/>
      <c r="O205" s="201"/>
      <c r="P205" s="202"/>
      <c r="Q205" s="206"/>
      <c r="R205" s="207" t="n">
        <v>1</v>
      </c>
      <c r="S205" s="208" t="s">
        <v>185</v>
      </c>
      <c r="T205" s="208" t="s">
        <v>243</v>
      </c>
      <c r="U205" s="208" t="s">
        <v>187</v>
      </c>
      <c r="V205" s="208" t="s">
        <v>188</v>
      </c>
      <c r="W205" s="208" t="s">
        <v>188</v>
      </c>
      <c r="X205" s="208" t="s">
        <v>182</v>
      </c>
      <c r="Y205" s="208" t="s">
        <v>189</v>
      </c>
      <c r="Z205" s="208" t="s">
        <v>190</v>
      </c>
      <c r="AA205" s="208" t="s">
        <v>244</v>
      </c>
      <c r="AB205" s="208" t="s">
        <v>245</v>
      </c>
      <c r="AC205" s="208" t="s">
        <v>181</v>
      </c>
      <c r="AD205" s="208" t="s">
        <v>181</v>
      </c>
      <c r="AE205" s="208" t="s">
        <v>182</v>
      </c>
      <c r="AF205" s="208" t="s">
        <v>189</v>
      </c>
      <c r="AG205" s="208" t="s">
        <v>190</v>
      </c>
      <c r="AH205" s="209"/>
      <c r="AI205" s="210"/>
      <c r="AJ205" s="211"/>
      <c r="AK205" s="211"/>
      <c r="AL205" s="211"/>
      <c r="AM205" s="211"/>
      <c r="AN205" s="211"/>
      <c r="AO205" s="211"/>
      <c r="AP205" s="211"/>
      <c r="AQ205" s="211"/>
      <c r="AR205" s="211"/>
      <c r="AS205" s="212"/>
      <c r="AT205" s="212"/>
      <c r="AU205" s="212"/>
      <c r="AV205" s="212"/>
      <c r="AW205" s="212"/>
      <c r="AX205" s="212"/>
      <c r="AY205" s="158"/>
      <c r="AZ205" s="158"/>
      <c r="BA205" s="158"/>
      <c r="BB205" s="158"/>
      <c r="BC205" s="158"/>
      <c r="BD205" s="158"/>
      <c r="BE205" s="205"/>
      <c r="BF205" s="213"/>
      <c r="BG205" s="213"/>
      <c r="BH205" s="213"/>
      <c r="BI205" s="181"/>
      <c r="BJ205" s="213"/>
      <c r="BK205" s="213"/>
      <c r="BL205" s="213"/>
      <c r="BM205" s="213"/>
      <c r="BN205" s="213"/>
    </row>
    <row r="206" customFormat="false" ht="15" hidden="false" customHeight="true" outlineLevel="0" collapsed="false">
      <c r="C206" s="196"/>
      <c r="D206" s="197"/>
      <c r="E206" s="198"/>
      <c r="F206" s="198"/>
      <c r="G206" s="198"/>
      <c r="H206" s="198"/>
      <c r="I206" s="198"/>
      <c r="J206" s="198"/>
      <c r="K206" s="199"/>
      <c r="L206" s="199"/>
      <c r="M206" s="200"/>
      <c r="N206" s="200"/>
      <c r="O206" s="201"/>
      <c r="P206" s="202"/>
      <c r="Q206" s="206"/>
      <c r="R206" s="207"/>
      <c r="S206" s="208"/>
      <c r="T206" s="208"/>
      <c r="U206" s="208"/>
      <c r="V206" s="208"/>
      <c r="W206" s="208"/>
      <c r="X206" s="208"/>
      <c r="Y206" s="208"/>
      <c r="Z206" s="208"/>
      <c r="AA206" s="208"/>
      <c r="AB206" s="208"/>
      <c r="AC206" s="208"/>
      <c r="AD206" s="208"/>
      <c r="AE206" s="208"/>
      <c r="AF206" s="208"/>
      <c r="AG206" s="208"/>
      <c r="AH206" s="214"/>
      <c r="AI206" s="215" t="s">
        <v>193</v>
      </c>
      <c r="AJ206" s="224" t="s">
        <v>141</v>
      </c>
      <c r="AK206" s="217" t="s">
        <v>60</v>
      </c>
      <c r="AL206" s="217"/>
      <c r="AM206" s="217"/>
      <c r="AN206" s="217"/>
      <c r="AO206" s="217"/>
      <c r="AP206" s="217"/>
      <c r="AQ206" s="217"/>
      <c r="AR206" s="217"/>
      <c r="AS206" s="225" t="n">
        <v>112.378</v>
      </c>
      <c r="AT206" s="218" t="n">
        <v>0</v>
      </c>
      <c r="AU206" s="226"/>
      <c r="AV206" s="227"/>
      <c r="AW206" s="218" t="n">
        <f aca="false">AT206-AU206</f>
        <v>0</v>
      </c>
      <c r="AX206" s="218" t="n">
        <f aca="false">AU206-AT206</f>
        <v>0</v>
      </c>
      <c r="AY206" s="219"/>
      <c r="AZ206" s="219"/>
      <c r="BA206" s="221"/>
      <c r="BB206" s="219"/>
      <c r="BC206" s="222"/>
      <c r="BD206" s="223"/>
      <c r="BE206" s="205" t="n">
        <v>0</v>
      </c>
      <c r="BF206" s="213"/>
      <c r="BG206" s="213"/>
      <c r="BI206" s="180" t="str">
        <f aca="false">AJ206 &amp; BE206</f>
        <v>Амортизационные отчисления0</v>
      </c>
      <c r="BJ206" s="213"/>
      <c r="BK206" s="213"/>
      <c r="BL206" s="213"/>
      <c r="BM206" s="213"/>
      <c r="BX206" s="180"/>
    </row>
    <row r="207" customFormat="false" ht="11.25" hidden="false" customHeight="true" outlineLevel="0" collapsed="false">
      <c r="C207" s="196"/>
      <c r="D207" s="197" t="n">
        <v>49</v>
      </c>
      <c r="E207" s="198" t="s">
        <v>178</v>
      </c>
      <c r="F207" s="198" t="s">
        <v>179</v>
      </c>
      <c r="G207" s="198" t="s">
        <v>246</v>
      </c>
      <c r="H207" s="198" t="s">
        <v>181</v>
      </c>
      <c r="I207" s="198" t="s">
        <v>181</v>
      </c>
      <c r="J207" s="198" t="s">
        <v>182</v>
      </c>
      <c r="K207" s="199" t="n">
        <v>5</v>
      </c>
      <c r="L207" s="199" t="n">
        <v>2020</v>
      </c>
      <c r="M207" s="200" t="s">
        <v>183</v>
      </c>
      <c r="N207" s="200" t="s">
        <v>198</v>
      </c>
      <c r="O207" s="201" t="n">
        <v>0</v>
      </c>
      <c r="P207" s="202" t="n">
        <v>0</v>
      </c>
      <c r="Q207" s="203"/>
      <c r="R207" s="204"/>
      <c r="S207" s="204"/>
      <c r="T207" s="204"/>
      <c r="U207" s="204"/>
      <c r="V207" s="204"/>
      <c r="W207" s="204"/>
      <c r="X207" s="204"/>
      <c r="Y207" s="204"/>
      <c r="Z207" s="204"/>
      <c r="AA207" s="204"/>
      <c r="AB207" s="204"/>
      <c r="AC207" s="204"/>
      <c r="AD207" s="204"/>
      <c r="AE207" s="204"/>
      <c r="AF207" s="204"/>
      <c r="AG207" s="204"/>
      <c r="AH207" s="204"/>
      <c r="AI207" s="204"/>
      <c r="AJ207" s="204"/>
      <c r="AK207" s="204"/>
      <c r="AL207" s="204"/>
      <c r="AM207" s="204"/>
      <c r="AN207" s="204"/>
      <c r="AO207" s="204"/>
      <c r="AP207" s="204"/>
      <c r="AQ207" s="204"/>
      <c r="AR207" s="204"/>
      <c r="AS207" s="204"/>
      <c r="AT207" s="204"/>
      <c r="AU207" s="204"/>
      <c r="AV207" s="204"/>
      <c r="AW207" s="204"/>
      <c r="AX207" s="204"/>
      <c r="AY207" s="204"/>
      <c r="AZ207" s="204"/>
      <c r="BA207" s="204"/>
      <c r="BB207" s="204"/>
      <c r="BC207" s="204"/>
      <c r="BD207" s="204"/>
      <c r="BE207" s="205"/>
      <c r="BF207" s="181"/>
      <c r="BG207" s="181"/>
      <c r="BH207" s="181"/>
      <c r="BI207" s="181"/>
      <c r="BJ207" s="181"/>
      <c r="BK207" s="181"/>
    </row>
    <row r="208" customFormat="false" ht="11.25" hidden="false" customHeight="true" outlineLevel="0" collapsed="false">
      <c r="C208" s="196"/>
      <c r="D208" s="197"/>
      <c r="E208" s="198"/>
      <c r="F208" s="198"/>
      <c r="G208" s="198"/>
      <c r="H208" s="198"/>
      <c r="I208" s="198"/>
      <c r="J208" s="198"/>
      <c r="K208" s="199"/>
      <c r="L208" s="199"/>
      <c r="M208" s="200"/>
      <c r="N208" s="200"/>
      <c r="O208" s="201"/>
      <c r="P208" s="202"/>
      <c r="Q208" s="206"/>
      <c r="R208" s="207" t="n">
        <v>1</v>
      </c>
      <c r="S208" s="208" t="s">
        <v>185</v>
      </c>
      <c r="T208" s="208" t="s">
        <v>221</v>
      </c>
      <c r="U208" s="208" t="s">
        <v>187</v>
      </c>
      <c r="V208" s="208" t="s">
        <v>188</v>
      </c>
      <c r="W208" s="208" t="s">
        <v>188</v>
      </c>
      <c r="X208" s="208" t="s">
        <v>182</v>
      </c>
      <c r="Y208" s="208" t="s">
        <v>189</v>
      </c>
      <c r="Z208" s="208" t="s">
        <v>190</v>
      </c>
      <c r="AA208" s="208" t="s">
        <v>222</v>
      </c>
      <c r="AB208" s="208" t="s">
        <v>223</v>
      </c>
      <c r="AC208" s="208" t="s">
        <v>181</v>
      </c>
      <c r="AD208" s="208" t="s">
        <v>181</v>
      </c>
      <c r="AE208" s="208" t="s">
        <v>182</v>
      </c>
      <c r="AF208" s="208" t="s">
        <v>189</v>
      </c>
      <c r="AG208" s="208" t="s">
        <v>190</v>
      </c>
      <c r="AH208" s="209"/>
      <c r="AI208" s="210"/>
      <c r="AJ208" s="211"/>
      <c r="AK208" s="211"/>
      <c r="AL208" s="211"/>
      <c r="AM208" s="211"/>
      <c r="AN208" s="211"/>
      <c r="AO208" s="211"/>
      <c r="AP208" s="211"/>
      <c r="AQ208" s="211"/>
      <c r="AR208" s="211"/>
      <c r="AS208" s="212"/>
      <c r="AT208" s="212"/>
      <c r="AU208" s="212"/>
      <c r="AV208" s="212"/>
      <c r="AW208" s="212"/>
      <c r="AX208" s="212"/>
      <c r="AY208" s="158"/>
      <c r="AZ208" s="158"/>
      <c r="BA208" s="158"/>
      <c r="BB208" s="158"/>
      <c r="BC208" s="158"/>
      <c r="BD208" s="158"/>
      <c r="BE208" s="205"/>
      <c r="BF208" s="213"/>
      <c r="BG208" s="213"/>
      <c r="BH208" s="213"/>
      <c r="BI208" s="181"/>
      <c r="BJ208" s="213"/>
      <c r="BK208" s="213"/>
      <c r="BL208" s="213"/>
      <c r="BM208" s="213"/>
      <c r="BN208" s="213"/>
    </row>
    <row r="209" customFormat="false" ht="15" hidden="false" customHeight="true" outlineLevel="0" collapsed="false">
      <c r="C209" s="196"/>
      <c r="D209" s="197"/>
      <c r="E209" s="198"/>
      <c r="F209" s="198"/>
      <c r="G209" s="198"/>
      <c r="H209" s="198"/>
      <c r="I209" s="198"/>
      <c r="J209" s="198"/>
      <c r="K209" s="199"/>
      <c r="L209" s="199"/>
      <c r="M209" s="200"/>
      <c r="N209" s="200"/>
      <c r="O209" s="201"/>
      <c r="P209" s="202"/>
      <c r="Q209" s="206"/>
      <c r="R209" s="207"/>
      <c r="S209" s="208"/>
      <c r="T209" s="208"/>
      <c r="U209" s="208"/>
      <c r="V209" s="208"/>
      <c r="W209" s="208"/>
      <c r="X209" s="208"/>
      <c r="Y209" s="208"/>
      <c r="Z209" s="208"/>
      <c r="AA209" s="208"/>
      <c r="AB209" s="208"/>
      <c r="AC209" s="208"/>
      <c r="AD209" s="208"/>
      <c r="AE209" s="208"/>
      <c r="AF209" s="208"/>
      <c r="AG209" s="208"/>
      <c r="AH209" s="214"/>
      <c r="AI209" s="215" t="s">
        <v>193</v>
      </c>
      <c r="AJ209" s="216" t="s">
        <v>141</v>
      </c>
      <c r="AK209" s="217" t="s">
        <v>60</v>
      </c>
      <c r="AL209" s="217"/>
      <c r="AM209" s="217"/>
      <c r="AN209" s="217"/>
      <c r="AO209" s="217"/>
      <c r="AP209" s="217"/>
      <c r="AQ209" s="217"/>
      <c r="AR209" s="217"/>
      <c r="AS209" s="218" t="n">
        <v>824</v>
      </c>
      <c r="AT209" s="218" t="n">
        <v>0</v>
      </c>
      <c r="AU209" s="219"/>
      <c r="AV209" s="220"/>
      <c r="AW209" s="218" t="n">
        <f aca="false">AT209-AU209</f>
        <v>0</v>
      </c>
      <c r="AX209" s="218" t="n">
        <f aca="false">AU209-AT209</f>
        <v>0</v>
      </c>
      <c r="AY209" s="219"/>
      <c r="AZ209" s="219"/>
      <c r="BA209" s="221"/>
      <c r="BB209" s="219"/>
      <c r="BC209" s="222"/>
      <c r="BD209" s="223"/>
      <c r="BE209" s="205" t="n">
        <v>0</v>
      </c>
      <c r="BF209" s="213"/>
      <c r="BG209" s="213"/>
      <c r="BI209" s="180" t="str">
        <f aca="false">AJ209 &amp; BE209</f>
        <v>Амортизационные отчисления0</v>
      </c>
      <c r="BJ209" s="213"/>
      <c r="BK209" s="213"/>
      <c r="BL209" s="213"/>
      <c r="BM209" s="213"/>
      <c r="BX209" s="180"/>
    </row>
    <row r="210" customFormat="false" ht="15" hidden="false" customHeight="true" outlineLevel="0" collapsed="false">
      <c r="C210" s="196"/>
      <c r="D210" s="197"/>
      <c r="E210" s="198"/>
      <c r="F210" s="198"/>
      <c r="G210" s="198"/>
      <c r="H210" s="198"/>
      <c r="I210" s="198"/>
      <c r="J210" s="198"/>
      <c r="K210" s="199"/>
      <c r="L210" s="199"/>
      <c r="M210" s="200"/>
      <c r="N210" s="200"/>
      <c r="O210" s="201"/>
      <c r="P210" s="202"/>
      <c r="Q210" s="206"/>
      <c r="R210" s="207"/>
      <c r="S210" s="208"/>
      <c r="T210" s="208"/>
      <c r="U210" s="208"/>
      <c r="V210" s="208"/>
      <c r="W210" s="208"/>
      <c r="X210" s="208"/>
      <c r="Y210" s="208"/>
      <c r="Z210" s="208"/>
      <c r="AA210" s="208"/>
      <c r="AB210" s="208"/>
      <c r="AC210" s="208"/>
      <c r="AD210" s="208"/>
      <c r="AE210" s="208"/>
      <c r="AF210" s="208"/>
      <c r="AG210" s="208"/>
      <c r="AH210" s="214"/>
      <c r="AI210" s="215" t="s">
        <v>146</v>
      </c>
      <c r="AJ210" s="216" t="s">
        <v>139</v>
      </c>
      <c r="AK210" s="217" t="s">
        <v>60</v>
      </c>
      <c r="AL210" s="217"/>
      <c r="AM210" s="217"/>
      <c r="AN210" s="217"/>
      <c r="AO210" s="217"/>
      <c r="AP210" s="217"/>
      <c r="AQ210" s="217"/>
      <c r="AR210" s="217"/>
      <c r="AS210" s="218" t="n">
        <v>7464.14</v>
      </c>
      <c r="AT210" s="218" t="n">
        <v>0</v>
      </c>
      <c r="AU210" s="219"/>
      <c r="AV210" s="220"/>
      <c r="AW210" s="218" t="n">
        <f aca="false">AT210-AU210</f>
        <v>0</v>
      </c>
      <c r="AX210" s="218" t="n">
        <f aca="false">AU210-AT210</f>
        <v>0</v>
      </c>
      <c r="AY210" s="219"/>
      <c r="AZ210" s="219"/>
      <c r="BA210" s="221"/>
      <c r="BB210" s="219"/>
      <c r="BC210" s="222"/>
      <c r="BD210" s="223"/>
      <c r="BE210" s="205" t="n">
        <v>0</v>
      </c>
      <c r="BF210" s="213"/>
      <c r="BG210" s="213"/>
      <c r="BI210" s="180" t="str">
        <f aca="false">AJ210 &amp; BE210</f>
        <v>Прибыль направляемая на инвестиции0</v>
      </c>
      <c r="BJ210" s="213"/>
      <c r="BK210" s="213"/>
      <c r="BL210" s="213"/>
      <c r="BM210" s="213"/>
      <c r="BX210" s="180"/>
    </row>
    <row r="211" customFormat="false" ht="11.25" hidden="false" customHeight="true" outlineLevel="0" collapsed="false">
      <c r="C211" s="196"/>
      <c r="D211" s="197" t="n">
        <v>50</v>
      </c>
      <c r="E211" s="198" t="s">
        <v>178</v>
      </c>
      <c r="F211" s="198" t="s">
        <v>179</v>
      </c>
      <c r="G211" s="198" t="s">
        <v>247</v>
      </c>
      <c r="H211" s="198" t="s">
        <v>181</v>
      </c>
      <c r="I211" s="198" t="s">
        <v>181</v>
      </c>
      <c r="J211" s="198" t="s">
        <v>182</v>
      </c>
      <c r="K211" s="199" t="n">
        <v>5</v>
      </c>
      <c r="L211" s="199" t="n">
        <v>2019</v>
      </c>
      <c r="M211" s="200" t="s">
        <v>183</v>
      </c>
      <c r="N211" s="200" t="s">
        <v>184</v>
      </c>
      <c r="O211" s="201" t="n">
        <v>0</v>
      </c>
      <c r="P211" s="202" t="n">
        <v>0</v>
      </c>
      <c r="Q211" s="203"/>
      <c r="R211" s="204"/>
      <c r="S211" s="204"/>
      <c r="T211" s="204"/>
      <c r="U211" s="204"/>
      <c r="V211" s="204"/>
      <c r="W211" s="204"/>
      <c r="X211" s="204"/>
      <c r="Y211" s="204"/>
      <c r="Z211" s="204"/>
      <c r="AA211" s="204"/>
      <c r="AB211" s="204"/>
      <c r="AC211" s="204"/>
      <c r="AD211" s="204"/>
      <c r="AE211" s="204"/>
      <c r="AF211" s="204"/>
      <c r="AG211" s="204"/>
      <c r="AH211" s="204"/>
      <c r="AI211" s="204"/>
      <c r="AJ211" s="204"/>
      <c r="AK211" s="204"/>
      <c r="AL211" s="204"/>
      <c r="AM211" s="204"/>
      <c r="AN211" s="204"/>
      <c r="AO211" s="204"/>
      <c r="AP211" s="204"/>
      <c r="AQ211" s="204"/>
      <c r="AR211" s="204"/>
      <c r="AS211" s="204"/>
      <c r="AT211" s="204"/>
      <c r="AU211" s="204"/>
      <c r="AV211" s="204"/>
      <c r="AW211" s="204"/>
      <c r="AX211" s="204"/>
      <c r="AY211" s="204"/>
      <c r="AZ211" s="204"/>
      <c r="BA211" s="204"/>
      <c r="BB211" s="204"/>
      <c r="BC211" s="204"/>
      <c r="BD211" s="204"/>
      <c r="BE211" s="205"/>
      <c r="BF211" s="181"/>
      <c r="BG211" s="181"/>
      <c r="BH211" s="181"/>
      <c r="BI211" s="181"/>
      <c r="BJ211" s="181"/>
      <c r="BK211" s="181"/>
    </row>
    <row r="212" customFormat="false" ht="11.25" hidden="false" customHeight="true" outlineLevel="0" collapsed="false">
      <c r="C212" s="196"/>
      <c r="D212" s="197"/>
      <c r="E212" s="198"/>
      <c r="F212" s="198"/>
      <c r="G212" s="198"/>
      <c r="H212" s="198"/>
      <c r="I212" s="198"/>
      <c r="J212" s="198"/>
      <c r="K212" s="199"/>
      <c r="L212" s="199"/>
      <c r="M212" s="200"/>
      <c r="N212" s="200"/>
      <c r="O212" s="201"/>
      <c r="P212" s="202"/>
      <c r="Q212" s="206"/>
      <c r="R212" s="207" t="n">
        <v>1</v>
      </c>
      <c r="S212" s="208" t="s">
        <v>185</v>
      </c>
      <c r="T212" s="208" t="s">
        <v>186</v>
      </c>
      <c r="U212" s="208" t="s">
        <v>187</v>
      </c>
      <c r="V212" s="208" t="s">
        <v>188</v>
      </c>
      <c r="W212" s="208" t="s">
        <v>188</v>
      </c>
      <c r="X212" s="208" t="s">
        <v>182</v>
      </c>
      <c r="Y212" s="208" t="s">
        <v>189</v>
      </c>
      <c r="Z212" s="208" t="s">
        <v>190</v>
      </c>
      <c r="AA212" s="208" t="s">
        <v>191</v>
      </c>
      <c r="AB212" s="208" t="s">
        <v>192</v>
      </c>
      <c r="AC212" s="208" t="s">
        <v>181</v>
      </c>
      <c r="AD212" s="208" t="s">
        <v>181</v>
      </c>
      <c r="AE212" s="208" t="s">
        <v>182</v>
      </c>
      <c r="AF212" s="208" t="s">
        <v>189</v>
      </c>
      <c r="AG212" s="208" t="s">
        <v>190</v>
      </c>
      <c r="AH212" s="209"/>
      <c r="AI212" s="210"/>
      <c r="AJ212" s="211"/>
      <c r="AK212" s="211"/>
      <c r="AL212" s="211"/>
      <c r="AM212" s="211"/>
      <c r="AN212" s="211"/>
      <c r="AO212" s="211"/>
      <c r="AP212" s="211"/>
      <c r="AQ212" s="211"/>
      <c r="AR212" s="211"/>
      <c r="AS212" s="212"/>
      <c r="AT212" s="212"/>
      <c r="AU212" s="212"/>
      <c r="AV212" s="212"/>
      <c r="AW212" s="212"/>
      <c r="AX212" s="212"/>
      <c r="AY212" s="158"/>
      <c r="AZ212" s="158"/>
      <c r="BA212" s="158"/>
      <c r="BB212" s="158"/>
      <c r="BC212" s="158"/>
      <c r="BD212" s="158"/>
      <c r="BE212" s="205"/>
      <c r="BF212" s="213"/>
      <c r="BG212" s="213"/>
      <c r="BH212" s="213"/>
      <c r="BI212" s="181"/>
      <c r="BJ212" s="213"/>
      <c r="BK212" s="213"/>
      <c r="BL212" s="213"/>
      <c r="BM212" s="213"/>
      <c r="BN212" s="213"/>
    </row>
    <row r="213" customFormat="false" ht="15" hidden="false" customHeight="true" outlineLevel="0" collapsed="false">
      <c r="C213" s="196"/>
      <c r="D213" s="197"/>
      <c r="E213" s="198"/>
      <c r="F213" s="198"/>
      <c r="G213" s="198"/>
      <c r="H213" s="198"/>
      <c r="I213" s="198"/>
      <c r="J213" s="198"/>
      <c r="K213" s="199"/>
      <c r="L213" s="199"/>
      <c r="M213" s="200"/>
      <c r="N213" s="200"/>
      <c r="O213" s="201"/>
      <c r="P213" s="202"/>
      <c r="Q213" s="206"/>
      <c r="R213" s="207"/>
      <c r="S213" s="208"/>
      <c r="T213" s="208"/>
      <c r="U213" s="208"/>
      <c r="V213" s="208"/>
      <c r="W213" s="208"/>
      <c r="X213" s="208"/>
      <c r="Y213" s="208"/>
      <c r="Z213" s="208"/>
      <c r="AA213" s="208"/>
      <c r="AB213" s="208"/>
      <c r="AC213" s="208"/>
      <c r="AD213" s="208"/>
      <c r="AE213" s="208"/>
      <c r="AF213" s="208"/>
      <c r="AG213" s="208"/>
      <c r="AH213" s="214"/>
      <c r="AI213" s="215" t="s">
        <v>193</v>
      </c>
      <c r="AJ213" s="224" t="s">
        <v>141</v>
      </c>
      <c r="AK213" s="217" t="s">
        <v>60</v>
      </c>
      <c r="AL213" s="217"/>
      <c r="AM213" s="217"/>
      <c r="AN213" s="217"/>
      <c r="AO213" s="217"/>
      <c r="AP213" s="217"/>
      <c r="AQ213" s="217"/>
      <c r="AR213" s="217"/>
      <c r="AS213" s="225" t="n">
        <v>295</v>
      </c>
      <c r="AT213" s="218" t="n">
        <v>295</v>
      </c>
      <c r="AU213" s="226"/>
      <c r="AV213" s="227"/>
      <c r="AW213" s="218" t="n">
        <f aca="false">AT213-AU213</f>
        <v>295</v>
      </c>
      <c r="AX213" s="218" t="n">
        <f aca="false">AU213-AT213</f>
        <v>-295</v>
      </c>
      <c r="AY213" s="219"/>
      <c r="AZ213" s="219"/>
      <c r="BA213" s="221" t="s">
        <v>194</v>
      </c>
      <c r="BB213" s="219" t="n">
        <f aca="false">AW213</f>
        <v>295</v>
      </c>
      <c r="BC213" s="222" t="s">
        <v>194</v>
      </c>
      <c r="BD213" s="223"/>
      <c r="BE213" s="205" t="n">
        <v>0</v>
      </c>
      <c r="BF213" s="213"/>
      <c r="BG213" s="213"/>
      <c r="BI213" s="180" t="str">
        <f aca="false">AJ213 &amp; BE213</f>
        <v>Амортизационные отчисления0</v>
      </c>
      <c r="BJ213" s="213"/>
      <c r="BK213" s="213"/>
      <c r="BL213" s="213"/>
      <c r="BM213" s="213"/>
      <c r="BX213" s="180"/>
    </row>
    <row r="214" customFormat="false" ht="11.25" hidden="false" customHeight="true" outlineLevel="0" collapsed="false">
      <c r="C214" s="196"/>
      <c r="D214" s="197" t="n">
        <v>51</v>
      </c>
      <c r="E214" s="198" t="s">
        <v>178</v>
      </c>
      <c r="F214" s="198" t="s">
        <v>179</v>
      </c>
      <c r="G214" s="198" t="s">
        <v>248</v>
      </c>
      <c r="H214" s="198" t="s">
        <v>249</v>
      </c>
      <c r="I214" s="198" t="s">
        <v>250</v>
      </c>
      <c r="J214" s="198" t="s">
        <v>251</v>
      </c>
      <c r="K214" s="199" t="n">
        <v>5</v>
      </c>
      <c r="L214" s="199" t="n">
        <v>2021</v>
      </c>
      <c r="M214" s="200" t="s">
        <v>183</v>
      </c>
      <c r="N214" s="200" t="s">
        <v>196</v>
      </c>
      <c r="O214" s="201" t="n">
        <v>0</v>
      </c>
      <c r="P214" s="202" t="n">
        <v>0</v>
      </c>
      <c r="Q214" s="203"/>
      <c r="R214" s="204"/>
      <c r="S214" s="204"/>
      <c r="T214" s="204"/>
      <c r="U214" s="204"/>
      <c r="V214" s="204"/>
      <c r="W214" s="204"/>
      <c r="X214" s="204"/>
      <c r="Y214" s="204"/>
      <c r="Z214" s="204"/>
      <c r="AA214" s="204"/>
      <c r="AB214" s="204"/>
      <c r="AC214" s="204"/>
      <c r="AD214" s="204"/>
      <c r="AE214" s="204"/>
      <c r="AF214" s="204"/>
      <c r="AG214" s="204"/>
      <c r="AH214" s="204"/>
      <c r="AI214" s="204"/>
      <c r="AJ214" s="204"/>
      <c r="AK214" s="204"/>
      <c r="AL214" s="204"/>
      <c r="AM214" s="204"/>
      <c r="AN214" s="204"/>
      <c r="AO214" s="204"/>
      <c r="AP214" s="204"/>
      <c r="AQ214" s="204"/>
      <c r="AR214" s="204"/>
      <c r="AS214" s="204"/>
      <c r="AT214" s="204"/>
      <c r="AU214" s="204"/>
      <c r="AV214" s="204"/>
      <c r="AW214" s="204"/>
      <c r="AX214" s="204"/>
      <c r="AY214" s="204"/>
      <c r="AZ214" s="204"/>
      <c r="BA214" s="204"/>
      <c r="BB214" s="204"/>
      <c r="BC214" s="204"/>
      <c r="BD214" s="204"/>
      <c r="BE214" s="205"/>
      <c r="BF214" s="181"/>
      <c r="BG214" s="181"/>
      <c r="BH214" s="181"/>
      <c r="BI214" s="181"/>
      <c r="BJ214" s="181"/>
      <c r="BK214" s="181"/>
    </row>
    <row r="215" customFormat="false" ht="11.25" hidden="false" customHeight="true" outlineLevel="0" collapsed="false">
      <c r="C215" s="196"/>
      <c r="D215" s="197"/>
      <c r="E215" s="198"/>
      <c r="F215" s="198"/>
      <c r="G215" s="198"/>
      <c r="H215" s="198"/>
      <c r="I215" s="198"/>
      <c r="J215" s="198"/>
      <c r="K215" s="199"/>
      <c r="L215" s="199"/>
      <c r="M215" s="200"/>
      <c r="N215" s="200"/>
      <c r="O215" s="201"/>
      <c r="P215" s="202"/>
      <c r="Q215" s="206"/>
      <c r="R215" s="207" t="n">
        <v>1</v>
      </c>
      <c r="S215" s="208" t="s">
        <v>185</v>
      </c>
      <c r="T215" s="208" t="s">
        <v>252</v>
      </c>
      <c r="U215" s="208" t="s">
        <v>187</v>
      </c>
      <c r="V215" s="208" t="s">
        <v>249</v>
      </c>
      <c r="W215" s="208" t="s">
        <v>250</v>
      </c>
      <c r="X215" s="208" t="s">
        <v>251</v>
      </c>
      <c r="Y215" s="208" t="s">
        <v>253</v>
      </c>
      <c r="Z215" s="208" t="s">
        <v>254</v>
      </c>
      <c r="AA215" s="208" t="s">
        <v>255</v>
      </c>
      <c r="AB215" s="208" t="s">
        <v>256</v>
      </c>
      <c r="AC215" s="208" t="s">
        <v>249</v>
      </c>
      <c r="AD215" s="208" t="s">
        <v>250</v>
      </c>
      <c r="AE215" s="208" t="s">
        <v>251</v>
      </c>
      <c r="AF215" s="208" t="s">
        <v>253</v>
      </c>
      <c r="AG215" s="208" t="s">
        <v>254</v>
      </c>
      <c r="AH215" s="209"/>
      <c r="AI215" s="210"/>
      <c r="AJ215" s="211"/>
      <c r="AK215" s="211"/>
      <c r="AL215" s="211"/>
      <c r="AM215" s="211"/>
      <c r="AN215" s="211"/>
      <c r="AO215" s="211"/>
      <c r="AP215" s="211"/>
      <c r="AQ215" s="211"/>
      <c r="AR215" s="211"/>
      <c r="AS215" s="212"/>
      <c r="AT215" s="212"/>
      <c r="AU215" s="212"/>
      <c r="AV215" s="212"/>
      <c r="AW215" s="212"/>
      <c r="AX215" s="212"/>
      <c r="AY215" s="158"/>
      <c r="AZ215" s="158"/>
      <c r="BA215" s="158"/>
      <c r="BB215" s="158"/>
      <c r="BC215" s="158"/>
      <c r="BD215" s="158"/>
      <c r="BE215" s="205"/>
      <c r="BF215" s="213"/>
      <c r="BG215" s="213"/>
      <c r="BH215" s="213"/>
      <c r="BI215" s="181"/>
      <c r="BJ215" s="213"/>
      <c r="BK215" s="213"/>
      <c r="BL215" s="213"/>
      <c r="BM215" s="213"/>
      <c r="BN215" s="213"/>
    </row>
    <row r="216" customFormat="false" ht="15" hidden="false" customHeight="true" outlineLevel="0" collapsed="false">
      <c r="C216" s="196"/>
      <c r="D216" s="197"/>
      <c r="E216" s="198"/>
      <c r="F216" s="198"/>
      <c r="G216" s="198"/>
      <c r="H216" s="198"/>
      <c r="I216" s="198"/>
      <c r="J216" s="198"/>
      <c r="K216" s="199"/>
      <c r="L216" s="199"/>
      <c r="M216" s="200"/>
      <c r="N216" s="200"/>
      <c r="O216" s="201"/>
      <c r="P216" s="202"/>
      <c r="Q216" s="206"/>
      <c r="R216" s="207"/>
      <c r="S216" s="208"/>
      <c r="T216" s="208"/>
      <c r="U216" s="208"/>
      <c r="V216" s="208"/>
      <c r="W216" s="208"/>
      <c r="X216" s="208"/>
      <c r="Y216" s="208"/>
      <c r="Z216" s="208"/>
      <c r="AA216" s="208"/>
      <c r="AB216" s="208"/>
      <c r="AC216" s="208"/>
      <c r="AD216" s="208"/>
      <c r="AE216" s="208"/>
      <c r="AF216" s="208"/>
      <c r="AG216" s="208"/>
      <c r="AH216" s="214"/>
      <c r="AI216" s="215" t="s">
        <v>193</v>
      </c>
      <c r="AJ216" s="216" t="s">
        <v>141</v>
      </c>
      <c r="AK216" s="217" t="s">
        <v>60</v>
      </c>
      <c r="AL216" s="217"/>
      <c r="AM216" s="217"/>
      <c r="AN216" s="217"/>
      <c r="AO216" s="217"/>
      <c r="AP216" s="217"/>
      <c r="AQ216" s="217"/>
      <c r="AR216" s="217"/>
      <c r="AS216" s="218" t="n">
        <v>1181.5</v>
      </c>
      <c r="AT216" s="218" t="n">
        <v>0</v>
      </c>
      <c r="AU216" s="219"/>
      <c r="AV216" s="220"/>
      <c r="AW216" s="218" t="n">
        <f aca="false">AT216-AU216</f>
        <v>0</v>
      </c>
      <c r="AX216" s="218" t="n">
        <f aca="false">AU216-AT216</f>
        <v>0</v>
      </c>
      <c r="AY216" s="219"/>
      <c r="AZ216" s="219"/>
      <c r="BA216" s="221"/>
      <c r="BB216" s="219"/>
      <c r="BC216" s="222"/>
      <c r="BD216" s="223"/>
      <c r="BE216" s="205" t="n">
        <v>0</v>
      </c>
      <c r="BF216" s="213"/>
      <c r="BG216" s="213"/>
      <c r="BI216" s="180" t="str">
        <f aca="false">AJ216 &amp; BE216</f>
        <v>Амортизационные отчисления0</v>
      </c>
      <c r="BJ216" s="213"/>
      <c r="BK216" s="213"/>
      <c r="BL216" s="213"/>
      <c r="BM216" s="213"/>
      <c r="BX216" s="180"/>
    </row>
    <row r="217" customFormat="false" ht="15" hidden="false" customHeight="true" outlineLevel="0" collapsed="false">
      <c r="C217" s="196"/>
      <c r="D217" s="197"/>
      <c r="E217" s="198"/>
      <c r="F217" s="198"/>
      <c r="G217" s="198"/>
      <c r="H217" s="198"/>
      <c r="I217" s="198"/>
      <c r="J217" s="198"/>
      <c r="K217" s="199"/>
      <c r="L217" s="199"/>
      <c r="M217" s="200"/>
      <c r="N217" s="200"/>
      <c r="O217" s="201"/>
      <c r="P217" s="202"/>
      <c r="Q217" s="206"/>
      <c r="R217" s="207"/>
      <c r="S217" s="208"/>
      <c r="T217" s="208"/>
      <c r="U217" s="208"/>
      <c r="V217" s="208"/>
      <c r="W217" s="208"/>
      <c r="X217" s="208"/>
      <c r="Y217" s="208"/>
      <c r="Z217" s="208"/>
      <c r="AA217" s="208"/>
      <c r="AB217" s="208"/>
      <c r="AC217" s="208"/>
      <c r="AD217" s="208"/>
      <c r="AE217" s="208"/>
      <c r="AF217" s="208"/>
      <c r="AG217" s="208"/>
      <c r="AH217" s="214"/>
      <c r="AI217" s="215" t="s">
        <v>146</v>
      </c>
      <c r="AJ217" s="216" t="s">
        <v>139</v>
      </c>
      <c r="AK217" s="217" t="s">
        <v>60</v>
      </c>
      <c r="AL217" s="217"/>
      <c r="AM217" s="217"/>
      <c r="AN217" s="217"/>
      <c r="AO217" s="217"/>
      <c r="AP217" s="217"/>
      <c r="AQ217" s="217"/>
      <c r="AR217" s="217"/>
      <c r="AS217" s="218" t="n">
        <v>744.22</v>
      </c>
      <c r="AT217" s="218" t="n">
        <v>0</v>
      </c>
      <c r="AU217" s="219"/>
      <c r="AV217" s="220"/>
      <c r="AW217" s="218" t="n">
        <f aca="false">AT217-AU217</f>
        <v>0</v>
      </c>
      <c r="AX217" s="218" t="n">
        <f aca="false">AU217-AT217</f>
        <v>0</v>
      </c>
      <c r="AY217" s="219"/>
      <c r="AZ217" s="219"/>
      <c r="BA217" s="221"/>
      <c r="BB217" s="219"/>
      <c r="BC217" s="222"/>
      <c r="BD217" s="223"/>
      <c r="BE217" s="205" t="n">
        <v>0</v>
      </c>
      <c r="BF217" s="213"/>
      <c r="BG217" s="213"/>
      <c r="BI217" s="180" t="str">
        <f aca="false">AJ217 &amp; BE217</f>
        <v>Прибыль направляемая на инвестиции0</v>
      </c>
      <c r="BJ217" s="213"/>
      <c r="BK217" s="213"/>
      <c r="BL217" s="213"/>
      <c r="BM217" s="213"/>
      <c r="BX217" s="180"/>
    </row>
    <row r="218" customFormat="false" ht="11.25" hidden="false" customHeight="true" outlineLevel="0" collapsed="false">
      <c r="C218" s="196"/>
      <c r="D218" s="197" t="n">
        <v>52</v>
      </c>
      <c r="E218" s="198" t="s">
        <v>178</v>
      </c>
      <c r="F218" s="198" t="s">
        <v>179</v>
      </c>
      <c r="G218" s="198" t="s">
        <v>257</v>
      </c>
      <c r="H218" s="198" t="s">
        <v>249</v>
      </c>
      <c r="I218" s="198" t="s">
        <v>250</v>
      </c>
      <c r="J218" s="198" t="s">
        <v>251</v>
      </c>
      <c r="K218" s="199" t="n">
        <v>5</v>
      </c>
      <c r="L218" s="199" t="n">
        <v>2020</v>
      </c>
      <c r="M218" s="200" t="s">
        <v>183</v>
      </c>
      <c r="N218" s="200" t="s">
        <v>198</v>
      </c>
      <c r="O218" s="201" t="n">
        <v>0</v>
      </c>
      <c r="P218" s="202" t="n">
        <v>0</v>
      </c>
      <c r="Q218" s="203"/>
      <c r="R218" s="204"/>
      <c r="S218" s="204"/>
      <c r="T218" s="204"/>
      <c r="U218" s="204"/>
      <c r="V218" s="204"/>
      <c r="W218" s="204"/>
      <c r="X218" s="204"/>
      <c r="Y218" s="204"/>
      <c r="Z218" s="204"/>
      <c r="AA218" s="204"/>
      <c r="AB218" s="204"/>
      <c r="AC218" s="204"/>
      <c r="AD218" s="204"/>
      <c r="AE218" s="204"/>
      <c r="AF218" s="204"/>
      <c r="AG218" s="204"/>
      <c r="AH218" s="204"/>
      <c r="AI218" s="204"/>
      <c r="AJ218" s="204"/>
      <c r="AK218" s="204"/>
      <c r="AL218" s="204"/>
      <c r="AM218" s="204"/>
      <c r="AN218" s="204"/>
      <c r="AO218" s="204"/>
      <c r="AP218" s="204"/>
      <c r="AQ218" s="204"/>
      <c r="AR218" s="204"/>
      <c r="AS218" s="204"/>
      <c r="AT218" s="204"/>
      <c r="AU218" s="204"/>
      <c r="AV218" s="204"/>
      <c r="AW218" s="204"/>
      <c r="AX218" s="204"/>
      <c r="AY218" s="204"/>
      <c r="AZ218" s="204"/>
      <c r="BA218" s="204"/>
      <c r="BB218" s="204"/>
      <c r="BC218" s="204"/>
      <c r="BD218" s="204"/>
      <c r="BE218" s="205"/>
      <c r="BF218" s="181"/>
      <c r="BG218" s="181"/>
      <c r="BH218" s="181"/>
      <c r="BI218" s="181"/>
      <c r="BJ218" s="181"/>
      <c r="BK218" s="181"/>
    </row>
    <row r="219" customFormat="false" ht="11.25" hidden="false" customHeight="true" outlineLevel="0" collapsed="false">
      <c r="C219" s="196"/>
      <c r="D219" s="197"/>
      <c r="E219" s="198"/>
      <c r="F219" s="198"/>
      <c r="G219" s="198"/>
      <c r="H219" s="198"/>
      <c r="I219" s="198"/>
      <c r="J219" s="198"/>
      <c r="K219" s="199"/>
      <c r="L219" s="199"/>
      <c r="M219" s="200"/>
      <c r="N219" s="200"/>
      <c r="O219" s="201"/>
      <c r="P219" s="202"/>
      <c r="Q219" s="206"/>
      <c r="R219" s="207" t="n">
        <v>1</v>
      </c>
      <c r="S219" s="208" t="s">
        <v>185</v>
      </c>
      <c r="T219" s="208" t="s">
        <v>252</v>
      </c>
      <c r="U219" s="208" t="s">
        <v>187</v>
      </c>
      <c r="V219" s="208" t="s">
        <v>249</v>
      </c>
      <c r="W219" s="208" t="s">
        <v>250</v>
      </c>
      <c r="X219" s="208" t="s">
        <v>251</v>
      </c>
      <c r="Y219" s="208" t="s">
        <v>253</v>
      </c>
      <c r="Z219" s="208" t="s">
        <v>254</v>
      </c>
      <c r="AA219" s="208" t="s">
        <v>255</v>
      </c>
      <c r="AB219" s="208" t="s">
        <v>256</v>
      </c>
      <c r="AC219" s="208" t="s">
        <v>249</v>
      </c>
      <c r="AD219" s="208" t="s">
        <v>250</v>
      </c>
      <c r="AE219" s="208" t="s">
        <v>251</v>
      </c>
      <c r="AF219" s="208" t="s">
        <v>253</v>
      </c>
      <c r="AG219" s="208" t="s">
        <v>254</v>
      </c>
      <c r="AH219" s="209"/>
      <c r="AI219" s="210"/>
      <c r="AJ219" s="211"/>
      <c r="AK219" s="211"/>
      <c r="AL219" s="211"/>
      <c r="AM219" s="211"/>
      <c r="AN219" s="211"/>
      <c r="AO219" s="211"/>
      <c r="AP219" s="211"/>
      <c r="AQ219" s="211"/>
      <c r="AR219" s="211"/>
      <c r="AS219" s="212"/>
      <c r="AT219" s="212"/>
      <c r="AU219" s="212"/>
      <c r="AV219" s="212"/>
      <c r="AW219" s="212"/>
      <c r="AX219" s="212"/>
      <c r="AY219" s="158"/>
      <c r="AZ219" s="158"/>
      <c r="BA219" s="158"/>
      <c r="BB219" s="158"/>
      <c r="BC219" s="158"/>
      <c r="BD219" s="158"/>
      <c r="BE219" s="205"/>
      <c r="BF219" s="213"/>
      <c r="BG219" s="213"/>
      <c r="BH219" s="213"/>
      <c r="BI219" s="181"/>
      <c r="BJ219" s="213"/>
      <c r="BK219" s="213"/>
      <c r="BL219" s="213"/>
      <c r="BM219" s="213"/>
      <c r="BN219" s="213"/>
    </row>
    <row r="220" customFormat="false" ht="15" hidden="false" customHeight="true" outlineLevel="0" collapsed="false">
      <c r="C220" s="196"/>
      <c r="D220" s="197"/>
      <c r="E220" s="198"/>
      <c r="F220" s="198"/>
      <c r="G220" s="198"/>
      <c r="H220" s="198"/>
      <c r="I220" s="198"/>
      <c r="J220" s="198"/>
      <c r="K220" s="199"/>
      <c r="L220" s="199"/>
      <c r="M220" s="200"/>
      <c r="N220" s="200"/>
      <c r="O220" s="201"/>
      <c r="P220" s="202"/>
      <c r="Q220" s="206"/>
      <c r="R220" s="207"/>
      <c r="S220" s="208"/>
      <c r="T220" s="208"/>
      <c r="U220" s="208"/>
      <c r="V220" s="208"/>
      <c r="W220" s="208"/>
      <c r="X220" s="208"/>
      <c r="Y220" s="208"/>
      <c r="Z220" s="208"/>
      <c r="AA220" s="208"/>
      <c r="AB220" s="208"/>
      <c r="AC220" s="208"/>
      <c r="AD220" s="208"/>
      <c r="AE220" s="208"/>
      <c r="AF220" s="208"/>
      <c r="AG220" s="208"/>
      <c r="AH220" s="214"/>
      <c r="AI220" s="215" t="s">
        <v>193</v>
      </c>
      <c r="AJ220" s="216" t="s">
        <v>141</v>
      </c>
      <c r="AK220" s="217" t="s">
        <v>60</v>
      </c>
      <c r="AL220" s="217"/>
      <c r="AM220" s="217"/>
      <c r="AN220" s="217"/>
      <c r="AO220" s="217"/>
      <c r="AP220" s="217"/>
      <c r="AQ220" s="217"/>
      <c r="AR220" s="217"/>
      <c r="AS220" s="218" t="n">
        <v>1282.6</v>
      </c>
      <c r="AT220" s="218" t="n">
        <v>0</v>
      </c>
      <c r="AU220" s="219"/>
      <c r="AV220" s="220"/>
      <c r="AW220" s="218" t="n">
        <f aca="false">AT220-AU220</f>
        <v>0</v>
      </c>
      <c r="AX220" s="218" t="n">
        <f aca="false">AU220-AT220</f>
        <v>0</v>
      </c>
      <c r="AY220" s="219"/>
      <c r="AZ220" s="219"/>
      <c r="BA220" s="221"/>
      <c r="BB220" s="219"/>
      <c r="BC220" s="222"/>
      <c r="BD220" s="223"/>
      <c r="BE220" s="205" t="n">
        <v>0</v>
      </c>
      <c r="BF220" s="213"/>
      <c r="BG220" s="213"/>
      <c r="BI220" s="180" t="str">
        <f aca="false">AJ220 &amp; BE220</f>
        <v>Амортизационные отчисления0</v>
      </c>
      <c r="BJ220" s="213"/>
      <c r="BK220" s="213"/>
      <c r="BL220" s="213"/>
      <c r="BM220" s="213"/>
      <c r="BX220" s="180"/>
    </row>
    <row r="221" customFormat="false" ht="15" hidden="false" customHeight="true" outlineLevel="0" collapsed="false">
      <c r="C221" s="196"/>
      <c r="D221" s="197"/>
      <c r="E221" s="198"/>
      <c r="F221" s="198"/>
      <c r="G221" s="198"/>
      <c r="H221" s="198"/>
      <c r="I221" s="198"/>
      <c r="J221" s="198"/>
      <c r="K221" s="199"/>
      <c r="L221" s="199"/>
      <c r="M221" s="200"/>
      <c r="N221" s="200"/>
      <c r="O221" s="201"/>
      <c r="P221" s="202"/>
      <c r="Q221" s="206"/>
      <c r="R221" s="207"/>
      <c r="S221" s="208"/>
      <c r="T221" s="208"/>
      <c r="U221" s="208"/>
      <c r="V221" s="208"/>
      <c r="W221" s="208"/>
      <c r="X221" s="208"/>
      <c r="Y221" s="208"/>
      <c r="Z221" s="208"/>
      <c r="AA221" s="208"/>
      <c r="AB221" s="208"/>
      <c r="AC221" s="208"/>
      <c r="AD221" s="208"/>
      <c r="AE221" s="208"/>
      <c r="AF221" s="208"/>
      <c r="AG221" s="208"/>
      <c r="AH221" s="214"/>
      <c r="AI221" s="215" t="s">
        <v>146</v>
      </c>
      <c r="AJ221" s="216" t="s">
        <v>139</v>
      </c>
      <c r="AK221" s="217" t="s">
        <v>60</v>
      </c>
      <c r="AL221" s="217"/>
      <c r="AM221" s="217"/>
      <c r="AN221" s="217"/>
      <c r="AO221" s="217"/>
      <c r="AP221" s="217"/>
      <c r="AQ221" s="217"/>
      <c r="AR221" s="217"/>
      <c r="AS221" s="218" t="n">
        <v>643.12</v>
      </c>
      <c r="AT221" s="218" t="n">
        <v>0</v>
      </c>
      <c r="AU221" s="219"/>
      <c r="AV221" s="220"/>
      <c r="AW221" s="218" t="n">
        <f aca="false">AT221-AU221</f>
        <v>0</v>
      </c>
      <c r="AX221" s="218" t="n">
        <f aca="false">AU221-AT221</f>
        <v>0</v>
      </c>
      <c r="AY221" s="219"/>
      <c r="AZ221" s="219"/>
      <c r="BA221" s="221"/>
      <c r="BB221" s="219"/>
      <c r="BC221" s="222"/>
      <c r="BD221" s="223"/>
      <c r="BE221" s="205" t="n">
        <v>0</v>
      </c>
      <c r="BF221" s="213"/>
      <c r="BG221" s="213"/>
      <c r="BI221" s="180" t="str">
        <f aca="false">AJ221 &amp; BE221</f>
        <v>Прибыль направляемая на инвестиции0</v>
      </c>
      <c r="BJ221" s="213"/>
      <c r="BK221" s="213"/>
      <c r="BL221" s="213"/>
      <c r="BM221" s="213"/>
      <c r="BX221" s="180"/>
    </row>
    <row r="222" customFormat="false" ht="11.25" hidden="false" customHeight="true" outlineLevel="0" collapsed="false">
      <c r="C222" s="196"/>
      <c r="D222" s="197" t="n">
        <v>53</v>
      </c>
      <c r="E222" s="198" t="s">
        <v>178</v>
      </c>
      <c r="F222" s="198" t="s">
        <v>179</v>
      </c>
      <c r="G222" s="198" t="s">
        <v>258</v>
      </c>
      <c r="H222" s="198" t="s">
        <v>249</v>
      </c>
      <c r="I222" s="198" t="s">
        <v>250</v>
      </c>
      <c r="J222" s="198" t="s">
        <v>251</v>
      </c>
      <c r="K222" s="199" t="n">
        <v>5</v>
      </c>
      <c r="L222" s="199" t="n">
        <v>2019</v>
      </c>
      <c r="M222" s="200" t="s">
        <v>183</v>
      </c>
      <c r="N222" s="200" t="s">
        <v>184</v>
      </c>
      <c r="O222" s="201" t="n">
        <v>0</v>
      </c>
      <c r="P222" s="202" t="n">
        <v>0</v>
      </c>
      <c r="Q222" s="203"/>
      <c r="R222" s="204"/>
      <c r="S222" s="204"/>
      <c r="T222" s="204"/>
      <c r="U222" s="204"/>
      <c r="V222" s="204"/>
      <c r="W222" s="204"/>
      <c r="X222" s="204"/>
      <c r="Y222" s="204"/>
      <c r="Z222" s="204"/>
      <c r="AA222" s="204"/>
      <c r="AB222" s="204"/>
      <c r="AC222" s="204"/>
      <c r="AD222" s="204"/>
      <c r="AE222" s="204"/>
      <c r="AF222" s="204"/>
      <c r="AG222" s="204"/>
      <c r="AH222" s="204"/>
      <c r="AI222" s="204"/>
      <c r="AJ222" s="204"/>
      <c r="AK222" s="204"/>
      <c r="AL222" s="204"/>
      <c r="AM222" s="204"/>
      <c r="AN222" s="204"/>
      <c r="AO222" s="204"/>
      <c r="AP222" s="204"/>
      <c r="AQ222" s="204"/>
      <c r="AR222" s="204"/>
      <c r="AS222" s="204"/>
      <c r="AT222" s="204"/>
      <c r="AU222" s="204"/>
      <c r="AV222" s="204"/>
      <c r="AW222" s="204"/>
      <c r="AX222" s="204"/>
      <c r="AY222" s="204"/>
      <c r="AZ222" s="204"/>
      <c r="BA222" s="204"/>
      <c r="BB222" s="204"/>
      <c r="BC222" s="204"/>
      <c r="BD222" s="204"/>
      <c r="BE222" s="205"/>
      <c r="BF222" s="181"/>
      <c r="BG222" s="181"/>
      <c r="BH222" s="181"/>
      <c r="BI222" s="181"/>
      <c r="BJ222" s="181"/>
      <c r="BK222" s="181"/>
    </row>
    <row r="223" customFormat="false" ht="11.25" hidden="false" customHeight="true" outlineLevel="0" collapsed="false">
      <c r="C223" s="196"/>
      <c r="D223" s="197"/>
      <c r="E223" s="198"/>
      <c r="F223" s="198"/>
      <c r="G223" s="198"/>
      <c r="H223" s="198"/>
      <c r="I223" s="198"/>
      <c r="J223" s="198"/>
      <c r="K223" s="199"/>
      <c r="L223" s="199"/>
      <c r="M223" s="200"/>
      <c r="N223" s="200"/>
      <c r="O223" s="201"/>
      <c r="P223" s="202"/>
      <c r="Q223" s="206"/>
      <c r="R223" s="207" t="n">
        <v>1</v>
      </c>
      <c r="S223" s="208" t="s">
        <v>185</v>
      </c>
      <c r="T223" s="208" t="s">
        <v>252</v>
      </c>
      <c r="U223" s="208" t="s">
        <v>187</v>
      </c>
      <c r="V223" s="208" t="s">
        <v>249</v>
      </c>
      <c r="W223" s="208" t="s">
        <v>250</v>
      </c>
      <c r="X223" s="208" t="s">
        <v>251</v>
      </c>
      <c r="Y223" s="208" t="s">
        <v>253</v>
      </c>
      <c r="Z223" s="208" t="s">
        <v>254</v>
      </c>
      <c r="AA223" s="208" t="s">
        <v>255</v>
      </c>
      <c r="AB223" s="208" t="s">
        <v>256</v>
      </c>
      <c r="AC223" s="208" t="s">
        <v>249</v>
      </c>
      <c r="AD223" s="208" t="s">
        <v>250</v>
      </c>
      <c r="AE223" s="208" t="s">
        <v>251</v>
      </c>
      <c r="AF223" s="208" t="s">
        <v>253</v>
      </c>
      <c r="AG223" s="208" t="s">
        <v>254</v>
      </c>
      <c r="AH223" s="209"/>
      <c r="AI223" s="210"/>
      <c r="AJ223" s="211"/>
      <c r="AK223" s="211"/>
      <c r="AL223" s="211"/>
      <c r="AM223" s="211"/>
      <c r="AN223" s="211"/>
      <c r="AO223" s="211"/>
      <c r="AP223" s="211"/>
      <c r="AQ223" s="211"/>
      <c r="AR223" s="211"/>
      <c r="AS223" s="212"/>
      <c r="AT223" s="212"/>
      <c r="AU223" s="212"/>
      <c r="AV223" s="212"/>
      <c r="AW223" s="212"/>
      <c r="AX223" s="212"/>
      <c r="AY223" s="158"/>
      <c r="AZ223" s="158"/>
      <c r="BA223" s="158"/>
      <c r="BB223" s="158"/>
      <c r="BC223" s="158"/>
      <c r="BD223" s="158"/>
      <c r="BE223" s="205"/>
      <c r="BF223" s="213"/>
      <c r="BG223" s="213"/>
      <c r="BH223" s="213"/>
      <c r="BI223" s="181"/>
      <c r="BJ223" s="213"/>
      <c r="BK223" s="213"/>
      <c r="BL223" s="213"/>
      <c r="BM223" s="213"/>
      <c r="BN223" s="213"/>
    </row>
    <row r="224" customFormat="false" ht="15" hidden="false" customHeight="true" outlineLevel="0" collapsed="false">
      <c r="C224" s="196"/>
      <c r="D224" s="197"/>
      <c r="E224" s="198"/>
      <c r="F224" s="198"/>
      <c r="G224" s="198"/>
      <c r="H224" s="198"/>
      <c r="I224" s="198"/>
      <c r="J224" s="198"/>
      <c r="K224" s="199"/>
      <c r="L224" s="199"/>
      <c r="M224" s="200"/>
      <c r="N224" s="200"/>
      <c r="O224" s="201"/>
      <c r="P224" s="202"/>
      <c r="Q224" s="206"/>
      <c r="R224" s="207"/>
      <c r="S224" s="208"/>
      <c r="T224" s="208"/>
      <c r="U224" s="208"/>
      <c r="V224" s="208"/>
      <c r="W224" s="208"/>
      <c r="X224" s="208"/>
      <c r="Y224" s="208"/>
      <c r="Z224" s="208"/>
      <c r="AA224" s="208"/>
      <c r="AB224" s="208"/>
      <c r="AC224" s="208"/>
      <c r="AD224" s="208"/>
      <c r="AE224" s="208"/>
      <c r="AF224" s="208"/>
      <c r="AG224" s="208"/>
      <c r="AH224" s="214"/>
      <c r="AI224" s="215" t="s">
        <v>193</v>
      </c>
      <c r="AJ224" s="216" t="s">
        <v>141</v>
      </c>
      <c r="AK224" s="217" t="s">
        <v>60</v>
      </c>
      <c r="AL224" s="217"/>
      <c r="AM224" s="217"/>
      <c r="AN224" s="217"/>
      <c r="AO224" s="217"/>
      <c r="AP224" s="217"/>
      <c r="AQ224" s="217"/>
      <c r="AR224" s="217"/>
      <c r="AS224" s="218" t="n">
        <v>1537.705</v>
      </c>
      <c r="AT224" s="218" t="n">
        <v>1537.705</v>
      </c>
      <c r="AU224" s="219"/>
      <c r="AV224" s="220"/>
      <c r="AW224" s="218" t="n">
        <f aca="false">AT224-AU224</f>
        <v>1537.705</v>
      </c>
      <c r="AX224" s="218" t="n">
        <f aca="false">AU224-AT224</f>
        <v>-1537.705</v>
      </c>
      <c r="AY224" s="219"/>
      <c r="AZ224" s="219"/>
      <c r="BA224" s="221" t="s">
        <v>194</v>
      </c>
      <c r="BB224" s="219" t="n">
        <f aca="false">AW224</f>
        <v>1537.705</v>
      </c>
      <c r="BC224" s="222" t="s">
        <v>194</v>
      </c>
      <c r="BD224" s="223"/>
      <c r="BE224" s="205" t="n">
        <v>0</v>
      </c>
      <c r="BF224" s="213"/>
      <c r="BG224" s="213"/>
      <c r="BI224" s="180" t="str">
        <f aca="false">AJ224 &amp; BE224</f>
        <v>Амортизационные отчисления0</v>
      </c>
      <c r="BJ224" s="213"/>
      <c r="BK224" s="213"/>
      <c r="BL224" s="213"/>
      <c r="BM224" s="213"/>
      <c r="BX224" s="180"/>
    </row>
    <row r="225" customFormat="false" ht="15" hidden="false" customHeight="true" outlineLevel="0" collapsed="false">
      <c r="C225" s="196"/>
      <c r="D225" s="197"/>
      <c r="E225" s="198"/>
      <c r="F225" s="198"/>
      <c r="G225" s="198"/>
      <c r="H225" s="198"/>
      <c r="I225" s="198"/>
      <c r="J225" s="198"/>
      <c r="K225" s="199"/>
      <c r="L225" s="199"/>
      <c r="M225" s="200"/>
      <c r="N225" s="200"/>
      <c r="O225" s="201"/>
      <c r="P225" s="202"/>
      <c r="Q225" s="206"/>
      <c r="R225" s="207"/>
      <c r="S225" s="208"/>
      <c r="T225" s="208"/>
      <c r="U225" s="208"/>
      <c r="V225" s="208"/>
      <c r="W225" s="208"/>
      <c r="X225" s="208"/>
      <c r="Y225" s="208"/>
      <c r="Z225" s="208"/>
      <c r="AA225" s="208"/>
      <c r="AB225" s="208"/>
      <c r="AC225" s="208"/>
      <c r="AD225" s="208"/>
      <c r="AE225" s="208"/>
      <c r="AF225" s="208"/>
      <c r="AG225" s="208"/>
      <c r="AH225" s="214"/>
      <c r="AI225" s="215" t="s">
        <v>146</v>
      </c>
      <c r="AJ225" s="216" t="s">
        <v>139</v>
      </c>
      <c r="AK225" s="217" t="s">
        <v>60</v>
      </c>
      <c r="AL225" s="217"/>
      <c r="AM225" s="217"/>
      <c r="AN225" s="217"/>
      <c r="AO225" s="217"/>
      <c r="AP225" s="217"/>
      <c r="AQ225" s="217"/>
      <c r="AR225" s="217"/>
      <c r="AS225" s="218" t="n">
        <v>12.075</v>
      </c>
      <c r="AT225" s="218" t="n">
        <v>12.075</v>
      </c>
      <c r="AU225" s="219"/>
      <c r="AV225" s="220"/>
      <c r="AW225" s="218" t="n">
        <f aca="false">AT225-AU225</f>
        <v>12.075</v>
      </c>
      <c r="AX225" s="218" t="n">
        <f aca="false">AU225-AT225</f>
        <v>-12.075</v>
      </c>
      <c r="AY225" s="219"/>
      <c r="AZ225" s="219"/>
      <c r="BA225" s="221" t="s">
        <v>194</v>
      </c>
      <c r="BB225" s="219" t="n">
        <f aca="false">AW225</f>
        <v>12.075</v>
      </c>
      <c r="BC225" s="222" t="s">
        <v>194</v>
      </c>
      <c r="BD225" s="223"/>
      <c r="BE225" s="205" t="n">
        <v>0</v>
      </c>
      <c r="BF225" s="213"/>
      <c r="BG225" s="213"/>
      <c r="BI225" s="180" t="str">
        <f aca="false">AJ225 &amp; BE225</f>
        <v>Прибыль направляемая на инвестиции0</v>
      </c>
      <c r="BJ225" s="213"/>
      <c r="BK225" s="213"/>
      <c r="BL225" s="213"/>
      <c r="BM225" s="213"/>
      <c r="BX225" s="180"/>
    </row>
    <row r="226" customFormat="false" ht="11.25" hidden="false" customHeight="true" outlineLevel="0" collapsed="false">
      <c r="C226" s="196"/>
      <c r="D226" s="197" t="n">
        <v>54</v>
      </c>
      <c r="E226" s="198" t="s">
        <v>178</v>
      </c>
      <c r="F226" s="198" t="s">
        <v>179</v>
      </c>
      <c r="G226" s="198" t="s">
        <v>259</v>
      </c>
      <c r="H226" s="198" t="s">
        <v>249</v>
      </c>
      <c r="I226" s="198" t="s">
        <v>250</v>
      </c>
      <c r="J226" s="198" t="s">
        <v>251</v>
      </c>
      <c r="K226" s="199" t="n">
        <v>5</v>
      </c>
      <c r="L226" s="199" t="n">
        <v>2023</v>
      </c>
      <c r="M226" s="200" t="s">
        <v>183</v>
      </c>
      <c r="N226" s="200" t="s">
        <v>205</v>
      </c>
      <c r="O226" s="201" t="n">
        <v>0</v>
      </c>
      <c r="P226" s="202" t="n">
        <v>0</v>
      </c>
      <c r="Q226" s="203"/>
      <c r="R226" s="204"/>
      <c r="S226" s="204"/>
      <c r="T226" s="204"/>
      <c r="U226" s="204"/>
      <c r="V226" s="204"/>
      <c r="W226" s="204"/>
      <c r="X226" s="204"/>
      <c r="Y226" s="204"/>
      <c r="Z226" s="204"/>
      <c r="AA226" s="204"/>
      <c r="AB226" s="204"/>
      <c r="AC226" s="204"/>
      <c r="AD226" s="204"/>
      <c r="AE226" s="204"/>
      <c r="AF226" s="204"/>
      <c r="AG226" s="204"/>
      <c r="AH226" s="204"/>
      <c r="AI226" s="204"/>
      <c r="AJ226" s="204"/>
      <c r="AK226" s="204"/>
      <c r="AL226" s="204"/>
      <c r="AM226" s="204"/>
      <c r="AN226" s="204"/>
      <c r="AO226" s="204"/>
      <c r="AP226" s="204"/>
      <c r="AQ226" s="204"/>
      <c r="AR226" s="204"/>
      <c r="AS226" s="204"/>
      <c r="AT226" s="204"/>
      <c r="AU226" s="204"/>
      <c r="AV226" s="204"/>
      <c r="AW226" s="204"/>
      <c r="AX226" s="204"/>
      <c r="AY226" s="204"/>
      <c r="AZ226" s="204"/>
      <c r="BA226" s="204"/>
      <c r="BB226" s="204"/>
      <c r="BC226" s="204"/>
      <c r="BD226" s="204"/>
      <c r="BE226" s="205"/>
      <c r="BF226" s="181"/>
      <c r="BG226" s="181"/>
      <c r="BH226" s="181"/>
      <c r="BI226" s="181"/>
      <c r="BJ226" s="181"/>
      <c r="BK226" s="181"/>
    </row>
    <row r="227" customFormat="false" ht="11.25" hidden="false" customHeight="true" outlineLevel="0" collapsed="false">
      <c r="C227" s="196"/>
      <c r="D227" s="197"/>
      <c r="E227" s="198"/>
      <c r="F227" s="198"/>
      <c r="G227" s="198"/>
      <c r="H227" s="198"/>
      <c r="I227" s="198"/>
      <c r="J227" s="198"/>
      <c r="K227" s="199"/>
      <c r="L227" s="199"/>
      <c r="M227" s="200"/>
      <c r="N227" s="200"/>
      <c r="O227" s="201"/>
      <c r="P227" s="202"/>
      <c r="Q227" s="206"/>
      <c r="R227" s="207" t="n">
        <v>1</v>
      </c>
      <c r="S227" s="208" t="s">
        <v>185</v>
      </c>
      <c r="T227" s="208" t="s">
        <v>252</v>
      </c>
      <c r="U227" s="208" t="s">
        <v>187</v>
      </c>
      <c r="V227" s="208" t="s">
        <v>249</v>
      </c>
      <c r="W227" s="208" t="s">
        <v>250</v>
      </c>
      <c r="X227" s="208" t="s">
        <v>251</v>
      </c>
      <c r="Y227" s="208" t="s">
        <v>253</v>
      </c>
      <c r="Z227" s="208" t="s">
        <v>254</v>
      </c>
      <c r="AA227" s="208" t="s">
        <v>255</v>
      </c>
      <c r="AB227" s="208" t="s">
        <v>256</v>
      </c>
      <c r="AC227" s="208" t="s">
        <v>249</v>
      </c>
      <c r="AD227" s="208" t="s">
        <v>250</v>
      </c>
      <c r="AE227" s="208" t="s">
        <v>251</v>
      </c>
      <c r="AF227" s="208" t="s">
        <v>253</v>
      </c>
      <c r="AG227" s="208" t="s">
        <v>254</v>
      </c>
      <c r="AH227" s="209"/>
      <c r="AI227" s="210"/>
      <c r="AJ227" s="211"/>
      <c r="AK227" s="211"/>
      <c r="AL227" s="211"/>
      <c r="AM227" s="211"/>
      <c r="AN227" s="211"/>
      <c r="AO227" s="211"/>
      <c r="AP227" s="211"/>
      <c r="AQ227" s="211"/>
      <c r="AR227" s="211"/>
      <c r="AS227" s="212"/>
      <c r="AT227" s="212"/>
      <c r="AU227" s="212"/>
      <c r="AV227" s="212"/>
      <c r="AW227" s="212"/>
      <c r="AX227" s="212"/>
      <c r="AY227" s="158"/>
      <c r="AZ227" s="158"/>
      <c r="BA227" s="158"/>
      <c r="BB227" s="158"/>
      <c r="BC227" s="158"/>
      <c r="BD227" s="158"/>
      <c r="BE227" s="205"/>
      <c r="BF227" s="213"/>
      <c r="BG227" s="213"/>
      <c r="BH227" s="213"/>
      <c r="BI227" s="181"/>
      <c r="BJ227" s="213"/>
      <c r="BK227" s="213"/>
      <c r="BL227" s="213"/>
      <c r="BM227" s="213"/>
      <c r="BN227" s="213"/>
    </row>
    <row r="228" customFormat="false" ht="15" hidden="false" customHeight="true" outlineLevel="0" collapsed="false">
      <c r="C228" s="196"/>
      <c r="D228" s="197"/>
      <c r="E228" s="198"/>
      <c r="F228" s="198"/>
      <c r="G228" s="198"/>
      <c r="H228" s="198"/>
      <c r="I228" s="198"/>
      <c r="J228" s="198"/>
      <c r="K228" s="199"/>
      <c r="L228" s="199"/>
      <c r="M228" s="200"/>
      <c r="N228" s="200"/>
      <c r="O228" s="201"/>
      <c r="P228" s="202"/>
      <c r="Q228" s="206"/>
      <c r="R228" s="207"/>
      <c r="S228" s="208"/>
      <c r="T228" s="208"/>
      <c r="U228" s="208"/>
      <c r="V228" s="208"/>
      <c r="W228" s="208"/>
      <c r="X228" s="208"/>
      <c r="Y228" s="208"/>
      <c r="Z228" s="208"/>
      <c r="AA228" s="208"/>
      <c r="AB228" s="208"/>
      <c r="AC228" s="208"/>
      <c r="AD228" s="208"/>
      <c r="AE228" s="208"/>
      <c r="AF228" s="208"/>
      <c r="AG228" s="208"/>
      <c r="AH228" s="214"/>
      <c r="AI228" s="215" t="s">
        <v>193</v>
      </c>
      <c r="AJ228" s="216" t="s">
        <v>141</v>
      </c>
      <c r="AK228" s="217" t="s">
        <v>60</v>
      </c>
      <c r="AL228" s="217"/>
      <c r="AM228" s="217"/>
      <c r="AN228" s="217"/>
      <c r="AO228" s="217"/>
      <c r="AP228" s="217"/>
      <c r="AQ228" s="217"/>
      <c r="AR228" s="217"/>
      <c r="AS228" s="218" t="n">
        <v>873.6</v>
      </c>
      <c r="AT228" s="218" t="n">
        <v>0</v>
      </c>
      <c r="AU228" s="219"/>
      <c r="AV228" s="220"/>
      <c r="AW228" s="218" t="n">
        <f aca="false">AT228-AU228</f>
        <v>0</v>
      </c>
      <c r="AX228" s="218" t="n">
        <f aca="false">AU228-AT228</f>
        <v>0</v>
      </c>
      <c r="AY228" s="219"/>
      <c r="AZ228" s="219"/>
      <c r="BA228" s="221"/>
      <c r="BB228" s="219"/>
      <c r="BC228" s="222"/>
      <c r="BD228" s="223"/>
      <c r="BE228" s="205" t="n">
        <v>0</v>
      </c>
      <c r="BF228" s="213"/>
      <c r="BG228" s="213"/>
      <c r="BI228" s="180" t="str">
        <f aca="false">AJ228 &amp; BE228</f>
        <v>Амортизационные отчисления0</v>
      </c>
      <c r="BJ228" s="213"/>
      <c r="BK228" s="213"/>
      <c r="BL228" s="213"/>
      <c r="BM228" s="213"/>
      <c r="BX228" s="180"/>
    </row>
    <row r="229" customFormat="false" ht="15" hidden="false" customHeight="true" outlineLevel="0" collapsed="false">
      <c r="C229" s="196"/>
      <c r="D229" s="197"/>
      <c r="E229" s="198"/>
      <c r="F229" s="198"/>
      <c r="G229" s="198"/>
      <c r="H229" s="198"/>
      <c r="I229" s="198"/>
      <c r="J229" s="198"/>
      <c r="K229" s="199"/>
      <c r="L229" s="199"/>
      <c r="M229" s="200"/>
      <c r="N229" s="200"/>
      <c r="O229" s="201"/>
      <c r="P229" s="202"/>
      <c r="Q229" s="206"/>
      <c r="R229" s="207"/>
      <c r="S229" s="208"/>
      <c r="T229" s="208"/>
      <c r="U229" s="208"/>
      <c r="V229" s="208"/>
      <c r="W229" s="208"/>
      <c r="X229" s="208"/>
      <c r="Y229" s="208"/>
      <c r="Z229" s="208"/>
      <c r="AA229" s="208"/>
      <c r="AB229" s="208"/>
      <c r="AC229" s="208"/>
      <c r="AD229" s="208"/>
      <c r="AE229" s="208"/>
      <c r="AF229" s="208"/>
      <c r="AG229" s="208"/>
      <c r="AH229" s="214"/>
      <c r="AI229" s="215" t="s">
        <v>146</v>
      </c>
      <c r="AJ229" s="216" t="s">
        <v>139</v>
      </c>
      <c r="AK229" s="217" t="s">
        <v>60</v>
      </c>
      <c r="AL229" s="217"/>
      <c r="AM229" s="217"/>
      <c r="AN229" s="217"/>
      <c r="AO229" s="217"/>
      <c r="AP229" s="217"/>
      <c r="AQ229" s="217"/>
      <c r="AR229" s="217"/>
      <c r="AS229" s="218" t="n">
        <v>4089.317</v>
      </c>
      <c r="AT229" s="218" t="n">
        <v>0</v>
      </c>
      <c r="AU229" s="219"/>
      <c r="AV229" s="220"/>
      <c r="AW229" s="218" t="n">
        <f aca="false">AT229-AU229</f>
        <v>0</v>
      </c>
      <c r="AX229" s="218" t="n">
        <f aca="false">AU229-AT229</f>
        <v>0</v>
      </c>
      <c r="AY229" s="219"/>
      <c r="AZ229" s="219"/>
      <c r="BA229" s="221"/>
      <c r="BB229" s="219"/>
      <c r="BC229" s="222"/>
      <c r="BD229" s="223"/>
      <c r="BE229" s="205" t="n">
        <v>0</v>
      </c>
      <c r="BF229" s="213"/>
      <c r="BG229" s="213"/>
      <c r="BI229" s="180" t="str">
        <f aca="false">AJ229 &amp; BE229</f>
        <v>Прибыль направляемая на инвестиции0</v>
      </c>
      <c r="BJ229" s="213"/>
      <c r="BK229" s="213"/>
      <c r="BL229" s="213"/>
      <c r="BM229" s="213"/>
      <c r="BX229" s="180"/>
    </row>
    <row r="230" customFormat="false" ht="11.25" hidden="false" customHeight="true" outlineLevel="0" collapsed="false">
      <c r="C230" s="196"/>
      <c r="D230" s="197" t="n">
        <v>55</v>
      </c>
      <c r="E230" s="198" t="s">
        <v>178</v>
      </c>
      <c r="F230" s="198" t="s">
        <v>179</v>
      </c>
      <c r="G230" s="198" t="s">
        <v>260</v>
      </c>
      <c r="H230" s="198" t="s">
        <v>261</v>
      </c>
      <c r="I230" s="198" t="s">
        <v>262</v>
      </c>
      <c r="J230" s="198" t="s">
        <v>263</v>
      </c>
      <c r="K230" s="199" t="n">
        <v>5</v>
      </c>
      <c r="L230" s="199" t="n">
        <v>2019</v>
      </c>
      <c r="M230" s="200" t="s">
        <v>183</v>
      </c>
      <c r="N230" s="200" t="s">
        <v>184</v>
      </c>
      <c r="O230" s="201" t="n">
        <v>0</v>
      </c>
      <c r="P230" s="202" t="n">
        <v>100</v>
      </c>
      <c r="Q230" s="203"/>
      <c r="R230" s="204"/>
      <c r="S230" s="204"/>
      <c r="T230" s="204"/>
      <c r="U230" s="204"/>
      <c r="V230" s="204"/>
      <c r="W230" s="204"/>
      <c r="X230" s="204"/>
      <c r="Y230" s="204"/>
      <c r="Z230" s="204"/>
      <c r="AA230" s="204"/>
      <c r="AB230" s="204"/>
      <c r="AC230" s="204"/>
      <c r="AD230" s="204"/>
      <c r="AE230" s="204"/>
      <c r="AF230" s="204"/>
      <c r="AG230" s="204"/>
      <c r="AH230" s="204"/>
      <c r="AI230" s="204"/>
      <c r="AJ230" s="204"/>
      <c r="AK230" s="204"/>
      <c r="AL230" s="204"/>
      <c r="AM230" s="204"/>
      <c r="AN230" s="204"/>
      <c r="AO230" s="204"/>
      <c r="AP230" s="204"/>
      <c r="AQ230" s="204"/>
      <c r="AR230" s="204"/>
      <c r="AS230" s="204"/>
      <c r="AT230" s="204"/>
      <c r="AU230" s="204"/>
      <c r="AV230" s="204"/>
      <c r="AW230" s="204"/>
      <c r="AX230" s="204"/>
      <c r="AY230" s="204"/>
      <c r="AZ230" s="204"/>
      <c r="BA230" s="204"/>
      <c r="BB230" s="204"/>
      <c r="BC230" s="204"/>
      <c r="BD230" s="204"/>
      <c r="BE230" s="205"/>
      <c r="BF230" s="181"/>
      <c r="BG230" s="181"/>
      <c r="BH230" s="181"/>
      <c r="BI230" s="181"/>
      <c r="BJ230" s="181"/>
      <c r="BK230" s="181"/>
    </row>
    <row r="231" customFormat="false" ht="11.25" hidden="false" customHeight="true" outlineLevel="0" collapsed="false">
      <c r="C231" s="196"/>
      <c r="D231" s="197"/>
      <c r="E231" s="198"/>
      <c r="F231" s="198"/>
      <c r="G231" s="198"/>
      <c r="H231" s="198"/>
      <c r="I231" s="198"/>
      <c r="J231" s="198"/>
      <c r="K231" s="199"/>
      <c r="L231" s="199"/>
      <c r="M231" s="200"/>
      <c r="N231" s="200"/>
      <c r="O231" s="201"/>
      <c r="P231" s="202"/>
      <c r="Q231" s="206"/>
      <c r="R231" s="207" t="n">
        <v>1</v>
      </c>
      <c r="S231" s="208" t="s">
        <v>185</v>
      </c>
      <c r="T231" s="208" t="s">
        <v>264</v>
      </c>
      <c r="U231" s="208" t="s">
        <v>265</v>
      </c>
      <c r="V231" s="208" t="s">
        <v>261</v>
      </c>
      <c r="W231" s="208" t="s">
        <v>262</v>
      </c>
      <c r="X231" s="208" t="s">
        <v>263</v>
      </c>
      <c r="Y231" s="208" t="s">
        <v>266</v>
      </c>
      <c r="Z231" s="208" t="s">
        <v>267</v>
      </c>
      <c r="AA231" s="208" t="s">
        <v>268</v>
      </c>
      <c r="AB231" s="208" t="s">
        <v>269</v>
      </c>
      <c r="AC231" s="208" t="s">
        <v>261</v>
      </c>
      <c r="AD231" s="208" t="s">
        <v>262</v>
      </c>
      <c r="AE231" s="208" t="s">
        <v>263</v>
      </c>
      <c r="AF231" s="208" t="s">
        <v>266</v>
      </c>
      <c r="AG231" s="208" t="s">
        <v>267</v>
      </c>
      <c r="AH231" s="209"/>
      <c r="AI231" s="210"/>
      <c r="AJ231" s="211"/>
      <c r="AK231" s="211"/>
      <c r="AL231" s="211"/>
      <c r="AM231" s="211"/>
      <c r="AN231" s="211"/>
      <c r="AO231" s="211"/>
      <c r="AP231" s="211"/>
      <c r="AQ231" s="211"/>
      <c r="AR231" s="211"/>
      <c r="AS231" s="212"/>
      <c r="AT231" s="212"/>
      <c r="AU231" s="212"/>
      <c r="AV231" s="212"/>
      <c r="AW231" s="212"/>
      <c r="AX231" s="212"/>
      <c r="AY231" s="158"/>
      <c r="AZ231" s="158"/>
      <c r="BA231" s="158"/>
      <c r="BB231" s="158"/>
      <c r="BC231" s="158"/>
      <c r="BD231" s="158"/>
      <c r="BE231" s="205"/>
      <c r="BF231" s="213"/>
      <c r="BG231" s="213"/>
      <c r="BH231" s="213"/>
      <c r="BI231" s="181"/>
      <c r="BJ231" s="213"/>
      <c r="BK231" s="213"/>
      <c r="BL231" s="213"/>
      <c r="BM231" s="213"/>
      <c r="BN231" s="213"/>
    </row>
    <row r="232" customFormat="false" ht="15" hidden="false" customHeight="true" outlineLevel="0" collapsed="false">
      <c r="C232" s="196"/>
      <c r="D232" s="197"/>
      <c r="E232" s="198"/>
      <c r="F232" s="198"/>
      <c r="G232" s="198"/>
      <c r="H232" s="198"/>
      <c r="I232" s="198"/>
      <c r="J232" s="198"/>
      <c r="K232" s="199"/>
      <c r="L232" s="199"/>
      <c r="M232" s="200"/>
      <c r="N232" s="200"/>
      <c r="O232" s="201"/>
      <c r="P232" s="202"/>
      <c r="Q232" s="206"/>
      <c r="R232" s="207"/>
      <c r="S232" s="208"/>
      <c r="T232" s="208"/>
      <c r="U232" s="208"/>
      <c r="V232" s="208"/>
      <c r="W232" s="208"/>
      <c r="X232" s="208"/>
      <c r="Y232" s="208"/>
      <c r="Z232" s="208"/>
      <c r="AA232" s="208"/>
      <c r="AB232" s="208"/>
      <c r="AC232" s="208"/>
      <c r="AD232" s="208"/>
      <c r="AE232" s="208"/>
      <c r="AF232" s="208"/>
      <c r="AG232" s="208"/>
      <c r="AH232" s="214"/>
      <c r="AI232" s="215" t="s">
        <v>193</v>
      </c>
      <c r="AJ232" s="216" t="s">
        <v>141</v>
      </c>
      <c r="AK232" s="217" t="s">
        <v>60</v>
      </c>
      <c r="AL232" s="217"/>
      <c r="AM232" s="217"/>
      <c r="AN232" s="217"/>
      <c r="AO232" s="217"/>
      <c r="AP232" s="217"/>
      <c r="AQ232" s="217"/>
      <c r="AR232" s="217"/>
      <c r="AS232" s="218" t="n">
        <v>1062.59</v>
      </c>
      <c r="AT232" s="218" t="n">
        <v>1062.59</v>
      </c>
      <c r="AU232" s="219" t="n">
        <f aca="false">AT232</f>
        <v>1062.59</v>
      </c>
      <c r="AV232" s="220"/>
      <c r="AW232" s="218" t="n">
        <f aca="false">AT232-AU232</f>
        <v>0</v>
      </c>
      <c r="AX232" s="218" t="n">
        <f aca="false">AU232-AT232</f>
        <v>0</v>
      </c>
      <c r="AY232" s="219"/>
      <c r="AZ232" s="219"/>
      <c r="BA232" s="221"/>
      <c r="BB232" s="219"/>
      <c r="BC232" s="222"/>
      <c r="BD232" s="228"/>
      <c r="BE232" s="205" t="n">
        <v>0</v>
      </c>
      <c r="BF232" s="213"/>
      <c r="BG232" s="213"/>
      <c r="BI232" s="180" t="str">
        <f aca="false">AJ232 &amp; BE232</f>
        <v>Амортизационные отчисления0</v>
      </c>
      <c r="BJ232" s="213"/>
      <c r="BK232" s="213"/>
      <c r="BL232" s="213"/>
      <c r="BM232" s="213"/>
      <c r="BX232" s="180"/>
    </row>
    <row r="233" customFormat="false" ht="15" hidden="false" customHeight="true" outlineLevel="0" collapsed="false">
      <c r="C233" s="196"/>
      <c r="D233" s="197"/>
      <c r="E233" s="198"/>
      <c r="F233" s="198"/>
      <c r="G233" s="198"/>
      <c r="H233" s="198"/>
      <c r="I233" s="198"/>
      <c r="J233" s="198"/>
      <c r="K233" s="199"/>
      <c r="L233" s="199"/>
      <c r="M233" s="200"/>
      <c r="N233" s="200"/>
      <c r="O233" s="201"/>
      <c r="P233" s="202"/>
      <c r="Q233" s="206"/>
      <c r="R233" s="207"/>
      <c r="S233" s="208"/>
      <c r="T233" s="208"/>
      <c r="U233" s="208"/>
      <c r="V233" s="208"/>
      <c r="W233" s="208"/>
      <c r="X233" s="208"/>
      <c r="Y233" s="208"/>
      <c r="Z233" s="208"/>
      <c r="AA233" s="208"/>
      <c r="AB233" s="208"/>
      <c r="AC233" s="208"/>
      <c r="AD233" s="208"/>
      <c r="AE233" s="208"/>
      <c r="AF233" s="208"/>
      <c r="AG233" s="208"/>
      <c r="AH233" s="214"/>
      <c r="AI233" s="215" t="s">
        <v>146</v>
      </c>
      <c r="AJ233" s="216" t="s">
        <v>139</v>
      </c>
      <c r="AK233" s="217" t="s">
        <v>60</v>
      </c>
      <c r="AL233" s="217"/>
      <c r="AM233" s="217"/>
      <c r="AN233" s="217"/>
      <c r="AO233" s="217"/>
      <c r="AP233" s="217"/>
      <c r="AQ233" s="217"/>
      <c r="AR233" s="217"/>
      <c r="AS233" s="218" t="n">
        <v>1672.87</v>
      </c>
      <c r="AT233" s="218" t="n">
        <v>1672.87</v>
      </c>
      <c r="AU233" s="219" t="n">
        <f aca="false">3973.272-AU232</f>
        <v>2910.682</v>
      </c>
      <c r="AV233" s="220"/>
      <c r="AW233" s="218" t="n">
        <f aca="false">AT233-AU233</f>
        <v>-1237.812</v>
      </c>
      <c r="AX233" s="218" t="n">
        <f aca="false">AU233-AT233</f>
        <v>1237.812</v>
      </c>
      <c r="AY233" s="219" t="n">
        <f aca="false">AX233</f>
        <v>1237.812</v>
      </c>
      <c r="AZ233" s="219"/>
      <c r="BA233" s="221"/>
      <c r="BB233" s="219"/>
      <c r="BC233" s="222" t="s">
        <v>270</v>
      </c>
      <c r="BD233" s="229" t="s">
        <v>271</v>
      </c>
      <c r="BE233" s="205" t="n">
        <v>0</v>
      </c>
      <c r="BF233" s="213"/>
      <c r="BG233" s="213"/>
      <c r="BI233" s="180" t="str">
        <f aca="false">AJ233 &amp; BE233</f>
        <v>Прибыль направляемая на инвестиции0</v>
      </c>
      <c r="BJ233" s="213"/>
      <c r="BK233" s="213"/>
      <c r="BL233" s="213"/>
      <c r="BM233" s="213"/>
      <c r="BX233" s="180"/>
    </row>
    <row r="234" customFormat="false" ht="11.25" hidden="false" customHeight="true" outlineLevel="0" collapsed="false">
      <c r="C234" s="196"/>
      <c r="D234" s="197" t="n">
        <v>56</v>
      </c>
      <c r="E234" s="198" t="s">
        <v>178</v>
      </c>
      <c r="F234" s="198" t="s">
        <v>179</v>
      </c>
      <c r="G234" s="198" t="s">
        <v>201</v>
      </c>
      <c r="H234" s="198" t="s">
        <v>261</v>
      </c>
      <c r="I234" s="198" t="s">
        <v>262</v>
      </c>
      <c r="J234" s="198" t="s">
        <v>263</v>
      </c>
      <c r="K234" s="199" t="n">
        <v>5</v>
      </c>
      <c r="L234" s="199" t="n">
        <v>2019</v>
      </c>
      <c r="M234" s="200" t="s">
        <v>183</v>
      </c>
      <c r="N234" s="200" t="s">
        <v>184</v>
      </c>
      <c r="O234" s="201" t="n">
        <v>0</v>
      </c>
      <c r="P234" s="202" t="n">
        <v>0</v>
      </c>
      <c r="Q234" s="203"/>
      <c r="R234" s="204"/>
      <c r="S234" s="204"/>
      <c r="T234" s="204"/>
      <c r="U234" s="204"/>
      <c r="V234" s="204"/>
      <c r="W234" s="204"/>
      <c r="X234" s="204"/>
      <c r="Y234" s="204"/>
      <c r="Z234" s="204"/>
      <c r="AA234" s="204"/>
      <c r="AB234" s="204"/>
      <c r="AC234" s="204"/>
      <c r="AD234" s="204"/>
      <c r="AE234" s="204"/>
      <c r="AF234" s="204"/>
      <c r="AG234" s="204"/>
      <c r="AH234" s="204"/>
      <c r="AI234" s="204"/>
      <c r="AJ234" s="204"/>
      <c r="AK234" s="204"/>
      <c r="AL234" s="204"/>
      <c r="AM234" s="204"/>
      <c r="AN234" s="204"/>
      <c r="AO234" s="204"/>
      <c r="AP234" s="204"/>
      <c r="AQ234" s="204"/>
      <c r="AR234" s="204"/>
      <c r="AS234" s="204"/>
      <c r="AT234" s="204"/>
      <c r="AU234" s="204"/>
      <c r="AV234" s="204"/>
      <c r="AW234" s="204"/>
      <c r="AX234" s="204"/>
      <c r="AY234" s="204"/>
      <c r="AZ234" s="204"/>
      <c r="BA234" s="204"/>
      <c r="BB234" s="204"/>
      <c r="BC234" s="204"/>
      <c r="BD234" s="204"/>
      <c r="BE234" s="205"/>
      <c r="BF234" s="181"/>
      <c r="BG234" s="181"/>
      <c r="BH234" s="181"/>
      <c r="BI234" s="181"/>
      <c r="BJ234" s="181"/>
      <c r="BK234" s="181"/>
    </row>
    <row r="235" customFormat="false" ht="11.25" hidden="false" customHeight="true" outlineLevel="0" collapsed="false">
      <c r="C235" s="196"/>
      <c r="D235" s="197"/>
      <c r="E235" s="198"/>
      <c r="F235" s="198"/>
      <c r="G235" s="198"/>
      <c r="H235" s="198"/>
      <c r="I235" s="198"/>
      <c r="J235" s="198"/>
      <c r="K235" s="199"/>
      <c r="L235" s="199"/>
      <c r="M235" s="200"/>
      <c r="N235" s="200"/>
      <c r="O235" s="201"/>
      <c r="P235" s="202"/>
      <c r="Q235" s="206"/>
      <c r="R235" s="207" t="n">
        <v>1</v>
      </c>
      <c r="S235" s="208" t="s">
        <v>185</v>
      </c>
      <c r="T235" s="208" t="s">
        <v>264</v>
      </c>
      <c r="U235" s="208" t="s">
        <v>265</v>
      </c>
      <c r="V235" s="208" t="s">
        <v>261</v>
      </c>
      <c r="W235" s="208" t="s">
        <v>262</v>
      </c>
      <c r="X235" s="208" t="s">
        <v>263</v>
      </c>
      <c r="Y235" s="208" t="s">
        <v>266</v>
      </c>
      <c r="Z235" s="208" t="s">
        <v>267</v>
      </c>
      <c r="AA235" s="208" t="s">
        <v>268</v>
      </c>
      <c r="AB235" s="208" t="s">
        <v>269</v>
      </c>
      <c r="AC235" s="208" t="s">
        <v>261</v>
      </c>
      <c r="AD235" s="208" t="s">
        <v>262</v>
      </c>
      <c r="AE235" s="208" t="s">
        <v>263</v>
      </c>
      <c r="AF235" s="208" t="s">
        <v>266</v>
      </c>
      <c r="AG235" s="208" t="s">
        <v>267</v>
      </c>
      <c r="AH235" s="209"/>
      <c r="AI235" s="210"/>
      <c r="AJ235" s="211"/>
      <c r="AK235" s="211"/>
      <c r="AL235" s="211"/>
      <c r="AM235" s="211"/>
      <c r="AN235" s="211"/>
      <c r="AO235" s="211"/>
      <c r="AP235" s="211"/>
      <c r="AQ235" s="211"/>
      <c r="AR235" s="211"/>
      <c r="AS235" s="212"/>
      <c r="AT235" s="212"/>
      <c r="AU235" s="212"/>
      <c r="AV235" s="212"/>
      <c r="AW235" s="212"/>
      <c r="AX235" s="212"/>
      <c r="AY235" s="158"/>
      <c r="AZ235" s="158"/>
      <c r="BA235" s="158"/>
      <c r="BB235" s="158"/>
      <c r="BC235" s="158"/>
      <c r="BD235" s="158"/>
      <c r="BE235" s="205"/>
      <c r="BF235" s="213"/>
      <c r="BG235" s="213"/>
      <c r="BH235" s="213"/>
      <c r="BI235" s="181"/>
      <c r="BJ235" s="213"/>
      <c r="BK235" s="213"/>
      <c r="BL235" s="213"/>
      <c r="BM235" s="213"/>
      <c r="BN235" s="213"/>
    </row>
    <row r="236" customFormat="false" ht="15" hidden="false" customHeight="true" outlineLevel="0" collapsed="false">
      <c r="C236" s="196"/>
      <c r="D236" s="197"/>
      <c r="E236" s="198"/>
      <c r="F236" s="198"/>
      <c r="G236" s="198"/>
      <c r="H236" s="198"/>
      <c r="I236" s="198"/>
      <c r="J236" s="198"/>
      <c r="K236" s="199"/>
      <c r="L236" s="199"/>
      <c r="M236" s="200"/>
      <c r="N236" s="200"/>
      <c r="O236" s="201"/>
      <c r="P236" s="202"/>
      <c r="Q236" s="206"/>
      <c r="R236" s="207"/>
      <c r="S236" s="208"/>
      <c r="T236" s="208"/>
      <c r="U236" s="208"/>
      <c r="V236" s="208"/>
      <c r="W236" s="208"/>
      <c r="X236" s="208"/>
      <c r="Y236" s="208"/>
      <c r="Z236" s="208"/>
      <c r="AA236" s="208"/>
      <c r="AB236" s="208"/>
      <c r="AC236" s="208"/>
      <c r="AD236" s="208"/>
      <c r="AE236" s="208"/>
      <c r="AF236" s="208"/>
      <c r="AG236" s="208"/>
      <c r="AH236" s="214"/>
      <c r="AI236" s="215" t="s">
        <v>193</v>
      </c>
      <c r="AJ236" s="224" t="s">
        <v>141</v>
      </c>
      <c r="AK236" s="217" t="s">
        <v>60</v>
      </c>
      <c r="AL236" s="217"/>
      <c r="AM236" s="217"/>
      <c r="AN236" s="217"/>
      <c r="AO236" s="217"/>
      <c r="AP236" s="217"/>
      <c r="AQ236" s="217"/>
      <c r="AR236" s="217"/>
      <c r="AS236" s="225" t="n">
        <v>108.48</v>
      </c>
      <c r="AT236" s="218" t="n">
        <v>108.48</v>
      </c>
      <c r="AU236" s="226"/>
      <c r="AV236" s="227"/>
      <c r="AW236" s="218" t="n">
        <f aca="false">AT236-AU236</f>
        <v>108.48</v>
      </c>
      <c r="AX236" s="218" t="n">
        <f aca="false">AU236-AT236</f>
        <v>-108.48</v>
      </c>
      <c r="AY236" s="219"/>
      <c r="AZ236" s="219"/>
      <c r="BA236" s="221" t="s">
        <v>194</v>
      </c>
      <c r="BB236" s="219" t="n">
        <f aca="false">AW236</f>
        <v>108.48</v>
      </c>
      <c r="BC236" s="222" t="s">
        <v>194</v>
      </c>
      <c r="BD236" s="223"/>
      <c r="BE236" s="205" t="n">
        <v>0</v>
      </c>
      <c r="BF236" s="213"/>
      <c r="BG236" s="213"/>
      <c r="BI236" s="180" t="str">
        <f aca="false">AJ236 &amp; BE236</f>
        <v>Амортизационные отчисления0</v>
      </c>
      <c r="BJ236" s="213"/>
      <c r="BK236" s="213"/>
      <c r="BL236" s="213"/>
      <c r="BM236" s="213"/>
      <c r="BX236" s="180"/>
    </row>
    <row r="237" customFormat="false" ht="11.25" hidden="false" customHeight="true" outlineLevel="0" collapsed="false">
      <c r="C237" s="196"/>
      <c r="D237" s="197" t="n">
        <v>57</v>
      </c>
      <c r="E237" s="198" t="s">
        <v>178</v>
      </c>
      <c r="F237" s="198" t="s">
        <v>179</v>
      </c>
      <c r="G237" s="198" t="s">
        <v>272</v>
      </c>
      <c r="H237" s="198" t="s">
        <v>261</v>
      </c>
      <c r="I237" s="198" t="s">
        <v>262</v>
      </c>
      <c r="J237" s="198" t="s">
        <v>263</v>
      </c>
      <c r="K237" s="199" t="n">
        <v>5</v>
      </c>
      <c r="L237" s="199" t="n">
        <v>2022</v>
      </c>
      <c r="M237" s="200" t="s">
        <v>183</v>
      </c>
      <c r="N237" s="200" t="s">
        <v>203</v>
      </c>
      <c r="O237" s="201" t="n">
        <v>0</v>
      </c>
      <c r="P237" s="202" t="n">
        <v>0</v>
      </c>
      <c r="Q237" s="203"/>
      <c r="R237" s="204"/>
      <c r="S237" s="204"/>
      <c r="T237" s="204"/>
      <c r="U237" s="204"/>
      <c r="V237" s="204"/>
      <c r="W237" s="204"/>
      <c r="X237" s="204"/>
      <c r="Y237" s="204"/>
      <c r="Z237" s="204"/>
      <c r="AA237" s="204"/>
      <c r="AB237" s="204"/>
      <c r="AC237" s="204"/>
      <c r="AD237" s="204"/>
      <c r="AE237" s="204"/>
      <c r="AF237" s="204"/>
      <c r="AG237" s="204"/>
      <c r="AH237" s="204"/>
      <c r="AI237" s="204"/>
      <c r="AJ237" s="204"/>
      <c r="AK237" s="204"/>
      <c r="AL237" s="204"/>
      <c r="AM237" s="204"/>
      <c r="AN237" s="204"/>
      <c r="AO237" s="204"/>
      <c r="AP237" s="204"/>
      <c r="AQ237" s="204"/>
      <c r="AR237" s="204"/>
      <c r="AS237" s="204"/>
      <c r="AT237" s="204"/>
      <c r="AU237" s="204"/>
      <c r="AV237" s="204"/>
      <c r="AW237" s="204"/>
      <c r="AX237" s="204"/>
      <c r="AY237" s="204"/>
      <c r="AZ237" s="204"/>
      <c r="BA237" s="204"/>
      <c r="BB237" s="204"/>
      <c r="BC237" s="204"/>
      <c r="BD237" s="204"/>
      <c r="BE237" s="205"/>
      <c r="BF237" s="181"/>
      <c r="BG237" s="181"/>
      <c r="BH237" s="181"/>
      <c r="BI237" s="181"/>
      <c r="BJ237" s="181"/>
      <c r="BK237" s="181"/>
    </row>
    <row r="238" customFormat="false" ht="11.25" hidden="false" customHeight="true" outlineLevel="0" collapsed="false">
      <c r="C238" s="196"/>
      <c r="D238" s="197"/>
      <c r="E238" s="198"/>
      <c r="F238" s="198"/>
      <c r="G238" s="198"/>
      <c r="H238" s="198"/>
      <c r="I238" s="198"/>
      <c r="J238" s="198"/>
      <c r="K238" s="199"/>
      <c r="L238" s="199"/>
      <c r="M238" s="200"/>
      <c r="N238" s="200"/>
      <c r="O238" s="201"/>
      <c r="P238" s="202"/>
      <c r="Q238" s="206"/>
      <c r="R238" s="207" t="n">
        <v>1</v>
      </c>
      <c r="S238" s="208" t="s">
        <v>185</v>
      </c>
      <c r="T238" s="208" t="s">
        <v>264</v>
      </c>
      <c r="U238" s="208" t="s">
        <v>265</v>
      </c>
      <c r="V238" s="208" t="s">
        <v>261</v>
      </c>
      <c r="W238" s="208" t="s">
        <v>262</v>
      </c>
      <c r="X238" s="208" t="s">
        <v>263</v>
      </c>
      <c r="Y238" s="208" t="s">
        <v>266</v>
      </c>
      <c r="Z238" s="208" t="s">
        <v>267</v>
      </c>
      <c r="AA238" s="208" t="s">
        <v>268</v>
      </c>
      <c r="AB238" s="208" t="s">
        <v>269</v>
      </c>
      <c r="AC238" s="208" t="s">
        <v>261</v>
      </c>
      <c r="AD238" s="208" t="s">
        <v>262</v>
      </c>
      <c r="AE238" s="208" t="s">
        <v>263</v>
      </c>
      <c r="AF238" s="208" t="s">
        <v>266</v>
      </c>
      <c r="AG238" s="208" t="s">
        <v>267</v>
      </c>
      <c r="AH238" s="209"/>
      <c r="AI238" s="210"/>
      <c r="AJ238" s="211"/>
      <c r="AK238" s="211"/>
      <c r="AL238" s="211"/>
      <c r="AM238" s="211"/>
      <c r="AN238" s="211"/>
      <c r="AO238" s="211"/>
      <c r="AP238" s="211"/>
      <c r="AQ238" s="211"/>
      <c r="AR238" s="211"/>
      <c r="AS238" s="212"/>
      <c r="AT238" s="212"/>
      <c r="AU238" s="212"/>
      <c r="AV238" s="212"/>
      <c r="AW238" s="212"/>
      <c r="AX238" s="212"/>
      <c r="AY238" s="158"/>
      <c r="AZ238" s="158"/>
      <c r="BA238" s="158"/>
      <c r="BB238" s="158"/>
      <c r="BC238" s="158"/>
      <c r="BD238" s="158"/>
      <c r="BE238" s="205"/>
      <c r="BF238" s="213"/>
      <c r="BG238" s="213"/>
      <c r="BH238" s="213"/>
      <c r="BI238" s="181"/>
      <c r="BJ238" s="213"/>
      <c r="BK238" s="213"/>
      <c r="BL238" s="213"/>
      <c r="BM238" s="213"/>
      <c r="BN238" s="213"/>
    </row>
    <row r="239" customFormat="false" ht="15" hidden="false" customHeight="true" outlineLevel="0" collapsed="false">
      <c r="C239" s="196"/>
      <c r="D239" s="197"/>
      <c r="E239" s="198"/>
      <c r="F239" s="198"/>
      <c r="G239" s="198"/>
      <c r="H239" s="198"/>
      <c r="I239" s="198"/>
      <c r="J239" s="198"/>
      <c r="K239" s="199"/>
      <c r="L239" s="199"/>
      <c r="M239" s="200"/>
      <c r="N239" s="200"/>
      <c r="O239" s="201"/>
      <c r="P239" s="202"/>
      <c r="Q239" s="206"/>
      <c r="R239" s="207"/>
      <c r="S239" s="208"/>
      <c r="T239" s="208"/>
      <c r="U239" s="208"/>
      <c r="V239" s="208"/>
      <c r="W239" s="208"/>
      <c r="X239" s="208"/>
      <c r="Y239" s="208"/>
      <c r="Z239" s="208"/>
      <c r="AA239" s="208"/>
      <c r="AB239" s="208"/>
      <c r="AC239" s="208"/>
      <c r="AD239" s="208"/>
      <c r="AE239" s="208"/>
      <c r="AF239" s="208"/>
      <c r="AG239" s="208"/>
      <c r="AH239" s="214"/>
      <c r="AI239" s="215" t="s">
        <v>193</v>
      </c>
      <c r="AJ239" s="224" t="s">
        <v>141</v>
      </c>
      <c r="AK239" s="217" t="s">
        <v>60</v>
      </c>
      <c r="AL239" s="217"/>
      <c r="AM239" s="217"/>
      <c r="AN239" s="217"/>
      <c r="AO239" s="217"/>
      <c r="AP239" s="217"/>
      <c r="AQ239" s="217"/>
      <c r="AR239" s="217"/>
      <c r="AS239" s="225" t="n">
        <v>484.75</v>
      </c>
      <c r="AT239" s="218" t="n">
        <v>0</v>
      </c>
      <c r="AU239" s="226"/>
      <c r="AV239" s="227"/>
      <c r="AW239" s="218" t="n">
        <f aca="false">AT239-AU239</f>
        <v>0</v>
      </c>
      <c r="AX239" s="218" t="n">
        <f aca="false">AU239-AT239</f>
        <v>0</v>
      </c>
      <c r="AY239" s="219"/>
      <c r="AZ239" s="219"/>
      <c r="BA239" s="221"/>
      <c r="BB239" s="219"/>
      <c r="BC239" s="222"/>
      <c r="BD239" s="223"/>
      <c r="BE239" s="205" t="n">
        <v>0</v>
      </c>
      <c r="BF239" s="213"/>
      <c r="BG239" s="213"/>
      <c r="BI239" s="180" t="str">
        <f aca="false">AJ239 &amp; BE239</f>
        <v>Амортизационные отчисления0</v>
      </c>
      <c r="BJ239" s="213"/>
      <c r="BK239" s="213"/>
      <c r="BL239" s="213"/>
      <c r="BM239" s="213"/>
      <c r="BX239" s="180"/>
    </row>
    <row r="240" customFormat="false" ht="11.25" hidden="false" customHeight="true" outlineLevel="0" collapsed="false">
      <c r="C240" s="196"/>
      <c r="D240" s="197" t="n">
        <v>58</v>
      </c>
      <c r="E240" s="198" t="s">
        <v>178</v>
      </c>
      <c r="F240" s="198" t="s">
        <v>179</v>
      </c>
      <c r="G240" s="198" t="s">
        <v>220</v>
      </c>
      <c r="H240" s="198" t="s">
        <v>261</v>
      </c>
      <c r="I240" s="198" t="s">
        <v>262</v>
      </c>
      <c r="J240" s="198" t="s">
        <v>263</v>
      </c>
      <c r="K240" s="199" t="n">
        <v>5</v>
      </c>
      <c r="L240" s="199" t="n">
        <v>2019</v>
      </c>
      <c r="M240" s="200" t="s">
        <v>183</v>
      </c>
      <c r="N240" s="200" t="s">
        <v>184</v>
      </c>
      <c r="O240" s="201" t="n">
        <v>0</v>
      </c>
      <c r="P240" s="202" t="n">
        <v>0</v>
      </c>
      <c r="Q240" s="203"/>
      <c r="R240" s="204"/>
      <c r="S240" s="204"/>
      <c r="T240" s="204"/>
      <c r="U240" s="204"/>
      <c r="V240" s="204"/>
      <c r="W240" s="204"/>
      <c r="X240" s="204"/>
      <c r="Y240" s="204"/>
      <c r="Z240" s="204"/>
      <c r="AA240" s="204"/>
      <c r="AB240" s="204"/>
      <c r="AC240" s="204"/>
      <c r="AD240" s="204"/>
      <c r="AE240" s="204"/>
      <c r="AF240" s="204"/>
      <c r="AG240" s="204"/>
      <c r="AH240" s="204"/>
      <c r="AI240" s="204"/>
      <c r="AJ240" s="204"/>
      <c r="AK240" s="204"/>
      <c r="AL240" s="204"/>
      <c r="AM240" s="204"/>
      <c r="AN240" s="204"/>
      <c r="AO240" s="204"/>
      <c r="AP240" s="204"/>
      <c r="AQ240" s="204"/>
      <c r="AR240" s="204"/>
      <c r="AS240" s="204"/>
      <c r="AT240" s="204"/>
      <c r="AU240" s="204"/>
      <c r="AV240" s="204"/>
      <c r="AW240" s="204"/>
      <c r="AX240" s="204"/>
      <c r="AY240" s="204"/>
      <c r="AZ240" s="204"/>
      <c r="BA240" s="204"/>
      <c r="BB240" s="204"/>
      <c r="BC240" s="204"/>
      <c r="BD240" s="204"/>
      <c r="BE240" s="205"/>
      <c r="BF240" s="181"/>
      <c r="BG240" s="181"/>
      <c r="BH240" s="181"/>
      <c r="BI240" s="181"/>
      <c r="BJ240" s="181"/>
      <c r="BK240" s="181"/>
    </row>
    <row r="241" customFormat="false" ht="11.25" hidden="false" customHeight="true" outlineLevel="0" collapsed="false">
      <c r="C241" s="196"/>
      <c r="D241" s="197"/>
      <c r="E241" s="198"/>
      <c r="F241" s="198"/>
      <c r="G241" s="198"/>
      <c r="H241" s="198"/>
      <c r="I241" s="198"/>
      <c r="J241" s="198"/>
      <c r="K241" s="199"/>
      <c r="L241" s="199"/>
      <c r="M241" s="200"/>
      <c r="N241" s="200"/>
      <c r="O241" s="201"/>
      <c r="P241" s="202"/>
      <c r="Q241" s="206"/>
      <c r="R241" s="207" t="n">
        <v>1</v>
      </c>
      <c r="S241" s="208" t="s">
        <v>185</v>
      </c>
      <c r="T241" s="208" t="s">
        <v>264</v>
      </c>
      <c r="U241" s="208" t="s">
        <v>265</v>
      </c>
      <c r="V241" s="208" t="s">
        <v>261</v>
      </c>
      <c r="W241" s="208" t="s">
        <v>262</v>
      </c>
      <c r="X241" s="208" t="s">
        <v>263</v>
      </c>
      <c r="Y241" s="208" t="s">
        <v>266</v>
      </c>
      <c r="Z241" s="208" t="s">
        <v>267</v>
      </c>
      <c r="AA241" s="208" t="s">
        <v>268</v>
      </c>
      <c r="AB241" s="208" t="s">
        <v>269</v>
      </c>
      <c r="AC241" s="208" t="s">
        <v>261</v>
      </c>
      <c r="AD241" s="208" t="s">
        <v>262</v>
      </c>
      <c r="AE241" s="208" t="s">
        <v>263</v>
      </c>
      <c r="AF241" s="208" t="s">
        <v>266</v>
      </c>
      <c r="AG241" s="208" t="s">
        <v>267</v>
      </c>
      <c r="AH241" s="209"/>
      <c r="AI241" s="210"/>
      <c r="AJ241" s="211"/>
      <c r="AK241" s="211"/>
      <c r="AL241" s="211"/>
      <c r="AM241" s="211"/>
      <c r="AN241" s="211"/>
      <c r="AO241" s="211"/>
      <c r="AP241" s="211"/>
      <c r="AQ241" s="211"/>
      <c r="AR241" s="211"/>
      <c r="AS241" s="212"/>
      <c r="AT241" s="212"/>
      <c r="AU241" s="212"/>
      <c r="AV241" s="212"/>
      <c r="AW241" s="212"/>
      <c r="AX241" s="212"/>
      <c r="AY241" s="158"/>
      <c r="AZ241" s="158"/>
      <c r="BA241" s="158"/>
      <c r="BB241" s="158"/>
      <c r="BC241" s="158"/>
      <c r="BD241" s="158"/>
      <c r="BE241" s="205"/>
      <c r="BF241" s="213"/>
      <c r="BG241" s="213"/>
      <c r="BH241" s="213"/>
      <c r="BI241" s="181"/>
      <c r="BJ241" s="213"/>
      <c r="BK241" s="213"/>
      <c r="BL241" s="213"/>
      <c r="BM241" s="213"/>
      <c r="BN241" s="213"/>
    </row>
    <row r="242" customFormat="false" ht="15" hidden="false" customHeight="true" outlineLevel="0" collapsed="false">
      <c r="C242" s="196"/>
      <c r="D242" s="197"/>
      <c r="E242" s="198"/>
      <c r="F242" s="198"/>
      <c r="G242" s="198"/>
      <c r="H242" s="198"/>
      <c r="I242" s="198"/>
      <c r="J242" s="198"/>
      <c r="K242" s="199"/>
      <c r="L242" s="199"/>
      <c r="M242" s="200"/>
      <c r="N242" s="200"/>
      <c r="O242" s="201"/>
      <c r="P242" s="202"/>
      <c r="Q242" s="206"/>
      <c r="R242" s="207"/>
      <c r="S242" s="208"/>
      <c r="T242" s="208"/>
      <c r="U242" s="208"/>
      <c r="V242" s="208"/>
      <c r="W242" s="208"/>
      <c r="X242" s="208"/>
      <c r="Y242" s="208"/>
      <c r="Z242" s="208"/>
      <c r="AA242" s="208"/>
      <c r="AB242" s="208"/>
      <c r="AC242" s="208"/>
      <c r="AD242" s="208"/>
      <c r="AE242" s="208"/>
      <c r="AF242" s="208"/>
      <c r="AG242" s="208"/>
      <c r="AH242" s="214"/>
      <c r="AI242" s="215" t="s">
        <v>193</v>
      </c>
      <c r="AJ242" s="224" t="s">
        <v>141</v>
      </c>
      <c r="AK242" s="217" t="s">
        <v>60</v>
      </c>
      <c r="AL242" s="217"/>
      <c r="AM242" s="217"/>
      <c r="AN242" s="217"/>
      <c r="AO242" s="217"/>
      <c r="AP242" s="217"/>
      <c r="AQ242" s="217"/>
      <c r="AR242" s="217"/>
      <c r="AS242" s="225" t="n">
        <v>1048.6</v>
      </c>
      <c r="AT242" s="218" t="n">
        <v>1048.6</v>
      </c>
      <c r="AU242" s="226"/>
      <c r="AV242" s="227"/>
      <c r="AW242" s="218" t="n">
        <f aca="false">AT242-AU242</f>
        <v>1048.6</v>
      </c>
      <c r="AX242" s="218" t="n">
        <f aca="false">AU242-AT242</f>
        <v>-1048.6</v>
      </c>
      <c r="AY242" s="219"/>
      <c r="AZ242" s="219"/>
      <c r="BA242" s="221" t="s">
        <v>194</v>
      </c>
      <c r="BB242" s="219" t="n">
        <f aca="false">AW242</f>
        <v>1048.6</v>
      </c>
      <c r="BC242" s="222" t="s">
        <v>194</v>
      </c>
      <c r="BD242" s="223"/>
      <c r="BE242" s="205" t="n">
        <v>0</v>
      </c>
      <c r="BF242" s="213"/>
      <c r="BG242" s="213"/>
      <c r="BI242" s="180" t="str">
        <f aca="false">AJ242 &amp; BE242</f>
        <v>Амортизационные отчисления0</v>
      </c>
      <c r="BJ242" s="213"/>
      <c r="BK242" s="213"/>
      <c r="BL242" s="213"/>
      <c r="BM242" s="213"/>
      <c r="BX242" s="180"/>
    </row>
    <row r="243" customFormat="false" ht="11.25" hidden="false" customHeight="true" outlineLevel="0" collapsed="false">
      <c r="C243" s="196"/>
      <c r="D243" s="197" t="n">
        <v>59</v>
      </c>
      <c r="E243" s="198" t="s">
        <v>178</v>
      </c>
      <c r="F243" s="198" t="s">
        <v>179</v>
      </c>
      <c r="G243" s="198" t="s">
        <v>224</v>
      </c>
      <c r="H243" s="198" t="s">
        <v>261</v>
      </c>
      <c r="I243" s="198" t="s">
        <v>262</v>
      </c>
      <c r="J243" s="198" t="s">
        <v>263</v>
      </c>
      <c r="K243" s="199" t="n">
        <v>5</v>
      </c>
      <c r="L243" s="199" t="n">
        <v>2022</v>
      </c>
      <c r="M243" s="200" t="s">
        <v>183</v>
      </c>
      <c r="N243" s="200" t="s">
        <v>203</v>
      </c>
      <c r="O243" s="201" t="n">
        <v>0</v>
      </c>
      <c r="P243" s="202" t="n">
        <v>0</v>
      </c>
      <c r="Q243" s="203"/>
      <c r="R243" s="204"/>
      <c r="S243" s="204"/>
      <c r="T243" s="204"/>
      <c r="U243" s="204"/>
      <c r="V243" s="204"/>
      <c r="W243" s="204"/>
      <c r="X243" s="204"/>
      <c r="Y243" s="204"/>
      <c r="Z243" s="204"/>
      <c r="AA243" s="204"/>
      <c r="AB243" s="204"/>
      <c r="AC243" s="204"/>
      <c r="AD243" s="204"/>
      <c r="AE243" s="204"/>
      <c r="AF243" s="204"/>
      <c r="AG243" s="204"/>
      <c r="AH243" s="204"/>
      <c r="AI243" s="204"/>
      <c r="AJ243" s="204"/>
      <c r="AK243" s="204"/>
      <c r="AL243" s="204"/>
      <c r="AM243" s="204"/>
      <c r="AN243" s="204"/>
      <c r="AO243" s="204"/>
      <c r="AP243" s="204"/>
      <c r="AQ243" s="204"/>
      <c r="AR243" s="204"/>
      <c r="AS243" s="204"/>
      <c r="AT243" s="204"/>
      <c r="AU243" s="204"/>
      <c r="AV243" s="204"/>
      <c r="AW243" s="204"/>
      <c r="AX243" s="204"/>
      <c r="AY243" s="204"/>
      <c r="AZ243" s="204"/>
      <c r="BA243" s="204"/>
      <c r="BB243" s="204"/>
      <c r="BC243" s="204"/>
      <c r="BD243" s="204"/>
      <c r="BE243" s="205"/>
      <c r="BF243" s="181"/>
      <c r="BG243" s="181"/>
      <c r="BH243" s="181"/>
      <c r="BI243" s="181"/>
      <c r="BJ243" s="181"/>
      <c r="BK243" s="181"/>
    </row>
    <row r="244" customFormat="false" ht="11.25" hidden="false" customHeight="true" outlineLevel="0" collapsed="false">
      <c r="C244" s="196"/>
      <c r="D244" s="197"/>
      <c r="E244" s="198"/>
      <c r="F244" s="198"/>
      <c r="G244" s="198"/>
      <c r="H244" s="198"/>
      <c r="I244" s="198"/>
      <c r="J244" s="198"/>
      <c r="K244" s="199"/>
      <c r="L244" s="199"/>
      <c r="M244" s="200"/>
      <c r="N244" s="200"/>
      <c r="O244" s="201"/>
      <c r="P244" s="202"/>
      <c r="Q244" s="206"/>
      <c r="R244" s="207" t="n">
        <v>1</v>
      </c>
      <c r="S244" s="208" t="s">
        <v>185</v>
      </c>
      <c r="T244" s="208" t="s">
        <v>264</v>
      </c>
      <c r="U244" s="208" t="s">
        <v>265</v>
      </c>
      <c r="V244" s="208" t="s">
        <v>261</v>
      </c>
      <c r="W244" s="208" t="s">
        <v>262</v>
      </c>
      <c r="X244" s="208" t="s">
        <v>263</v>
      </c>
      <c r="Y244" s="208" t="s">
        <v>266</v>
      </c>
      <c r="Z244" s="208" t="s">
        <v>267</v>
      </c>
      <c r="AA244" s="208" t="s">
        <v>268</v>
      </c>
      <c r="AB244" s="208" t="s">
        <v>269</v>
      </c>
      <c r="AC244" s="208" t="s">
        <v>261</v>
      </c>
      <c r="AD244" s="208" t="s">
        <v>262</v>
      </c>
      <c r="AE244" s="208" t="s">
        <v>263</v>
      </c>
      <c r="AF244" s="208" t="s">
        <v>266</v>
      </c>
      <c r="AG244" s="208" t="s">
        <v>267</v>
      </c>
      <c r="AH244" s="209"/>
      <c r="AI244" s="210"/>
      <c r="AJ244" s="211"/>
      <c r="AK244" s="211"/>
      <c r="AL244" s="211"/>
      <c r="AM244" s="211"/>
      <c r="AN244" s="211"/>
      <c r="AO244" s="211"/>
      <c r="AP244" s="211"/>
      <c r="AQ244" s="211"/>
      <c r="AR244" s="211"/>
      <c r="AS244" s="212"/>
      <c r="AT244" s="212"/>
      <c r="AU244" s="212"/>
      <c r="AV244" s="212"/>
      <c r="AW244" s="212"/>
      <c r="AX244" s="212"/>
      <c r="AY244" s="158"/>
      <c r="AZ244" s="158"/>
      <c r="BA244" s="158"/>
      <c r="BB244" s="158"/>
      <c r="BC244" s="158"/>
      <c r="BD244" s="158"/>
      <c r="BE244" s="205"/>
      <c r="BF244" s="213"/>
      <c r="BG244" s="213"/>
      <c r="BH244" s="213"/>
      <c r="BI244" s="181"/>
      <c r="BJ244" s="213"/>
      <c r="BK244" s="213"/>
      <c r="BL244" s="213"/>
      <c r="BM244" s="213"/>
      <c r="BN244" s="213"/>
    </row>
    <row r="245" customFormat="false" ht="15" hidden="false" customHeight="true" outlineLevel="0" collapsed="false">
      <c r="C245" s="196"/>
      <c r="D245" s="197"/>
      <c r="E245" s="198"/>
      <c r="F245" s="198"/>
      <c r="G245" s="198"/>
      <c r="H245" s="198"/>
      <c r="I245" s="198"/>
      <c r="J245" s="198"/>
      <c r="K245" s="199"/>
      <c r="L245" s="199"/>
      <c r="M245" s="200"/>
      <c r="N245" s="200"/>
      <c r="O245" s="201"/>
      <c r="P245" s="202"/>
      <c r="Q245" s="206"/>
      <c r="R245" s="207"/>
      <c r="S245" s="208"/>
      <c r="T245" s="208"/>
      <c r="U245" s="208"/>
      <c r="V245" s="208"/>
      <c r="W245" s="208"/>
      <c r="X245" s="208"/>
      <c r="Y245" s="208"/>
      <c r="Z245" s="208"/>
      <c r="AA245" s="208"/>
      <c r="AB245" s="208"/>
      <c r="AC245" s="208"/>
      <c r="AD245" s="208"/>
      <c r="AE245" s="208"/>
      <c r="AF245" s="208"/>
      <c r="AG245" s="208"/>
      <c r="AH245" s="214"/>
      <c r="AI245" s="215" t="s">
        <v>193</v>
      </c>
      <c r="AJ245" s="224" t="s">
        <v>141</v>
      </c>
      <c r="AK245" s="217" t="s">
        <v>60</v>
      </c>
      <c r="AL245" s="217"/>
      <c r="AM245" s="217"/>
      <c r="AN245" s="217"/>
      <c r="AO245" s="217"/>
      <c r="AP245" s="217"/>
      <c r="AQ245" s="217"/>
      <c r="AR245" s="217"/>
      <c r="AS245" s="225" t="n">
        <v>1048.6</v>
      </c>
      <c r="AT245" s="218" t="n">
        <v>0</v>
      </c>
      <c r="AU245" s="226"/>
      <c r="AV245" s="227"/>
      <c r="AW245" s="218" t="n">
        <f aca="false">AT245-AU245</f>
        <v>0</v>
      </c>
      <c r="AX245" s="218" t="n">
        <f aca="false">AU245-AT245</f>
        <v>0</v>
      </c>
      <c r="AY245" s="219"/>
      <c r="AZ245" s="219"/>
      <c r="BA245" s="221"/>
      <c r="BB245" s="219"/>
      <c r="BC245" s="222"/>
      <c r="BD245" s="223"/>
      <c r="BE245" s="205" t="n">
        <v>0</v>
      </c>
      <c r="BF245" s="213"/>
      <c r="BG245" s="213"/>
      <c r="BI245" s="180" t="str">
        <f aca="false">AJ245 &amp; BE245</f>
        <v>Амортизационные отчисления0</v>
      </c>
      <c r="BJ245" s="213"/>
      <c r="BK245" s="213"/>
      <c r="BL245" s="213"/>
      <c r="BM245" s="213"/>
      <c r="BX245" s="180"/>
    </row>
    <row r="246" customFormat="false" ht="11.25" hidden="false" customHeight="true" outlineLevel="0" collapsed="false">
      <c r="C246" s="196"/>
      <c r="D246" s="197" t="n">
        <v>60</v>
      </c>
      <c r="E246" s="198" t="s">
        <v>178</v>
      </c>
      <c r="F246" s="198" t="s">
        <v>179</v>
      </c>
      <c r="G246" s="198" t="s">
        <v>273</v>
      </c>
      <c r="H246" s="198" t="s">
        <v>261</v>
      </c>
      <c r="I246" s="198" t="s">
        <v>262</v>
      </c>
      <c r="J246" s="198" t="s">
        <v>263</v>
      </c>
      <c r="K246" s="199" t="n">
        <v>5</v>
      </c>
      <c r="L246" s="199" t="n">
        <v>2022</v>
      </c>
      <c r="M246" s="200" t="s">
        <v>183</v>
      </c>
      <c r="N246" s="200" t="s">
        <v>203</v>
      </c>
      <c r="O246" s="201" t="n">
        <v>0</v>
      </c>
      <c r="P246" s="202" t="n">
        <v>0</v>
      </c>
      <c r="Q246" s="203"/>
      <c r="R246" s="204"/>
      <c r="S246" s="204"/>
      <c r="T246" s="204"/>
      <c r="U246" s="204"/>
      <c r="V246" s="204"/>
      <c r="W246" s="204"/>
      <c r="X246" s="204"/>
      <c r="Y246" s="204"/>
      <c r="Z246" s="204"/>
      <c r="AA246" s="204"/>
      <c r="AB246" s="204"/>
      <c r="AC246" s="204"/>
      <c r="AD246" s="204"/>
      <c r="AE246" s="204"/>
      <c r="AF246" s="204"/>
      <c r="AG246" s="204"/>
      <c r="AH246" s="204"/>
      <c r="AI246" s="204"/>
      <c r="AJ246" s="204"/>
      <c r="AK246" s="204"/>
      <c r="AL246" s="204"/>
      <c r="AM246" s="204"/>
      <c r="AN246" s="204"/>
      <c r="AO246" s="204"/>
      <c r="AP246" s="204"/>
      <c r="AQ246" s="204"/>
      <c r="AR246" s="204"/>
      <c r="AS246" s="204"/>
      <c r="AT246" s="204"/>
      <c r="AU246" s="204"/>
      <c r="AV246" s="204"/>
      <c r="AW246" s="204"/>
      <c r="AX246" s="204"/>
      <c r="AY246" s="204"/>
      <c r="AZ246" s="204"/>
      <c r="BA246" s="204"/>
      <c r="BB246" s="204"/>
      <c r="BC246" s="204"/>
      <c r="BD246" s="204"/>
      <c r="BE246" s="205"/>
      <c r="BF246" s="181"/>
      <c r="BG246" s="181"/>
      <c r="BH246" s="181"/>
      <c r="BI246" s="181"/>
      <c r="BJ246" s="181"/>
      <c r="BK246" s="181"/>
    </row>
    <row r="247" customFormat="false" ht="11.25" hidden="false" customHeight="true" outlineLevel="0" collapsed="false">
      <c r="C247" s="196"/>
      <c r="D247" s="197"/>
      <c r="E247" s="198"/>
      <c r="F247" s="198"/>
      <c r="G247" s="198"/>
      <c r="H247" s="198"/>
      <c r="I247" s="198"/>
      <c r="J247" s="198"/>
      <c r="K247" s="199"/>
      <c r="L247" s="199"/>
      <c r="M247" s="200"/>
      <c r="N247" s="200"/>
      <c r="O247" s="201"/>
      <c r="P247" s="202"/>
      <c r="Q247" s="206"/>
      <c r="R247" s="207" t="n">
        <v>1</v>
      </c>
      <c r="S247" s="208" t="s">
        <v>185</v>
      </c>
      <c r="T247" s="208" t="s">
        <v>264</v>
      </c>
      <c r="U247" s="208" t="s">
        <v>265</v>
      </c>
      <c r="V247" s="208" t="s">
        <v>261</v>
      </c>
      <c r="W247" s="208" t="s">
        <v>262</v>
      </c>
      <c r="X247" s="208" t="s">
        <v>263</v>
      </c>
      <c r="Y247" s="208" t="s">
        <v>266</v>
      </c>
      <c r="Z247" s="208" t="s">
        <v>267</v>
      </c>
      <c r="AA247" s="208" t="s">
        <v>268</v>
      </c>
      <c r="AB247" s="208" t="s">
        <v>269</v>
      </c>
      <c r="AC247" s="208" t="s">
        <v>261</v>
      </c>
      <c r="AD247" s="208" t="s">
        <v>262</v>
      </c>
      <c r="AE247" s="208" t="s">
        <v>263</v>
      </c>
      <c r="AF247" s="208" t="s">
        <v>266</v>
      </c>
      <c r="AG247" s="208" t="s">
        <v>267</v>
      </c>
      <c r="AH247" s="209"/>
      <c r="AI247" s="210"/>
      <c r="AJ247" s="211"/>
      <c r="AK247" s="211"/>
      <c r="AL247" s="211"/>
      <c r="AM247" s="211"/>
      <c r="AN247" s="211"/>
      <c r="AO247" s="211"/>
      <c r="AP247" s="211"/>
      <c r="AQ247" s="211"/>
      <c r="AR247" s="211"/>
      <c r="AS247" s="212"/>
      <c r="AT247" s="212"/>
      <c r="AU247" s="212"/>
      <c r="AV247" s="212"/>
      <c r="AW247" s="212"/>
      <c r="AX247" s="212"/>
      <c r="AY247" s="158"/>
      <c r="AZ247" s="158"/>
      <c r="BA247" s="158"/>
      <c r="BB247" s="158"/>
      <c r="BC247" s="158"/>
      <c r="BD247" s="158"/>
      <c r="BE247" s="205"/>
      <c r="BF247" s="213"/>
      <c r="BG247" s="213"/>
      <c r="BH247" s="213"/>
      <c r="BI247" s="181"/>
      <c r="BJ247" s="213"/>
      <c r="BK247" s="213"/>
      <c r="BL247" s="213"/>
      <c r="BM247" s="213"/>
      <c r="BN247" s="213"/>
    </row>
    <row r="248" customFormat="false" ht="15" hidden="false" customHeight="true" outlineLevel="0" collapsed="false">
      <c r="C248" s="196"/>
      <c r="D248" s="197"/>
      <c r="E248" s="198"/>
      <c r="F248" s="198"/>
      <c r="G248" s="198"/>
      <c r="H248" s="198"/>
      <c r="I248" s="198"/>
      <c r="J248" s="198"/>
      <c r="K248" s="199"/>
      <c r="L248" s="199"/>
      <c r="M248" s="200"/>
      <c r="N248" s="200"/>
      <c r="O248" s="201"/>
      <c r="P248" s="202"/>
      <c r="Q248" s="206"/>
      <c r="R248" s="207"/>
      <c r="S248" s="208"/>
      <c r="T248" s="208"/>
      <c r="U248" s="208"/>
      <c r="V248" s="208"/>
      <c r="W248" s="208"/>
      <c r="X248" s="208"/>
      <c r="Y248" s="208"/>
      <c r="Z248" s="208"/>
      <c r="AA248" s="208"/>
      <c r="AB248" s="208"/>
      <c r="AC248" s="208"/>
      <c r="AD248" s="208"/>
      <c r="AE248" s="208"/>
      <c r="AF248" s="208"/>
      <c r="AG248" s="208"/>
      <c r="AH248" s="214"/>
      <c r="AI248" s="215" t="s">
        <v>193</v>
      </c>
      <c r="AJ248" s="224" t="s">
        <v>141</v>
      </c>
      <c r="AK248" s="217" t="s">
        <v>60</v>
      </c>
      <c r="AL248" s="217"/>
      <c r="AM248" s="217"/>
      <c r="AN248" s="217"/>
      <c r="AO248" s="217"/>
      <c r="AP248" s="217"/>
      <c r="AQ248" s="217"/>
      <c r="AR248" s="217"/>
      <c r="AS248" s="225" t="n">
        <v>190.18</v>
      </c>
      <c r="AT248" s="218" t="n">
        <v>0</v>
      </c>
      <c r="AU248" s="226"/>
      <c r="AV248" s="227"/>
      <c r="AW248" s="218" t="n">
        <f aca="false">AT248-AU248</f>
        <v>0</v>
      </c>
      <c r="AX248" s="218" t="n">
        <f aca="false">AU248-AT248</f>
        <v>0</v>
      </c>
      <c r="AY248" s="219"/>
      <c r="AZ248" s="219"/>
      <c r="BA248" s="221"/>
      <c r="BB248" s="219"/>
      <c r="BC248" s="222"/>
      <c r="BD248" s="223"/>
      <c r="BE248" s="205" t="n">
        <v>0</v>
      </c>
      <c r="BF248" s="213"/>
      <c r="BG248" s="213"/>
      <c r="BI248" s="180" t="str">
        <f aca="false">AJ248 &amp; BE248</f>
        <v>Амортизационные отчисления0</v>
      </c>
      <c r="BJ248" s="213"/>
      <c r="BK248" s="213"/>
      <c r="BL248" s="213"/>
      <c r="BM248" s="213"/>
      <c r="BX248" s="180"/>
    </row>
    <row r="249" customFormat="false" ht="11.25" hidden="false" customHeight="true" outlineLevel="0" collapsed="false">
      <c r="C249" s="196"/>
      <c r="D249" s="197" t="n">
        <v>61</v>
      </c>
      <c r="E249" s="198" t="s">
        <v>178</v>
      </c>
      <c r="F249" s="198" t="s">
        <v>179</v>
      </c>
      <c r="G249" s="198" t="s">
        <v>238</v>
      </c>
      <c r="H249" s="198" t="s">
        <v>261</v>
      </c>
      <c r="I249" s="198" t="s">
        <v>262</v>
      </c>
      <c r="J249" s="198" t="s">
        <v>263</v>
      </c>
      <c r="K249" s="199" t="n">
        <v>5</v>
      </c>
      <c r="L249" s="199" t="n">
        <v>2023</v>
      </c>
      <c r="M249" s="200" t="s">
        <v>183</v>
      </c>
      <c r="N249" s="200" t="s">
        <v>205</v>
      </c>
      <c r="O249" s="201" t="n">
        <v>0</v>
      </c>
      <c r="P249" s="202" t="n">
        <v>0</v>
      </c>
      <c r="Q249" s="203"/>
      <c r="R249" s="204"/>
      <c r="S249" s="204"/>
      <c r="T249" s="204"/>
      <c r="U249" s="204"/>
      <c r="V249" s="204"/>
      <c r="W249" s="204"/>
      <c r="X249" s="204"/>
      <c r="Y249" s="204"/>
      <c r="Z249" s="204"/>
      <c r="AA249" s="204"/>
      <c r="AB249" s="204"/>
      <c r="AC249" s="204"/>
      <c r="AD249" s="204"/>
      <c r="AE249" s="204"/>
      <c r="AF249" s="204"/>
      <c r="AG249" s="204"/>
      <c r="AH249" s="204"/>
      <c r="AI249" s="204"/>
      <c r="AJ249" s="204"/>
      <c r="AK249" s="204"/>
      <c r="AL249" s="204"/>
      <c r="AM249" s="204"/>
      <c r="AN249" s="204"/>
      <c r="AO249" s="204"/>
      <c r="AP249" s="204"/>
      <c r="AQ249" s="204"/>
      <c r="AR249" s="204"/>
      <c r="AS249" s="204"/>
      <c r="AT249" s="204"/>
      <c r="AU249" s="204"/>
      <c r="AV249" s="204"/>
      <c r="AW249" s="204"/>
      <c r="AX249" s="204"/>
      <c r="AY249" s="204"/>
      <c r="AZ249" s="204"/>
      <c r="BA249" s="204"/>
      <c r="BB249" s="204"/>
      <c r="BC249" s="204"/>
      <c r="BD249" s="204"/>
      <c r="BE249" s="205"/>
      <c r="BF249" s="181"/>
      <c r="BG249" s="181"/>
      <c r="BH249" s="181"/>
      <c r="BI249" s="181"/>
      <c r="BJ249" s="181"/>
      <c r="BK249" s="181"/>
    </row>
    <row r="250" customFormat="false" ht="11.25" hidden="false" customHeight="true" outlineLevel="0" collapsed="false">
      <c r="C250" s="196"/>
      <c r="D250" s="197"/>
      <c r="E250" s="198"/>
      <c r="F250" s="198"/>
      <c r="G250" s="198"/>
      <c r="H250" s="198"/>
      <c r="I250" s="198"/>
      <c r="J250" s="198"/>
      <c r="K250" s="199"/>
      <c r="L250" s="199"/>
      <c r="M250" s="200"/>
      <c r="N250" s="200"/>
      <c r="O250" s="201"/>
      <c r="P250" s="202"/>
      <c r="Q250" s="206"/>
      <c r="R250" s="207" t="n">
        <v>1</v>
      </c>
      <c r="S250" s="208" t="s">
        <v>185</v>
      </c>
      <c r="T250" s="208" t="s">
        <v>264</v>
      </c>
      <c r="U250" s="208" t="s">
        <v>265</v>
      </c>
      <c r="V250" s="208" t="s">
        <v>261</v>
      </c>
      <c r="W250" s="208" t="s">
        <v>262</v>
      </c>
      <c r="X250" s="208" t="s">
        <v>263</v>
      </c>
      <c r="Y250" s="208" t="s">
        <v>266</v>
      </c>
      <c r="Z250" s="208" t="s">
        <v>267</v>
      </c>
      <c r="AA250" s="208" t="s">
        <v>268</v>
      </c>
      <c r="AB250" s="208" t="s">
        <v>269</v>
      </c>
      <c r="AC250" s="208" t="s">
        <v>261</v>
      </c>
      <c r="AD250" s="208" t="s">
        <v>262</v>
      </c>
      <c r="AE250" s="208" t="s">
        <v>263</v>
      </c>
      <c r="AF250" s="208" t="s">
        <v>266</v>
      </c>
      <c r="AG250" s="208" t="s">
        <v>267</v>
      </c>
      <c r="AH250" s="209"/>
      <c r="AI250" s="210"/>
      <c r="AJ250" s="211"/>
      <c r="AK250" s="211"/>
      <c r="AL250" s="211"/>
      <c r="AM250" s="211"/>
      <c r="AN250" s="211"/>
      <c r="AO250" s="211"/>
      <c r="AP250" s="211"/>
      <c r="AQ250" s="211"/>
      <c r="AR250" s="211"/>
      <c r="AS250" s="212"/>
      <c r="AT250" s="212"/>
      <c r="AU250" s="212"/>
      <c r="AV250" s="212"/>
      <c r="AW250" s="212"/>
      <c r="AX250" s="212"/>
      <c r="AY250" s="158"/>
      <c r="AZ250" s="158"/>
      <c r="BA250" s="158"/>
      <c r="BB250" s="158"/>
      <c r="BC250" s="158"/>
      <c r="BD250" s="158"/>
      <c r="BE250" s="205"/>
      <c r="BF250" s="213"/>
      <c r="BG250" s="213"/>
      <c r="BH250" s="213"/>
      <c r="BI250" s="181"/>
      <c r="BJ250" s="213"/>
      <c r="BK250" s="213"/>
      <c r="BL250" s="213"/>
      <c r="BM250" s="213"/>
      <c r="BN250" s="213"/>
    </row>
    <row r="251" customFormat="false" ht="15" hidden="false" customHeight="true" outlineLevel="0" collapsed="false">
      <c r="C251" s="196"/>
      <c r="D251" s="197"/>
      <c r="E251" s="198"/>
      <c r="F251" s="198"/>
      <c r="G251" s="198"/>
      <c r="H251" s="198"/>
      <c r="I251" s="198"/>
      <c r="J251" s="198"/>
      <c r="K251" s="199"/>
      <c r="L251" s="199"/>
      <c r="M251" s="200"/>
      <c r="N251" s="200"/>
      <c r="O251" s="201"/>
      <c r="P251" s="202"/>
      <c r="Q251" s="206"/>
      <c r="R251" s="207"/>
      <c r="S251" s="208"/>
      <c r="T251" s="208"/>
      <c r="U251" s="208"/>
      <c r="V251" s="208"/>
      <c r="W251" s="208"/>
      <c r="X251" s="208"/>
      <c r="Y251" s="208"/>
      <c r="Z251" s="208"/>
      <c r="AA251" s="208"/>
      <c r="AB251" s="208"/>
      <c r="AC251" s="208"/>
      <c r="AD251" s="208"/>
      <c r="AE251" s="208"/>
      <c r="AF251" s="208"/>
      <c r="AG251" s="208"/>
      <c r="AH251" s="214"/>
      <c r="AI251" s="215" t="s">
        <v>193</v>
      </c>
      <c r="AJ251" s="224" t="s">
        <v>141</v>
      </c>
      <c r="AK251" s="217" t="s">
        <v>60</v>
      </c>
      <c r="AL251" s="217"/>
      <c r="AM251" s="217"/>
      <c r="AN251" s="217"/>
      <c r="AO251" s="217"/>
      <c r="AP251" s="217"/>
      <c r="AQ251" s="217"/>
      <c r="AR251" s="217"/>
      <c r="AS251" s="225" t="n">
        <v>580.21</v>
      </c>
      <c r="AT251" s="218" t="n">
        <v>0</v>
      </c>
      <c r="AU251" s="226"/>
      <c r="AV251" s="227"/>
      <c r="AW251" s="218" t="n">
        <f aca="false">AT251-AU251</f>
        <v>0</v>
      </c>
      <c r="AX251" s="218" t="n">
        <f aca="false">AU251-AT251</f>
        <v>0</v>
      </c>
      <c r="AY251" s="219"/>
      <c r="AZ251" s="219"/>
      <c r="BA251" s="221"/>
      <c r="BB251" s="219"/>
      <c r="BC251" s="222"/>
      <c r="BD251" s="223"/>
      <c r="BE251" s="205" t="n">
        <v>0</v>
      </c>
      <c r="BF251" s="213"/>
      <c r="BG251" s="213"/>
      <c r="BI251" s="180" t="str">
        <f aca="false">AJ251 &amp; BE251</f>
        <v>Амортизационные отчисления0</v>
      </c>
      <c r="BJ251" s="213"/>
      <c r="BK251" s="213"/>
      <c r="BL251" s="213"/>
      <c r="BM251" s="213"/>
      <c r="BX251" s="180"/>
    </row>
    <row r="252" customFormat="false" ht="11.25" hidden="false" customHeight="true" outlineLevel="0" collapsed="false">
      <c r="C252" s="196"/>
      <c r="D252" s="197" t="n">
        <v>62</v>
      </c>
      <c r="E252" s="198" t="s">
        <v>178</v>
      </c>
      <c r="F252" s="198" t="s">
        <v>179</v>
      </c>
      <c r="G252" s="198" t="s">
        <v>274</v>
      </c>
      <c r="H252" s="198" t="s">
        <v>261</v>
      </c>
      <c r="I252" s="198" t="s">
        <v>262</v>
      </c>
      <c r="J252" s="198" t="s">
        <v>263</v>
      </c>
      <c r="K252" s="199" t="n">
        <v>5</v>
      </c>
      <c r="L252" s="199" t="n">
        <v>2019</v>
      </c>
      <c r="M252" s="200" t="s">
        <v>183</v>
      </c>
      <c r="N252" s="200" t="s">
        <v>184</v>
      </c>
      <c r="O252" s="201" t="n">
        <v>0</v>
      </c>
      <c r="P252" s="202" t="n">
        <v>0</v>
      </c>
      <c r="Q252" s="203"/>
      <c r="R252" s="204"/>
      <c r="S252" s="204"/>
      <c r="T252" s="204"/>
      <c r="U252" s="204"/>
      <c r="V252" s="204"/>
      <c r="W252" s="204"/>
      <c r="X252" s="204"/>
      <c r="Y252" s="204"/>
      <c r="Z252" s="204"/>
      <c r="AA252" s="204"/>
      <c r="AB252" s="204"/>
      <c r="AC252" s="204"/>
      <c r="AD252" s="204"/>
      <c r="AE252" s="204"/>
      <c r="AF252" s="204"/>
      <c r="AG252" s="204"/>
      <c r="AH252" s="204"/>
      <c r="AI252" s="204"/>
      <c r="AJ252" s="204"/>
      <c r="AK252" s="204"/>
      <c r="AL252" s="204"/>
      <c r="AM252" s="204"/>
      <c r="AN252" s="204"/>
      <c r="AO252" s="204"/>
      <c r="AP252" s="204"/>
      <c r="AQ252" s="204"/>
      <c r="AR252" s="204"/>
      <c r="AS252" s="204"/>
      <c r="AT252" s="204"/>
      <c r="AU252" s="204"/>
      <c r="AV252" s="204"/>
      <c r="AW252" s="204"/>
      <c r="AX252" s="204"/>
      <c r="AY252" s="204"/>
      <c r="AZ252" s="204"/>
      <c r="BA252" s="204"/>
      <c r="BB252" s="204"/>
      <c r="BC252" s="204"/>
      <c r="BD252" s="204"/>
      <c r="BE252" s="205"/>
      <c r="BF252" s="181"/>
      <c r="BG252" s="181"/>
      <c r="BH252" s="181"/>
      <c r="BI252" s="181"/>
      <c r="BJ252" s="181"/>
      <c r="BK252" s="181"/>
    </row>
    <row r="253" customFormat="false" ht="11.25" hidden="false" customHeight="true" outlineLevel="0" collapsed="false">
      <c r="C253" s="196"/>
      <c r="D253" s="197"/>
      <c r="E253" s="198"/>
      <c r="F253" s="198"/>
      <c r="G253" s="198"/>
      <c r="H253" s="198"/>
      <c r="I253" s="198"/>
      <c r="J253" s="198"/>
      <c r="K253" s="199"/>
      <c r="L253" s="199"/>
      <c r="M253" s="200"/>
      <c r="N253" s="200"/>
      <c r="O253" s="201"/>
      <c r="P253" s="202"/>
      <c r="Q253" s="206"/>
      <c r="R253" s="207" t="n">
        <v>1</v>
      </c>
      <c r="S253" s="208" t="s">
        <v>185</v>
      </c>
      <c r="T253" s="208" t="s">
        <v>264</v>
      </c>
      <c r="U253" s="208" t="s">
        <v>265</v>
      </c>
      <c r="V253" s="208" t="s">
        <v>261</v>
      </c>
      <c r="W253" s="208" t="s">
        <v>262</v>
      </c>
      <c r="X253" s="208" t="s">
        <v>263</v>
      </c>
      <c r="Y253" s="208" t="s">
        <v>266</v>
      </c>
      <c r="Z253" s="208" t="s">
        <v>267</v>
      </c>
      <c r="AA253" s="208" t="s">
        <v>268</v>
      </c>
      <c r="AB253" s="208" t="s">
        <v>269</v>
      </c>
      <c r="AC253" s="208" t="s">
        <v>261</v>
      </c>
      <c r="AD253" s="208" t="s">
        <v>262</v>
      </c>
      <c r="AE253" s="208" t="s">
        <v>263</v>
      </c>
      <c r="AF253" s="208" t="s">
        <v>266</v>
      </c>
      <c r="AG253" s="208" t="s">
        <v>267</v>
      </c>
      <c r="AH253" s="209"/>
      <c r="AI253" s="210"/>
      <c r="AJ253" s="211"/>
      <c r="AK253" s="211"/>
      <c r="AL253" s="211"/>
      <c r="AM253" s="211"/>
      <c r="AN253" s="211"/>
      <c r="AO253" s="211"/>
      <c r="AP253" s="211"/>
      <c r="AQ253" s="211"/>
      <c r="AR253" s="211"/>
      <c r="AS253" s="212"/>
      <c r="AT253" s="212"/>
      <c r="AU253" s="212"/>
      <c r="AV253" s="212"/>
      <c r="AW253" s="212"/>
      <c r="AX253" s="212"/>
      <c r="AY253" s="158"/>
      <c r="AZ253" s="158"/>
      <c r="BA253" s="158"/>
      <c r="BB253" s="158"/>
      <c r="BC253" s="158"/>
      <c r="BD253" s="158"/>
      <c r="BE253" s="205"/>
      <c r="BF253" s="213"/>
      <c r="BG253" s="213"/>
      <c r="BH253" s="213"/>
      <c r="BI253" s="181"/>
      <c r="BJ253" s="213"/>
      <c r="BK253" s="213"/>
      <c r="BL253" s="213"/>
      <c r="BM253" s="213"/>
      <c r="BN253" s="213"/>
    </row>
    <row r="254" customFormat="false" ht="15" hidden="false" customHeight="true" outlineLevel="0" collapsed="false">
      <c r="C254" s="196"/>
      <c r="D254" s="197"/>
      <c r="E254" s="198"/>
      <c r="F254" s="198"/>
      <c r="G254" s="198"/>
      <c r="H254" s="198"/>
      <c r="I254" s="198"/>
      <c r="J254" s="198"/>
      <c r="K254" s="199"/>
      <c r="L254" s="199"/>
      <c r="M254" s="200"/>
      <c r="N254" s="200"/>
      <c r="O254" s="201"/>
      <c r="P254" s="202"/>
      <c r="Q254" s="206"/>
      <c r="R254" s="207"/>
      <c r="S254" s="208"/>
      <c r="T254" s="208"/>
      <c r="U254" s="208"/>
      <c r="V254" s="208"/>
      <c r="W254" s="208"/>
      <c r="X254" s="208"/>
      <c r="Y254" s="208"/>
      <c r="Z254" s="208"/>
      <c r="AA254" s="208"/>
      <c r="AB254" s="208"/>
      <c r="AC254" s="208"/>
      <c r="AD254" s="208"/>
      <c r="AE254" s="208"/>
      <c r="AF254" s="208"/>
      <c r="AG254" s="208"/>
      <c r="AH254" s="214"/>
      <c r="AI254" s="215" t="s">
        <v>193</v>
      </c>
      <c r="AJ254" s="224" t="s">
        <v>141</v>
      </c>
      <c r="AK254" s="217" t="s">
        <v>60</v>
      </c>
      <c r="AL254" s="217"/>
      <c r="AM254" s="217"/>
      <c r="AN254" s="217"/>
      <c r="AO254" s="217"/>
      <c r="AP254" s="217"/>
      <c r="AQ254" s="217"/>
      <c r="AR254" s="217"/>
      <c r="AS254" s="225" t="n">
        <v>141.35</v>
      </c>
      <c r="AT254" s="218" t="n">
        <v>141.35</v>
      </c>
      <c r="AU254" s="226"/>
      <c r="AV254" s="227"/>
      <c r="AW254" s="218" t="n">
        <f aca="false">AT254-AU254</f>
        <v>141.35</v>
      </c>
      <c r="AX254" s="218" t="n">
        <f aca="false">AU254-AT254</f>
        <v>-141.35</v>
      </c>
      <c r="AY254" s="219"/>
      <c r="AZ254" s="219"/>
      <c r="BA254" s="221" t="s">
        <v>194</v>
      </c>
      <c r="BB254" s="219" t="n">
        <f aca="false">AW254</f>
        <v>141.35</v>
      </c>
      <c r="BC254" s="222" t="s">
        <v>194</v>
      </c>
      <c r="BD254" s="223"/>
      <c r="BE254" s="205" t="n">
        <v>0</v>
      </c>
      <c r="BF254" s="213"/>
      <c r="BG254" s="213"/>
      <c r="BI254" s="180" t="str">
        <f aca="false">AJ254 &amp; BE254</f>
        <v>Амортизационные отчисления0</v>
      </c>
      <c r="BJ254" s="213"/>
      <c r="BK254" s="213"/>
      <c r="BL254" s="213"/>
      <c r="BM254" s="213"/>
      <c r="BX254" s="180"/>
    </row>
    <row r="255" customFormat="false" ht="11.25" hidden="false" customHeight="true" outlineLevel="0" collapsed="false">
      <c r="C255" s="196"/>
      <c r="D255" s="197" t="n">
        <v>63</v>
      </c>
      <c r="E255" s="198" t="s">
        <v>178</v>
      </c>
      <c r="F255" s="198" t="s">
        <v>179</v>
      </c>
      <c r="G255" s="198" t="s">
        <v>275</v>
      </c>
      <c r="H255" s="198" t="s">
        <v>261</v>
      </c>
      <c r="I255" s="198" t="s">
        <v>262</v>
      </c>
      <c r="J255" s="198" t="s">
        <v>263</v>
      </c>
      <c r="K255" s="199" t="n">
        <v>5</v>
      </c>
      <c r="L255" s="199" t="n">
        <v>2019</v>
      </c>
      <c r="M255" s="200" t="s">
        <v>183</v>
      </c>
      <c r="N255" s="200" t="s">
        <v>184</v>
      </c>
      <c r="O255" s="201" t="n">
        <v>0</v>
      </c>
      <c r="P255" s="202" t="n">
        <v>0</v>
      </c>
      <c r="Q255" s="203"/>
      <c r="R255" s="204"/>
      <c r="S255" s="204"/>
      <c r="T255" s="204"/>
      <c r="U255" s="204"/>
      <c r="V255" s="204"/>
      <c r="W255" s="204"/>
      <c r="X255" s="204"/>
      <c r="Y255" s="204"/>
      <c r="Z255" s="204"/>
      <c r="AA255" s="204"/>
      <c r="AB255" s="204"/>
      <c r="AC255" s="204"/>
      <c r="AD255" s="204"/>
      <c r="AE255" s="204"/>
      <c r="AF255" s="204"/>
      <c r="AG255" s="204"/>
      <c r="AH255" s="204"/>
      <c r="AI255" s="204"/>
      <c r="AJ255" s="204"/>
      <c r="AK255" s="204"/>
      <c r="AL255" s="204"/>
      <c r="AM255" s="204"/>
      <c r="AN255" s="204"/>
      <c r="AO255" s="204"/>
      <c r="AP255" s="204"/>
      <c r="AQ255" s="204"/>
      <c r="AR255" s="204"/>
      <c r="AS255" s="204"/>
      <c r="AT255" s="204"/>
      <c r="AU255" s="204"/>
      <c r="AV255" s="204"/>
      <c r="AW255" s="204"/>
      <c r="AX255" s="204"/>
      <c r="AY255" s="204"/>
      <c r="AZ255" s="204"/>
      <c r="BA255" s="204"/>
      <c r="BB255" s="204"/>
      <c r="BC255" s="204"/>
      <c r="BD255" s="204"/>
      <c r="BE255" s="205"/>
      <c r="BF255" s="181"/>
      <c r="BG255" s="181"/>
      <c r="BH255" s="181"/>
      <c r="BI255" s="181"/>
      <c r="BJ255" s="181"/>
      <c r="BK255" s="181"/>
    </row>
    <row r="256" customFormat="false" ht="11.25" hidden="false" customHeight="true" outlineLevel="0" collapsed="false">
      <c r="C256" s="196"/>
      <c r="D256" s="197"/>
      <c r="E256" s="198"/>
      <c r="F256" s="198"/>
      <c r="G256" s="198"/>
      <c r="H256" s="198"/>
      <c r="I256" s="198"/>
      <c r="J256" s="198"/>
      <c r="K256" s="199"/>
      <c r="L256" s="199"/>
      <c r="M256" s="200"/>
      <c r="N256" s="200"/>
      <c r="O256" s="201"/>
      <c r="P256" s="202"/>
      <c r="Q256" s="206"/>
      <c r="R256" s="207" t="n">
        <v>1</v>
      </c>
      <c r="S256" s="208" t="s">
        <v>185</v>
      </c>
      <c r="T256" s="208" t="s">
        <v>264</v>
      </c>
      <c r="U256" s="208" t="s">
        <v>265</v>
      </c>
      <c r="V256" s="208" t="s">
        <v>261</v>
      </c>
      <c r="W256" s="208" t="s">
        <v>262</v>
      </c>
      <c r="X256" s="208" t="s">
        <v>263</v>
      </c>
      <c r="Y256" s="208" t="s">
        <v>266</v>
      </c>
      <c r="Z256" s="208" t="s">
        <v>267</v>
      </c>
      <c r="AA256" s="208" t="s">
        <v>268</v>
      </c>
      <c r="AB256" s="208" t="s">
        <v>269</v>
      </c>
      <c r="AC256" s="208" t="s">
        <v>261</v>
      </c>
      <c r="AD256" s="208" t="s">
        <v>262</v>
      </c>
      <c r="AE256" s="208" t="s">
        <v>263</v>
      </c>
      <c r="AF256" s="208" t="s">
        <v>266</v>
      </c>
      <c r="AG256" s="208" t="s">
        <v>267</v>
      </c>
      <c r="AH256" s="209"/>
      <c r="AI256" s="210"/>
      <c r="AJ256" s="211"/>
      <c r="AK256" s="211"/>
      <c r="AL256" s="211"/>
      <c r="AM256" s="211"/>
      <c r="AN256" s="211"/>
      <c r="AO256" s="211"/>
      <c r="AP256" s="211"/>
      <c r="AQ256" s="211"/>
      <c r="AR256" s="211"/>
      <c r="AS256" s="212"/>
      <c r="AT256" s="212"/>
      <c r="AU256" s="212"/>
      <c r="AV256" s="212"/>
      <c r="AW256" s="212"/>
      <c r="AX256" s="212"/>
      <c r="AY256" s="158"/>
      <c r="AZ256" s="158"/>
      <c r="BA256" s="158"/>
      <c r="BB256" s="158"/>
      <c r="BC256" s="158"/>
      <c r="BD256" s="158"/>
      <c r="BE256" s="205"/>
      <c r="BF256" s="213"/>
      <c r="BG256" s="213"/>
      <c r="BH256" s="213"/>
      <c r="BI256" s="181"/>
      <c r="BJ256" s="213"/>
      <c r="BK256" s="213"/>
      <c r="BL256" s="213"/>
      <c r="BM256" s="213"/>
      <c r="BN256" s="213"/>
    </row>
    <row r="257" customFormat="false" ht="15" hidden="false" customHeight="true" outlineLevel="0" collapsed="false">
      <c r="C257" s="196"/>
      <c r="D257" s="197"/>
      <c r="E257" s="198"/>
      <c r="F257" s="198"/>
      <c r="G257" s="198"/>
      <c r="H257" s="198"/>
      <c r="I257" s="198"/>
      <c r="J257" s="198"/>
      <c r="K257" s="199"/>
      <c r="L257" s="199"/>
      <c r="M257" s="200"/>
      <c r="N257" s="200"/>
      <c r="O257" s="201"/>
      <c r="P257" s="202"/>
      <c r="Q257" s="206"/>
      <c r="R257" s="207"/>
      <c r="S257" s="208"/>
      <c r="T257" s="208"/>
      <c r="U257" s="208"/>
      <c r="V257" s="208"/>
      <c r="W257" s="208"/>
      <c r="X257" s="208"/>
      <c r="Y257" s="208"/>
      <c r="Z257" s="208"/>
      <c r="AA257" s="208"/>
      <c r="AB257" s="208"/>
      <c r="AC257" s="208"/>
      <c r="AD257" s="208"/>
      <c r="AE257" s="208"/>
      <c r="AF257" s="208"/>
      <c r="AG257" s="208"/>
      <c r="AH257" s="214"/>
      <c r="AI257" s="215" t="s">
        <v>193</v>
      </c>
      <c r="AJ257" s="224" t="s">
        <v>141</v>
      </c>
      <c r="AK257" s="217" t="s">
        <v>60</v>
      </c>
      <c r="AL257" s="217"/>
      <c r="AM257" s="217"/>
      <c r="AN257" s="217"/>
      <c r="AO257" s="217"/>
      <c r="AP257" s="217"/>
      <c r="AQ257" s="217"/>
      <c r="AR257" s="217"/>
      <c r="AS257" s="225" t="n">
        <v>196.72</v>
      </c>
      <c r="AT257" s="218" t="n">
        <v>196.72</v>
      </c>
      <c r="AU257" s="226"/>
      <c r="AV257" s="227"/>
      <c r="AW257" s="218" t="n">
        <f aca="false">AT257-AU257</f>
        <v>196.72</v>
      </c>
      <c r="AX257" s="218" t="n">
        <f aca="false">AU257-AT257</f>
        <v>-196.72</v>
      </c>
      <c r="AY257" s="219"/>
      <c r="AZ257" s="219"/>
      <c r="BA257" s="221" t="s">
        <v>194</v>
      </c>
      <c r="BB257" s="219" t="n">
        <f aca="false">AW257</f>
        <v>196.72</v>
      </c>
      <c r="BC257" s="222" t="s">
        <v>194</v>
      </c>
      <c r="BD257" s="223"/>
      <c r="BE257" s="205" t="n">
        <v>0</v>
      </c>
      <c r="BF257" s="213"/>
      <c r="BG257" s="213"/>
      <c r="BI257" s="180" t="str">
        <f aca="false">AJ257 &amp; BE257</f>
        <v>Амортизационные отчисления0</v>
      </c>
      <c r="BJ257" s="213"/>
      <c r="BK257" s="213"/>
      <c r="BL257" s="213"/>
      <c r="BM257" s="213"/>
      <c r="BX257" s="180"/>
    </row>
    <row r="258" customFormat="false" ht="11.25" hidden="false" customHeight="true" outlineLevel="0" collapsed="false">
      <c r="C258" s="196"/>
      <c r="D258" s="197" t="n">
        <v>64</v>
      </c>
      <c r="E258" s="198" t="s">
        <v>178</v>
      </c>
      <c r="F258" s="198" t="s">
        <v>179</v>
      </c>
      <c r="G258" s="198" t="s">
        <v>276</v>
      </c>
      <c r="H258" s="198" t="s">
        <v>261</v>
      </c>
      <c r="I258" s="198" t="s">
        <v>262</v>
      </c>
      <c r="J258" s="198" t="s">
        <v>263</v>
      </c>
      <c r="K258" s="199" t="n">
        <v>5</v>
      </c>
      <c r="L258" s="199" t="n">
        <v>2022</v>
      </c>
      <c r="M258" s="200" t="s">
        <v>183</v>
      </c>
      <c r="N258" s="200" t="s">
        <v>203</v>
      </c>
      <c r="O258" s="201" t="n">
        <v>0</v>
      </c>
      <c r="P258" s="202" t="n">
        <v>0</v>
      </c>
      <c r="Q258" s="203"/>
      <c r="R258" s="204"/>
      <c r="S258" s="204"/>
      <c r="T258" s="204"/>
      <c r="U258" s="204"/>
      <c r="V258" s="204"/>
      <c r="W258" s="204"/>
      <c r="X258" s="204"/>
      <c r="Y258" s="204"/>
      <c r="Z258" s="204"/>
      <c r="AA258" s="204"/>
      <c r="AB258" s="204"/>
      <c r="AC258" s="204"/>
      <c r="AD258" s="204"/>
      <c r="AE258" s="204"/>
      <c r="AF258" s="204"/>
      <c r="AG258" s="204"/>
      <c r="AH258" s="204"/>
      <c r="AI258" s="204"/>
      <c r="AJ258" s="204"/>
      <c r="AK258" s="204"/>
      <c r="AL258" s="204"/>
      <c r="AM258" s="204"/>
      <c r="AN258" s="204"/>
      <c r="AO258" s="204"/>
      <c r="AP258" s="204"/>
      <c r="AQ258" s="204"/>
      <c r="AR258" s="204"/>
      <c r="AS258" s="204"/>
      <c r="AT258" s="204"/>
      <c r="AU258" s="204"/>
      <c r="AV258" s="204"/>
      <c r="AW258" s="204"/>
      <c r="AX258" s="204"/>
      <c r="AY258" s="204"/>
      <c r="AZ258" s="204"/>
      <c r="BA258" s="204"/>
      <c r="BB258" s="204"/>
      <c r="BC258" s="204"/>
      <c r="BD258" s="204"/>
      <c r="BE258" s="205"/>
      <c r="BF258" s="181"/>
      <c r="BG258" s="181"/>
      <c r="BH258" s="181"/>
      <c r="BI258" s="181"/>
      <c r="BJ258" s="181"/>
      <c r="BK258" s="181"/>
    </row>
    <row r="259" customFormat="false" ht="11.25" hidden="false" customHeight="true" outlineLevel="0" collapsed="false">
      <c r="C259" s="196"/>
      <c r="D259" s="197"/>
      <c r="E259" s="198"/>
      <c r="F259" s="198"/>
      <c r="G259" s="198"/>
      <c r="H259" s="198"/>
      <c r="I259" s="198"/>
      <c r="J259" s="198"/>
      <c r="K259" s="199"/>
      <c r="L259" s="199"/>
      <c r="M259" s="200"/>
      <c r="N259" s="200"/>
      <c r="O259" s="201"/>
      <c r="P259" s="202"/>
      <c r="Q259" s="206"/>
      <c r="R259" s="207" t="n">
        <v>1</v>
      </c>
      <c r="S259" s="208" t="s">
        <v>185</v>
      </c>
      <c r="T259" s="208" t="s">
        <v>264</v>
      </c>
      <c r="U259" s="208" t="s">
        <v>265</v>
      </c>
      <c r="V259" s="208" t="s">
        <v>261</v>
      </c>
      <c r="W259" s="208" t="s">
        <v>262</v>
      </c>
      <c r="X259" s="208" t="s">
        <v>263</v>
      </c>
      <c r="Y259" s="208" t="s">
        <v>266</v>
      </c>
      <c r="Z259" s="208" t="s">
        <v>267</v>
      </c>
      <c r="AA259" s="208" t="s">
        <v>268</v>
      </c>
      <c r="AB259" s="208" t="s">
        <v>269</v>
      </c>
      <c r="AC259" s="208" t="s">
        <v>261</v>
      </c>
      <c r="AD259" s="208" t="s">
        <v>262</v>
      </c>
      <c r="AE259" s="208" t="s">
        <v>263</v>
      </c>
      <c r="AF259" s="208" t="s">
        <v>266</v>
      </c>
      <c r="AG259" s="208" t="s">
        <v>267</v>
      </c>
      <c r="AH259" s="209"/>
      <c r="AI259" s="210"/>
      <c r="AJ259" s="211"/>
      <c r="AK259" s="211"/>
      <c r="AL259" s="211"/>
      <c r="AM259" s="211"/>
      <c r="AN259" s="211"/>
      <c r="AO259" s="211"/>
      <c r="AP259" s="211"/>
      <c r="AQ259" s="211"/>
      <c r="AR259" s="211"/>
      <c r="AS259" s="212"/>
      <c r="AT259" s="212"/>
      <c r="AU259" s="212"/>
      <c r="AV259" s="212"/>
      <c r="AW259" s="212"/>
      <c r="AX259" s="212"/>
      <c r="AY259" s="158"/>
      <c r="AZ259" s="158"/>
      <c r="BA259" s="158"/>
      <c r="BB259" s="158"/>
      <c r="BC259" s="158"/>
      <c r="BD259" s="158"/>
      <c r="BE259" s="205"/>
      <c r="BF259" s="213"/>
      <c r="BG259" s="213"/>
      <c r="BH259" s="213"/>
      <c r="BI259" s="181"/>
      <c r="BJ259" s="213"/>
      <c r="BK259" s="213"/>
      <c r="BL259" s="213"/>
      <c r="BM259" s="213"/>
      <c r="BN259" s="213"/>
    </row>
    <row r="260" customFormat="false" ht="15" hidden="false" customHeight="true" outlineLevel="0" collapsed="false">
      <c r="C260" s="196"/>
      <c r="D260" s="197"/>
      <c r="E260" s="198"/>
      <c r="F260" s="198"/>
      <c r="G260" s="198"/>
      <c r="H260" s="198"/>
      <c r="I260" s="198"/>
      <c r="J260" s="198"/>
      <c r="K260" s="199"/>
      <c r="L260" s="199"/>
      <c r="M260" s="200"/>
      <c r="N260" s="200"/>
      <c r="O260" s="201"/>
      <c r="P260" s="202"/>
      <c r="Q260" s="206"/>
      <c r="R260" s="207"/>
      <c r="S260" s="208"/>
      <c r="T260" s="208"/>
      <c r="U260" s="208"/>
      <c r="V260" s="208"/>
      <c r="W260" s="208"/>
      <c r="X260" s="208"/>
      <c r="Y260" s="208"/>
      <c r="Z260" s="208"/>
      <c r="AA260" s="208"/>
      <c r="AB260" s="208"/>
      <c r="AC260" s="208"/>
      <c r="AD260" s="208"/>
      <c r="AE260" s="208"/>
      <c r="AF260" s="208"/>
      <c r="AG260" s="208"/>
      <c r="AH260" s="214"/>
      <c r="AI260" s="215" t="s">
        <v>193</v>
      </c>
      <c r="AJ260" s="224" t="s">
        <v>139</v>
      </c>
      <c r="AK260" s="217" t="s">
        <v>60</v>
      </c>
      <c r="AL260" s="217"/>
      <c r="AM260" s="217"/>
      <c r="AN260" s="217"/>
      <c r="AO260" s="217"/>
      <c r="AP260" s="217"/>
      <c r="AQ260" s="217"/>
      <c r="AR260" s="217"/>
      <c r="AS260" s="225" t="n">
        <v>4318.64</v>
      </c>
      <c r="AT260" s="218" t="n">
        <v>0</v>
      </c>
      <c r="AU260" s="226"/>
      <c r="AV260" s="227"/>
      <c r="AW260" s="218" t="n">
        <f aca="false">AT260-AU260</f>
        <v>0</v>
      </c>
      <c r="AX260" s="218" t="n">
        <f aca="false">AU260-AT260</f>
        <v>0</v>
      </c>
      <c r="AY260" s="219"/>
      <c r="AZ260" s="219"/>
      <c r="BA260" s="221"/>
      <c r="BB260" s="219"/>
      <c r="BC260" s="222"/>
      <c r="BD260" s="223"/>
      <c r="BE260" s="205" t="n">
        <v>0</v>
      </c>
      <c r="BF260" s="213"/>
      <c r="BG260" s="213"/>
      <c r="BI260" s="180" t="str">
        <f aca="false">AJ260 &amp; BE260</f>
        <v>Прибыль направляемая на инвестиции0</v>
      </c>
      <c r="BJ260" s="213"/>
      <c r="BK260" s="213"/>
      <c r="BL260" s="213"/>
      <c r="BM260" s="213"/>
      <c r="BX260" s="180"/>
    </row>
    <row r="261" customFormat="false" ht="11.25" hidden="false" customHeight="true" outlineLevel="0" collapsed="false">
      <c r="C261" s="196"/>
      <c r="D261" s="197" t="n">
        <v>65</v>
      </c>
      <c r="E261" s="198" t="s">
        <v>178</v>
      </c>
      <c r="F261" s="198" t="s">
        <v>179</v>
      </c>
      <c r="G261" s="198" t="s">
        <v>217</v>
      </c>
      <c r="H261" s="198" t="s">
        <v>261</v>
      </c>
      <c r="I261" s="198" t="s">
        <v>262</v>
      </c>
      <c r="J261" s="198" t="s">
        <v>263</v>
      </c>
      <c r="K261" s="199" t="n">
        <v>5</v>
      </c>
      <c r="L261" s="199" t="n">
        <v>2022</v>
      </c>
      <c r="M261" s="200" t="s">
        <v>183</v>
      </c>
      <c r="N261" s="200" t="s">
        <v>203</v>
      </c>
      <c r="O261" s="201" t="n">
        <v>0</v>
      </c>
      <c r="P261" s="202" t="n">
        <v>0</v>
      </c>
      <c r="Q261" s="203"/>
      <c r="R261" s="204"/>
      <c r="S261" s="204"/>
      <c r="T261" s="204"/>
      <c r="U261" s="204"/>
      <c r="V261" s="204"/>
      <c r="W261" s="204"/>
      <c r="X261" s="204"/>
      <c r="Y261" s="204"/>
      <c r="Z261" s="204"/>
      <c r="AA261" s="204"/>
      <c r="AB261" s="204"/>
      <c r="AC261" s="204"/>
      <c r="AD261" s="204"/>
      <c r="AE261" s="204"/>
      <c r="AF261" s="204"/>
      <c r="AG261" s="204"/>
      <c r="AH261" s="204"/>
      <c r="AI261" s="204"/>
      <c r="AJ261" s="204"/>
      <c r="AK261" s="204"/>
      <c r="AL261" s="204"/>
      <c r="AM261" s="204"/>
      <c r="AN261" s="204"/>
      <c r="AO261" s="204"/>
      <c r="AP261" s="204"/>
      <c r="AQ261" s="204"/>
      <c r="AR261" s="204"/>
      <c r="AS261" s="204"/>
      <c r="AT261" s="204"/>
      <c r="AU261" s="204"/>
      <c r="AV261" s="204"/>
      <c r="AW261" s="204"/>
      <c r="AX261" s="204"/>
      <c r="AY261" s="204"/>
      <c r="AZ261" s="204"/>
      <c r="BA261" s="204"/>
      <c r="BB261" s="204"/>
      <c r="BC261" s="204"/>
      <c r="BD261" s="204"/>
      <c r="BE261" s="205"/>
      <c r="BF261" s="181"/>
      <c r="BG261" s="181"/>
      <c r="BH261" s="181"/>
      <c r="BI261" s="181"/>
      <c r="BJ261" s="181"/>
      <c r="BK261" s="181"/>
    </row>
    <row r="262" customFormat="false" ht="11.25" hidden="false" customHeight="true" outlineLevel="0" collapsed="false">
      <c r="C262" s="196"/>
      <c r="D262" s="197"/>
      <c r="E262" s="198"/>
      <c r="F262" s="198"/>
      <c r="G262" s="198"/>
      <c r="H262" s="198"/>
      <c r="I262" s="198"/>
      <c r="J262" s="198"/>
      <c r="K262" s="199"/>
      <c r="L262" s="199"/>
      <c r="M262" s="200"/>
      <c r="N262" s="200"/>
      <c r="O262" s="201"/>
      <c r="P262" s="202"/>
      <c r="Q262" s="206"/>
      <c r="R262" s="207" t="n">
        <v>1</v>
      </c>
      <c r="S262" s="208" t="s">
        <v>185</v>
      </c>
      <c r="T262" s="208" t="s">
        <v>264</v>
      </c>
      <c r="U262" s="208" t="s">
        <v>265</v>
      </c>
      <c r="V262" s="208" t="s">
        <v>261</v>
      </c>
      <c r="W262" s="208" t="s">
        <v>262</v>
      </c>
      <c r="X262" s="208" t="s">
        <v>263</v>
      </c>
      <c r="Y262" s="208" t="s">
        <v>266</v>
      </c>
      <c r="Z262" s="208" t="s">
        <v>267</v>
      </c>
      <c r="AA262" s="208" t="s">
        <v>268</v>
      </c>
      <c r="AB262" s="208" t="s">
        <v>269</v>
      </c>
      <c r="AC262" s="208" t="s">
        <v>261</v>
      </c>
      <c r="AD262" s="208" t="s">
        <v>262</v>
      </c>
      <c r="AE262" s="208" t="s">
        <v>263</v>
      </c>
      <c r="AF262" s="208" t="s">
        <v>266</v>
      </c>
      <c r="AG262" s="208" t="s">
        <v>267</v>
      </c>
      <c r="AH262" s="209"/>
      <c r="AI262" s="210"/>
      <c r="AJ262" s="211"/>
      <c r="AK262" s="211"/>
      <c r="AL262" s="211"/>
      <c r="AM262" s="211"/>
      <c r="AN262" s="211"/>
      <c r="AO262" s="211"/>
      <c r="AP262" s="211"/>
      <c r="AQ262" s="211"/>
      <c r="AR262" s="211"/>
      <c r="AS262" s="212"/>
      <c r="AT262" s="212"/>
      <c r="AU262" s="212"/>
      <c r="AV262" s="212"/>
      <c r="AW262" s="212"/>
      <c r="AX262" s="212"/>
      <c r="AY262" s="158"/>
      <c r="AZ262" s="158"/>
      <c r="BA262" s="158"/>
      <c r="BB262" s="158"/>
      <c r="BC262" s="158"/>
      <c r="BD262" s="158"/>
      <c r="BE262" s="205"/>
      <c r="BF262" s="213"/>
      <c r="BG262" s="213"/>
      <c r="BH262" s="213"/>
      <c r="BI262" s="181"/>
      <c r="BJ262" s="213"/>
      <c r="BK262" s="213"/>
      <c r="BL262" s="213"/>
      <c r="BM262" s="213"/>
      <c r="BN262" s="213"/>
    </row>
    <row r="263" customFormat="false" ht="15" hidden="false" customHeight="true" outlineLevel="0" collapsed="false">
      <c r="C263" s="196"/>
      <c r="D263" s="197"/>
      <c r="E263" s="198"/>
      <c r="F263" s="198"/>
      <c r="G263" s="198"/>
      <c r="H263" s="198"/>
      <c r="I263" s="198"/>
      <c r="J263" s="198"/>
      <c r="K263" s="199"/>
      <c r="L263" s="199"/>
      <c r="M263" s="200"/>
      <c r="N263" s="200"/>
      <c r="O263" s="201"/>
      <c r="P263" s="202"/>
      <c r="Q263" s="206"/>
      <c r="R263" s="207"/>
      <c r="S263" s="208"/>
      <c r="T263" s="208"/>
      <c r="U263" s="208"/>
      <c r="V263" s="208"/>
      <c r="W263" s="208"/>
      <c r="X263" s="208"/>
      <c r="Y263" s="208"/>
      <c r="Z263" s="208"/>
      <c r="AA263" s="208"/>
      <c r="AB263" s="208"/>
      <c r="AC263" s="208"/>
      <c r="AD263" s="208"/>
      <c r="AE263" s="208"/>
      <c r="AF263" s="208"/>
      <c r="AG263" s="208"/>
      <c r="AH263" s="214"/>
      <c r="AI263" s="215" t="s">
        <v>193</v>
      </c>
      <c r="AJ263" s="216" t="s">
        <v>141</v>
      </c>
      <c r="AK263" s="217" t="s">
        <v>60</v>
      </c>
      <c r="AL263" s="217"/>
      <c r="AM263" s="217"/>
      <c r="AN263" s="217"/>
      <c r="AO263" s="217"/>
      <c r="AP263" s="217"/>
      <c r="AQ263" s="217"/>
      <c r="AR263" s="217"/>
      <c r="AS263" s="218" t="n">
        <v>501.07</v>
      </c>
      <c r="AT263" s="218" t="n">
        <v>0</v>
      </c>
      <c r="AU263" s="219"/>
      <c r="AV263" s="220"/>
      <c r="AW263" s="218" t="n">
        <f aca="false">AT263-AU263</f>
        <v>0</v>
      </c>
      <c r="AX263" s="218" t="n">
        <f aca="false">AU263-AT263</f>
        <v>0</v>
      </c>
      <c r="AY263" s="219"/>
      <c r="AZ263" s="219"/>
      <c r="BA263" s="221"/>
      <c r="BB263" s="219"/>
      <c r="BC263" s="222"/>
      <c r="BD263" s="223"/>
      <c r="BE263" s="205" t="n">
        <v>0</v>
      </c>
      <c r="BF263" s="213"/>
      <c r="BG263" s="213"/>
      <c r="BI263" s="180" t="str">
        <f aca="false">AJ263 &amp; BE263</f>
        <v>Амортизационные отчисления0</v>
      </c>
      <c r="BJ263" s="213"/>
      <c r="BK263" s="213"/>
      <c r="BL263" s="213"/>
      <c r="BM263" s="213"/>
      <c r="BX263" s="180"/>
    </row>
    <row r="264" customFormat="false" ht="15" hidden="false" customHeight="true" outlineLevel="0" collapsed="false">
      <c r="C264" s="196"/>
      <c r="D264" s="197"/>
      <c r="E264" s="198"/>
      <c r="F264" s="198"/>
      <c r="G264" s="198"/>
      <c r="H264" s="198"/>
      <c r="I264" s="198"/>
      <c r="J264" s="198"/>
      <c r="K264" s="199"/>
      <c r="L264" s="199"/>
      <c r="M264" s="200"/>
      <c r="N264" s="200"/>
      <c r="O264" s="201"/>
      <c r="P264" s="202"/>
      <c r="Q264" s="206"/>
      <c r="R264" s="207"/>
      <c r="S264" s="208"/>
      <c r="T264" s="208"/>
      <c r="U264" s="208"/>
      <c r="V264" s="208"/>
      <c r="W264" s="208"/>
      <c r="X264" s="208"/>
      <c r="Y264" s="208"/>
      <c r="Z264" s="208"/>
      <c r="AA264" s="208"/>
      <c r="AB264" s="208"/>
      <c r="AC264" s="208"/>
      <c r="AD264" s="208"/>
      <c r="AE264" s="208"/>
      <c r="AF264" s="208"/>
      <c r="AG264" s="208"/>
      <c r="AH264" s="214"/>
      <c r="AI264" s="215" t="s">
        <v>146</v>
      </c>
      <c r="AJ264" s="216" t="s">
        <v>139</v>
      </c>
      <c r="AK264" s="217" t="s">
        <v>60</v>
      </c>
      <c r="AL264" s="217"/>
      <c r="AM264" s="217"/>
      <c r="AN264" s="217"/>
      <c r="AO264" s="217"/>
      <c r="AP264" s="217"/>
      <c r="AQ264" s="217"/>
      <c r="AR264" s="217"/>
      <c r="AS264" s="218" t="n">
        <v>1048.71</v>
      </c>
      <c r="AT264" s="218" t="n">
        <v>0</v>
      </c>
      <c r="AU264" s="219"/>
      <c r="AV264" s="220"/>
      <c r="AW264" s="218" t="n">
        <f aca="false">AT264-AU264</f>
        <v>0</v>
      </c>
      <c r="AX264" s="218" t="n">
        <f aca="false">AU264-AT264</f>
        <v>0</v>
      </c>
      <c r="AY264" s="219"/>
      <c r="AZ264" s="219"/>
      <c r="BA264" s="221"/>
      <c r="BB264" s="219"/>
      <c r="BC264" s="222"/>
      <c r="BD264" s="223"/>
      <c r="BE264" s="205" t="n">
        <v>0</v>
      </c>
      <c r="BF264" s="213"/>
      <c r="BG264" s="213"/>
      <c r="BI264" s="180" t="str">
        <f aca="false">AJ264 &amp; BE264</f>
        <v>Прибыль направляемая на инвестиции0</v>
      </c>
      <c r="BJ264" s="213"/>
      <c r="BK264" s="213"/>
      <c r="BL264" s="213"/>
      <c r="BM264" s="213"/>
      <c r="BX264" s="180"/>
    </row>
    <row r="265" customFormat="false" ht="11.25" hidden="false" customHeight="true" outlineLevel="0" collapsed="false">
      <c r="C265" s="196"/>
      <c r="D265" s="197" t="n">
        <v>66</v>
      </c>
      <c r="E265" s="198" t="s">
        <v>178</v>
      </c>
      <c r="F265" s="198" t="s">
        <v>179</v>
      </c>
      <c r="G265" s="198" t="s">
        <v>218</v>
      </c>
      <c r="H265" s="198" t="s">
        <v>261</v>
      </c>
      <c r="I265" s="198" t="s">
        <v>262</v>
      </c>
      <c r="J265" s="198" t="s">
        <v>263</v>
      </c>
      <c r="K265" s="199" t="n">
        <v>5</v>
      </c>
      <c r="L265" s="199" t="n">
        <v>2019</v>
      </c>
      <c r="M265" s="200" t="s">
        <v>183</v>
      </c>
      <c r="N265" s="200" t="s">
        <v>184</v>
      </c>
      <c r="O265" s="201" t="n">
        <v>0</v>
      </c>
      <c r="P265" s="202" t="n">
        <v>0</v>
      </c>
      <c r="Q265" s="203"/>
      <c r="R265" s="204"/>
      <c r="S265" s="204"/>
      <c r="T265" s="204"/>
      <c r="U265" s="204"/>
      <c r="V265" s="204"/>
      <c r="W265" s="204"/>
      <c r="X265" s="204"/>
      <c r="Y265" s="204"/>
      <c r="Z265" s="204"/>
      <c r="AA265" s="204"/>
      <c r="AB265" s="204"/>
      <c r="AC265" s="204"/>
      <c r="AD265" s="204"/>
      <c r="AE265" s="204"/>
      <c r="AF265" s="204"/>
      <c r="AG265" s="204"/>
      <c r="AH265" s="204"/>
      <c r="AI265" s="204"/>
      <c r="AJ265" s="204"/>
      <c r="AK265" s="204"/>
      <c r="AL265" s="204"/>
      <c r="AM265" s="204"/>
      <c r="AN265" s="204"/>
      <c r="AO265" s="204"/>
      <c r="AP265" s="204"/>
      <c r="AQ265" s="204"/>
      <c r="AR265" s="204"/>
      <c r="AS265" s="204"/>
      <c r="AT265" s="204"/>
      <c r="AU265" s="204"/>
      <c r="AV265" s="204"/>
      <c r="AW265" s="204"/>
      <c r="AX265" s="204"/>
      <c r="AY265" s="204"/>
      <c r="AZ265" s="204"/>
      <c r="BA265" s="204"/>
      <c r="BB265" s="204"/>
      <c r="BC265" s="204"/>
      <c r="BD265" s="204"/>
      <c r="BE265" s="205"/>
      <c r="BF265" s="181"/>
      <c r="BG265" s="181"/>
      <c r="BH265" s="181"/>
      <c r="BI265" s="181"/>
      <c r="BJ265" s="181"/>
      <c r="BK265" s="181"/>
    </row>
    <row r="266" customFormat="false" ht="11.25" hidden="false" customHeight="true" outlineLevel="0" collapsed="false">
      <c r="C266" s="196"/>
      <c r="D266" s="197"/>
      <c r="E266" s="198"/>
      <c r="F266" s="198"/>
      <c r="G266" s="198"/>
      <c r="H266" s="198"/>
      <c r="I266" s="198"/>
      <c r="J266" s="198"/>
      <c r="K266" s="199"/>
      <c r="L266" s="199"/>
      <c r="M266" s="200"/>
      <c r="N266" s="200"/>
      <c r="O266" s="201"/>
      <c r="P266" s="202"/>
      <c r="Q266" s="206"/>
      <c r="R266" s="207" t="n">
        <v>1</v>
      </c>
      <c r="S266" s="208" t="s">
        <v>185</v>
      </c>
      <c r="T266" s="208" t="s">
        <v>264</v>
      </c>
      <c r="U266" s="208" t="s">
        <v>265</v>
      </c>
      <c r="V266" s="208" t="s">
        <v>261</v>
      </c>
      <c r="W266" s="208" t="s">
        <v>262</v>
      </c>
      <c r="X266" s="208" t="s">
        <v>263</v>
      </c>
      <c r="Y266" s="208" t="s">
        <v>266</v>
      </c>
      <c r="Z266" s="208" t="s">
        <v>267</v>
      </c>
      <c r="AA266" s="208" t="s">
        <v>268</v>
      </c>
      <c r="AB266" s="208" t="s">
        <v>269</v>
      </c>
      <c r="AC266" s="208" t="s">
        <v>261</v>
      </c>
      <c r="AD266" s="208" t="s">
        <v>262</v>
      </c>
      <c r="AE266" s="208" t="s">
        <v>263</v>
      </c>
      <c r="AF266" s="208" t="s">
        <v>266</v>
      </c>
      <c r="AG266" s="208" t="s">
        <v>267</v>
      </c>
      <c r="AH266" s="209"/>
      <c r="AI266" s="210"/>
      <c r="AJ266" s="211"/>
      <c r="AK266" s="211"/>
      <c r="AL266" s="211"/>
      <c r="AM266" s="211"/>
      <c r="AN266" s="211"/>
      <c r="AO266" s="211"/>
      <c r="AP266" s="211"/>
      <c r="AQ266" s="211"/>
      <c r="AR266" s="211"/>
      <c r="AS266" s="212"/>
      <c r="AT266" s="212"/>
      <c r="AU266" s="212"/>
      <c r="AV266" s="212"/>
      <c r="AW266" s="212"/>
      <c r="AX266" s="212"/>
      <c r="AY266" s="158"/>
      <c r="AZ266" s="158"/>
      <c r="BA266" s="158"/>
      <c r="BB266" s="158"/>
      <c r="BC266" s="158"/>
      <c r="BD266" s="158"/>
      <c r="BE266" s="205"/>
      <c r="BF266" s="213"/>
      <c r="BG266" s="213"/>
      <c r="BH266" s="213"/>
      <c r="BI266" s="181"/>
      <c r="BJ266" s="213"/>
      <c r="BK266" s="213"/>
      <c r="BL266" s="213"/>
      <c r="BM266" s="213"/>
      <c r="BN266" s="213"/>
    </row>
    <row r="267" customFormat="false" ht="15" hidden="false" customHeight="true" outlineLevel="0" collapsed="false">
      <c r="C267" s="196"/>
      <c r="D267" s="197"/>
      <c r="E267" s="198"/>
      <c r="F267" s="198"/>
      <c r="G267" s="198"/>
      <c r="H267" s="198"/>
      <c r="I267" s="198"/>
      <c r="J267" s="198"/>
      <c r="K267" s="199"/>
      <c r="L267" s="199"/>
      <c r="M267" s="200"/>
      <c r="N267" s="200"/>
      <c r="O267" s="201"/>
      <c r="P267" s="202"/>
      <c r="Q267" s="206"/>
      <c r="R267" s="207"/>
      <c r="S267" s="208"/>
      <c r="T267" s="208"/>
      <c r="U267" s="208"/>
      <c r="V267" s="208"/>
      <c r="W267" s="208"/>
      <c r="X267" s="208"/>
      <c r="Y267" s="208"/>
      <c r="Z267" s="208"/>
      <c r="AA267" s="208"/>
      <c r="AB267" s="208"/>
      <c r="AC267" s="208"/>
      <c r="AD267" s="208"/>
      <c r="AE267" s="208"/>
      <c r="AF267" s="208"/>
      <c r="AG267" s="208"/>
      <c r="AH267" s="214"/>
      <c r="AI267" s="215" t="s">
        <v>193</v>
      </c>
      <c r="AJ267" s="224" t="s">
        <v>141</v>
      </c>
      <c r="AK267" s="217" t="s">
        <v>60</v>
      </c>
      <c r="AL267" s="217"/>
      <c r="AM267" s="217"/>
      <c r="AN267" s="217"/>
      <c r="AO267" s="217"/>
      <c r="AP267" s="217"/>
      <c r="AQ267" s="217"/>
      <c r="AR267" s="217"/>
      <c r="AS267" s="225" t="n">
        <v>322.66</v>
      </c>
      <c r="AT267" s="218" t="n">
        <v>322.66</v>
      </c>
      <c r="AU267" s="226"/>
      <c r="AV267" s="227"/>
      <c r="AW267" s="218" t="n">
        <f aca="false">AT267-AU267</f>
        <v>322.66</v>
      </c>
      <c r="AX267" s="218" t="n">
        <f aca="false">AU267-AT267</f>
        <v>-322.66</v>
      </c>
      <c r="AY267" s="219"/>
      <c r="AZ267" s="219"/>
      <c r="BA267" s="221" t="s">
        <v>194</v>
      </c>
      <c r="BB267" s="219" t="n">
        <f aca="false">AW267</f>
        <v>322.66</v>
      </c>
      <c r="BC267" s="222" t="s">
        <v>194</v>
      </c>
      <c r="BD267" s="223"/>
      <c r="BE267" s="205" t="n">
        <v>0</v>
      </c>
      <c r="BF267" s="213"/>
      <c r="BG267" s="213"/>
      <c r="BI267" s="180" t="str">
        <f aca="false">AJ267 &amp; BE267</f>
        <v>Амортизационные отчисления0</v>
      </c>
      <c r="BJ267" s="213"/>
      <c r="BK267" s="213"/>
      <c r="BL267" s="213"/>
      <c r="BM267" s="213"/>
      <c r="BX267" s="180"/>
    </row>
    <row r="268" customFormat="false" ht="11.25" hidden="false" customHeight="true" outlineLevel="0" collapsed="false">
      <c r="C268" s="196"/>
      <c r="D268" s="197" t="n">
        <v>67</v>
      </c>
      <c r="E268" s="198" t="s">
        <v>178</v>
      </c>
      <c r="F268" s="198" t="s">
        <v>179</v>
      </c>
      <c r="G268" s="198" t="s">
        <v>277</v>
      </c>
      <c r="H268" s="198" t="s">
        <v>261</v>
      </c>
      <c r="I268" s="198" t="s">
        <v>262</v>
      </c>
      <c r="J268" s="198" t="s">
        <v>263</v>
      </c>
      <c r="K268" s="199" t="n">
        <v>5</v>
      </c>
      <c r="L268" s="199" t="n">
        <v>2021</v>
      </c>
      <c r="M268" s="200" t="s">
        <v>183</v>
      </c>
      <c r="N268" s="200" t="s">
        <v>196</v>
      </c>
      <c r="O268" s="201" t="n">
        <v>0</v>
      </c>
      <c r="P268" s="202" t="n">
        <v>0</v>
      </c>
      <c r="Q268" s="203"/>
      <c r="R268" s="204"/>
      <c r="S268" s="204"/>
      <c r="T268" s="204"/>
      <c r="U268" s="204"/>
      <c r="V268" s="204"/>
      <c r="W268" s="204"/>
      <c r="X268" s="204"/>
      <c r="Y268" s="204"/>
      <c r="Z268" s="204"/>
      <c r="AA268" s="204"/>
      <c r="AB268" s="204"/>
      <c r="AC268" s="204"/>
      <c r="AD268" s="204"/>
      <c r="AE268" s="204"/>
      <c r="AF268" s="204"/>
      <c r="AG268" s="204"/>
      <c r="AH268" s="204"/>
      <c r="AI268" s="204"/>
      <c r="AJ268" s="204"/>
      <c r="AK268" s="204"/>
      <c r="AL268" s="204"/>
      <c r="AM268" s="204"/>
      <c r="AN268" s="204"/>
      <c r="AO268" s="204"/>
      <c r="AP268" s="204"/>
      <c r="AQ268" s="204"/>
      <c r="AR268" s="204"/>
      <c r="AS268" s="204"/>
      <c r="AT268" s="204"/>
      <c r="AU268" s="204"/>
      <c r="AV268" s="204"/>
      <c r="AW268" s="204"/>
      <c r="AX268" s="204"/>
      <c r="AY268" s="204"/>
      <c r="AZ268" s="204"/>
      <c r="BA268" s="204"/>
      <c r="BB268" s="204"/>
      <c r="BC268" s="204"/>
      <c r="BD268" s="204"/>
      <c r="BE268" s="205"/>
      <c r="BF268" s="181"/>
      <c r="BG268" s="181"/>
      <c r="BH268" s="181"/>
      <c r="BI268" s="181"/>
      <c r="BJ268" s="181"/>
      <c r="BK268" s="181"/>
    </row>
    <row r="269" customFormat="false" ht="11.25" hidden="false" customHeight="true" outlineLevel="0" collapsed="false">
      <c r="C269" s="196"/>
      <c r="D269" s="197"/>
      <c r="E269" s="198"/>
      <c r="F269" s="198"/>
      <c r="G269" s="198"/>
      <c r="H269" s="198"/>
      <c r="I269" s="198"/>
      <c r="J269" s="198"/>
      <c r="K269" s="199"/>
      <c r="L269" s="199"/>
      <c r="M269" s="200"/>
      <c r="N269" s="200"/>
      <c r="O269" s="201"/>
      <c r="P269" s="202"/>
      <c r="Q269" s="206"/>
      <c r="R269" s="207" t="n">
        <v>1</v>
      </c>
      <c r="S269" s="208" t="s">
        <v>185</v>
      </c>
      <c r="T269" s="208" t="s">
        <v>264</v>
      </c>
      <c r="U269" s="208" t="s">
        <v>265</v>
      </c>
      <c r="V269" s="208" t="s">
        <v>261</v>
      </c>
      <c r="W269" s="208" t="s">
        <v>262</v>
      </c>
      <c r="X269" s="208" t="s">
        <v>263</v>
      </c>
      <c r="Y269" s="208" t="s">
        <v>266</v>
      </c>
      <c r="Z269" s="208" t="s">
        <v>267</v>
      </c>
      <c r="AA269" s="208" t="s">
        <v>268</v>
      </c>
      <c r="AB269" s="208" t="s">
        <v>269</v>
      </c>
      <c r="AC269" s="208" t="s">
        <v>261</v>
      </c>
      <c r="AD269" s="208" t="s">
        <v>262</v>
      </c>
      <c r="AE269" s="208" t="s">
        <v>263</v>
      </c>
      <c r="AF269" s="208" t="s">
        <v>266</v>
      </c>
      <c r="AG269" s="208" t="s">
        <v>267</v>
      </c>
      <c r="AH269" s="209"/>
      <c r="AI269" s="210"/>
      <c r="AJ269" s="211"/>
      <c r="AK269" s="211"/>
      <c r="AL269" s="211"/>
      <c r="AM269" s="211"/>
      <c r="AN269" s="211"/>
      <c r="AO269" s="211"/>
      <c r="AP269" s="211"/>
      <c r="AQ269" s="211"/>
      <c r="AR269" s="211"/>
      <c r="AS269" s="212"/>
      <c r="AT269" s="212"/>
      <c r="AU269" s="212"/>
      <c r="AV269" s="212"/>
      <c r="AW269" s="212"/>
      <c r="AX269" s="212"/>
      <c r="AY269" s="158"/>
      <c r="AZ269" s="158"/>
      <c r="BA269" s="158"/>
      <c r="BB269" s="158"/>
      <c r="BC269" s="158"/>
      <c r="BD269" s="158"/>
      <c r="BE269" s="205"/>
      <c r="BF269" s="213"/>
      <c r="BG269" s="213"/>
      <c r="BH269" s="213"/>
      <c r="BI269" s="181"/>
      <c r="BJ269" s="213"/>
      <c r="BK269" s="213"/>
      <c r="BL269" s="213"/>
      <c r="BM269" s="213"/>
      <c r="BN269" s="213"/>
    </row>
    <row r="270" customFormat="false" ht="15" hidden="false" customHeight="true" outlineLevel="0" collapsed="false">
      <c r="C270" s="196"/>
      <c r="D270" s="197"/>
      <c r="E270" s="198"/>
      <c r="F270" s="198"/>
      <c r="G270" s="198"/>
      <c r="H270" s="198"/>
      <c r="I270" s="198"/>
      <c r="J270" s="198"/>
      <c r="K270" s="199"/>
      <c r="L270" s="199"/>
      <c r="M270" s="200"/>
      <c r="N270" s="200"/>
      <c r="O270" s="201"/>
      <c r="P270" s="202"/>
      <c r="Q270" s="206"/>
      <c r="R270" s="207"/>
      <c r="S270" s="208"/>
      <c r="T270" s="208"/>
      <c r="U270" s="208"/>
      <c r="V270" s="208"/>
      <c r="W270" s="208"/>
      <c r="X270" s="208"/>
      <c r="Y270" s="208"/>
      <c r="Z270" s="208"/>
      <c r="AA270" s="208"/>
      <c r="AB270" s="208"/>
      <c r="AC270" s="208"/>
      <c r="AD270" s="208"/>
      <c r="AE270" s="208"/>
      <c r="AF270" s="208"/>
      <c r="AG270" s="208"/>
      <c r="AH270" s="214"/>
      <c r="AI270" s="215" t="s">
        <v>193</v>
      </c>
      <c r="AJ270" s="216" t="s">
        <v>141</v>
      </c>
      <c r="AK270" s="217" t="s">
        <v>60</v>
      </c>
      <c r="AL270" s="217"/>
      <c r="AM270" s="217"/>
      <c r="AN270" s="217"/>
      <c r="AO270" s="217"/>
      <c r="AP270" s="217"/>
      <c r="AQ270" s="217"/>
      <c r="AR270" s="217"/>
      <c r="AS270" s="218" t="n">
        <v>3169.348</v>
      </c>
      <c r="AT270" s="218" t="n">
        <v>0</v>
      </c>
      <c r="AU270" s="219"/>
      <c r="AV270" s="220"/>
      <c r="AW270" s="218" t="n">
        <f aca="false">AT270-AU270</f>
        <v>0</v>
      </c>
      <c r="AX270" s="218" t="n">
        <f aca="false">AU270-AT270</f>
        <v>0</v>
      </c>
      <c r="AY270" s="219"/>
      <c r="AZ270" s="219"/>
      <c r="BA270" s="221"/>
      <c r="BB270" s="219"/>
      <c r="BC270" s="222"/>
      <c r="BD270" s="223"/>
      <c r="BE270" s="205" t="n">
        <v>0</v>
      </c>
      <c r="BF270" s="213"/>
      <c r="BG270" s="213"/>
      <c r="BI270" s="180" t="str">
        <f aca="false">AJ270 &amp; BE270</f>
        <v>Амортизационные отчисления0</v>
      </c>
      <c r="BJ270" s="213"/>
      <c r="BK270" s="213"/>
      <c r="BL270" s="213"/>
      <c r="BM270" s="213"/>
      <c r="BX270" s="180"/>
    </row>
    <row r="271" customFormat="false" ht="15" hidden="false" customHeight="true" outlineLevel="0" collapsed="false">
      <c r="C271" s="196"/>
      <c r="D271" s="197"/>
      <c r="E271" s="198"/>
      <c r="F271" s="198"/>
      <c r="G271" s="198"/>
      <c r="H271" s="198"/>
      <c r="I271" s="198"/>
      <c r="J271" s="198"/>
      <c r="K271" s="199"/>
      <c r="L271" s="199"/>
      <c r="M271" s="200"/>
      <c r="N271" s="200"/>
      <c r="O271" s="201"/>
      <c r="P271" s="202"/>
      <c r="Q271" s="206"/>
      <c r="R271" s="207"/>
      <c r="S271" s="208"/>
      <c r="T271" s="208"/>
      <c r="U271" s="208"/>
      <c r="V271" s="208"/>
      <c r="W271" s="208"/>
      <c r="X271" s="208"/>
      <c r="Y271" s="208"/>
      <c r="Z271" s="208"/>
      <c r="AA271" s="208"/>
      <c r="AB271" s="208"/>
      <c r="AC271" s="208"/>
      <c r="AD271" s="208"/>
      <c r="AE271" s="208"/>
      <c r="AF271" s="208"/>
      <c r="AG271" s="208"/>
      <c r="AH271" s="214"/>
      <c r="AI271" s="215" t="s">
        <v>146</v>
      </c>
      <c r="AJ271" s="216" t="s">
        <v>139</v>
      </c>
      <c r="AK271" s="217" t="s">
        <v>60</v>
      </c>
      <c r="AL271" s="217"/>
      <c r="AM271" s="217"/>
      <c r="AN271" s="217"/>
      <c r="AO271" s="217"/>
      <c r="AP271" s="217"/>
      <c r="AQ271" s="217"/>
      <c r="AR271" s="217"/>
      <c r="AS271" s="218" t="n">
        <v>7620.67</v>
      </c>
      <c r="AT271" s="218" t="n">
        <v>0</v>
      </c>
      <c r="AU271" s="219"/>
      <c r="AV271" s="220"/>
      <c r="AW271" s="218" t="n">
        <f aca="false">AT271-AU271</f>
        <v>0</v>
      </c>
      <c r="AX271" s="218" t="n">
        <f aca="false">AU271-AT271</f>
        <v>0</v>
      </c>
      <c r="AY271" s="219"/>
      <c r="AZ271" s="219"/>
      <c r="BA271" s="221"/>
      <c r="BB271" s="219"/>
      <c r="BC271" s="222"/>
      <c r="BD271" s="223"/>
      <c r="BE271" s="205" t="n">
        <v>0</v>
      </c>
      <c r="BF271" s="213"/>
      <c r="BG271" s="213"/>
      <c r="BI271" s="180" t="str">
        <f aca="false">AJ271 &amp; BE271</f>
        <v>Прибыль направляемая на инвестиции0</v>
      </c>
      <c r="BJ271" s="213"/>
      <c r="BK271" s="213"/>
      <c r="BL271" s="213"/>
      <c r="BM271" s="213"/>
      <c r="BX271" s="180"/>
    </row>
    <row r="272" customFormat="false" ht="11.25" hidden="false" customHeight="true" outlineLevel="0" collapsed="false">
      <c r="C272" s="196"/>
      <c r="D272" s="197" t="n">
        <v>68</v>
      </c>
      <c r="E272" s="198" t="s">
        <v>178</v>
      </c>
      <c r="F272" s="198" t="s">
        <v>179</v>
      </c>
      <c r="G272" s="198" t="s">
        <v>278</v>
      </c>
      <c r="H272" s="198" t="s">
        <v>261</v>
      </c>
      <c r="I272" s="198" t="s">
        <v>262</v>
      </c>
      <c r="J272" s="198" t="s">
        <v>263</v>
      </c>
      <c r="K272" s="199" t="n">
        <v>5</v>
      </c>
      <c r="L272" s="199" t="n">
        <v>2020</v>
      </c>
      <c r="M272" s="200" t="s">
        <v>183</v>
      </c>
      <c r="N272" s="200" t="s">
        <v>198</v>
      </c>
      <c r="O272" s="201" t="n">
        <v>0</v>
      </c>
      <c r="P272" s="202" t="n">
        <v>0</v>
      </c>
      <c r="Q272" s="203"/>
      <c r="R272" s="204"/>
      <c r="S272" s="204"/>
      <c r="T272" s="204"/>
      <c r="U272" s="204"/>
      <c r="V272" s="204"/>
      <c r="W272" s="204"/>
      <c r="X272" s="204"/>
      <c r="Y272" s="204"/>
      <c r="Z272" s="204"/>
      <c r="AA272" s="204"/>
      <c r="AB272" s="204"/>
      <c r="AC272" s="204"/>
      <c r="AD272" s="204"/>
      <c r="AE272" s="204"/>
      <c r="AF272" s="204"/>
      <c r="AG272" s="204"/>
      <c r="AH272" s="204"/>
      <c r="AI272" s="204"/>
      <c r="AJ272" s="204"/>
      <c r="AK272" s="204"/>
      <c r="AL272" s="204"/>
      <c r="AM272" s="204"/>
      <c r="AN272" s="204"/>
      <c r="AO272" s="204"/>
      <c r="AP272" s="204"/>
      <c r="AQ272" s="204"/>
      <c r="AR272" s="204"/>
      <c r="AS272" s="204"/>
      <c r="AT272" s="204"/>
      <c r="AU272" s="204"/>
      <c r="AV272" s="204"/>
      <c r="AW272" s="204"/>
      <c r="AX272" s="204"/>
      <c r="AY272" s="204"/>
      <c r="AZ272" s="204"/>
      <c r="BA272" s="204"/>
      <c r="BB272" s="204"/>
      <c r="BC272" s="204"/>
      <c r="BD272" s="204"/>
      <c r="BE272" s="205"/>
      <c r="BF272" s="181"/>
      <c r="BG272" s="181"/>
      <c r="BH272" s="181"/>
      <c r="BI272" s="181"/>
      <c r="BJ272" s="181"/>
      <c r="BK272" s="181"/>
    </row>
    <row r="273" customFormat="false" ht="11.25" hidden="false" customHeight="true" outlineLevel="0" collapsed="false">
      <c r="C273" s="196"/>
      <c r="D273" s="197"/>
      <c r="E273" s="198"/>
      <c r="F273" s="198"/>
      <c r="G273" s="198"/>
      <c r="H273" s="198"/>
      <c r="I273" s="198"/>
      <c r="J273" s="198"/>
      <c r="K273" s="199"/>
      <c r="L273" s="199"/>
      <c r="M273" s="200"/>
      <c r="N273" s="200"/>
      <c r="O273" s="201"/>
      <c r="P273" s="202"/>
      <c r="Q273" s="206"/>
      <c r="R273" s="207" t="n">
        <v>1</v>
      </c>
      <c r="S273" s="208" t="s">
        <v>185</v>
      </c>
      <c r="T273" s="208" t="s">
        <v>264</v>
      </c>
      <c r="U273" s="208" t="s">
        <v>265</v>
      </c>
      <c r="V273" s="208" t="s">
        <v>261</v>
      </c>
      <c r="W273" s="208" t="s">
        <v>262</v>
      </c>
      <c r="X273" s="208" t="s">
        <v>263</v>
      </c>
      <c r="Y273" s="208" t="s">
        <v>266</v>
      </c>
      <c r="Z273" s="208" t="s">
        <v>267</v>
      </c>
      <c r="AA273" s="208" t="s">
        <v>268</v>
      </c>
      <c r="AB273" s="208" t="s">
        <v>269</v>
      </c>
      <c r="AC273" s="208" t="s">
        <v>261</v>
      </c>
      <c r="AD273" s="208" t="s">
        <v>262</v>
      </c>
      <c r="AE273" s="208" t="s">
        <v>263</v>
      </c>
      <c r="AF273" s="208" t="s">
        <v>266</v>
      </c>
      <c r="AG273" s="208" t="s">
        <v>267</v>
      </c>
      <c r="AH273" s="209"/>
      <c r="AI273" s="210"/>
      <c r="AJ273" s="211"/>
      <c r="AK273" s="211"/>
      <c r="AL273" s="211"/>
      <c r="AM273" s="211"/>
      <c r="AN273" s="211"/>
      <c r="AO273" s="211"/>
      <c r="AP273" s="211"/>
      <c r="AQ273" s="211"/>
      <c r="AR273" s="211"/>
      <c r="AS273" s="212"/>
      <c r="AT273" s="212"/>
      <c r="AU273" s="212"/>
      <c r="AV273" s="212"/>
      <c r="AW273" s="212"/>
      <c r="AX273" s="212"/>
      <c r="AY273" s="158"/>
      <c r="AZ273" s="158"/>
      <c r="BA273" s="158"/>
      <c r="BB273" s="158"/>
      <c r="BC273" s="158"/>
      <c r="BD273" s="158"/>
      <c r="BE273" s="205"/>
      <c r="BF273" s="213"/>
      <c r="BG273" s="213"/>
      <c r="BH273" s="213"/>
      <c r="BI273" s="181"/>
      <c r="BJ273" s="213"/>
      <c r="BK273" s="213"/>
      <c r="BL273" s="213"/>
      <c r="BM273" s="213"/>
      <c r="BN273" s="213"/>
    </row>
    <row r="274" customFormat="false" ht="15" hidden="false" customHeight="true" outlineLevel="0" collapsed="false">
      <c r="C274" s="196"/>
      <c r="D274" s="197"/>
      <c r="E274" s="198"/>
      <c r="F274" s="198"/>
      <c r="G274" s="198"/>
      <c r="H274" s="198"/>
      <c r="I274" s="198"/>
      <c r="J274" s="198"/>
      <c r="K274" s="199"/>
      <c r="L274" s="199"/>
      <c r="M274" s="200"/>
      <c r="N274" s="200"/>
      <c r="O274" s="201"/>
      <c r="P274" s="202"/>
      <c r="Q274" s="206"/>
      <c r="R274" s="207"/>
      <c r="S274" s="208"/>
      <c r="T274" s="208"/>
      <c r="U274" s="208"/>
      <c r="V274" s="208"/>
      <c r="W274" s="208"/>
      <c r="X274" s="208"/>
      <c r="Y274" s="208"/>
      <c r="Z274" s="208"/>
      <c r="AA274" s="208"/>
      <c r="AB274" s="208"/>
      <c r="AC274" s="208"/>
      <c r="AD274" s="208"/>
      <c r="AE274" s="208"/>
      <c r="AF274" s="208"/>
      <c r="AG274" s="208"/>
      <c r="AH274" s="214"/>
      <c r="AI274" s="215" t="s">
        <v>193</v>
      </c>
      <c r="AJ274" s="216" t="s">
        <v>141</v>
      </c>
      <c r="AK274" s="217" t="s">
        <v>60</v>
      </c>
      <c r="AL274" s="217"/>
      <c r="AM274" s="217"/>
      <c r="AN274" s="217"/>
      <c r="AO274" s="217"/>
      <c r="AP274" s="217"/>
      <c r="AQ274" s="217"/>
      <c r="AR274" s="217"/>
      <c r="AS274" s="218" t="n">
        <v>2816.6</v>
      </c>
      <c r="AT274" s="218" t="n">
        <v>0</v>
      </c>
      <c r="AU274" s="219"/>
      <c r="AV274" s="220"/>
      <c r="AW274" s="218" t="n">
        <f aca="false">AT274-AU274</f>
        <v>0</v>
      </c>
      <c r="AX274" s="218" t="n">
        <f aca="false">AU274-AT274</f>
        <v>0</v>
      </c>
      <c r="AY274" s="219"/>
      <c r="AZ274" s="219"/>
      <c r="BA274" s="221"/>
      <c r="BB274" s="219"/>
      <c r="BC274" s="222"/>
      <c r="BD274" s="223"/>
      <c r="BE274" s="205" t="n">
        <v>0</v>
      </c>
      <c r="BF274" s="213"/>
      <c r="BG274" s="213"/>
      <c r="BI274" s="180" t="str">
        <f aca="false">AJ274 &amp; BE274</f>
        <v>Амортизационные отчисления0</v>
      </c>
      <c r="BJ274" s="213"/>
      <c r="BK274" s="213"/>
      <c r="BL274" s="213"/>
      <c r="BM274" s="213"/>
      <c r="BX274" s="180"/>
    </row>
    <row r="275" customFormat="false" ht="15" hidden="false" customHeight="true" outlineLevel="0" collapsed="false">
      <c r="C275" s="196"/>
      <c r="D275" s="197"/>
      <c r="E275" s="198"/>
      <c r="F275" s="198"/>
      <c r="G275" s="198"/>
      <c r="H275" s="198"/>
      <c r="I275" s="198"/>
      <c r="J275" s="198"/>
      <c r="K275" s="199"/>
      <c r="L275" s="199"/>
      <c r="M275" s="200"/>
      <c r="N275" s="200"/>
      <c r="O275" s="201"/>
      <c r="P275" s="202"/>
      <c r="Q275" s="206"/>
      <c r="R275" s="207"/>
      <c r="S275" s="208"/>
      <c r="T275" s="208"/>
      <c r="U275" s="208"/>
      <c r="V275" s="208"/>
      <c r="W275" s="208"/>
      <c r="X275" s="208"/>
      <c r="Y275" s="208"/>
      <c r="Z275" s="208"/>
      <c r="AA275" s="208"/>
      <c r="AB275" s="208"/>
      <c r="AC275" s="208"/>
      <c r="AD275" s="208"/>
      <c r="AE275" s="208"/>
      <c r="AF275" s="208"/>
      <c r="AG275" s="208"/>
      <c r="AH275" s="214"/>
      <c r="AI275" s="215" t="s">
        <v>146</v>
      </c>
      <c r="AJ275" s="216" t="s">
        <v>139</v>
      </c>
      <c r="AK275" s="217" t="s">
        <v>60</v>
      </c>
      <c r="AL275" s="217"/>
      <c r="AM275" s="217"/>
      <c r="AN275" s="217"/>
      <c r="AO275" s="217"/>
      <c r="AP275" s="217"/>
      <c r="AQ275" s="217"/>
      <c r="AR275" s="217"/>
      <c r="AS275" s="218" t="n">
        <v>5604.11</v>
      </c>
      <c r="AT275" s="218" t="n">
        <v>0</v>
      </c>
      <c r="AU275" s="219"/>
      <c r="AV275" s="220"/>
      <c r="AW275" s="218" t="n">
        <f aca="false">AT275-AU275</f>
        <v>0</v>
      </c>
      <c r="AX275" s="218" t="n">
        <f aca="false">AU275-AT275</f>
        <v>0</v>
      </c>
      <c r="AY275" s="219"/>
      <c r="AZ275" s="219"/>
      <c r="BA275" s="221"/>
      <c r="BB275" s="219"/>
      <c r="BC275" s="222"/>
      <c r="BD275" s="223"/>
      <c r="BE275" s="205" t="n">
        <v>0</v>
      </c>
      <c r="BF275" s="213"/>
      <c r="BG275" s="213"/>
      <c r="BI275" s="180" t="str">
        <f aca="false">AJ275 &amp; BE275</f>
        <v>Прибыль направляемая на инвестиции0</v>
      </c>
      <c r="BJ275" s="213"/>
      <c r="BK275" s="213"/>
      <c r="BL275" s="213"/>
      <c r="BM275" s="213"/>
      <c r="BX275" s="180"/>
    </row>
    <row r="276" customFormat="false" ht="11.25" hidden="false" customHeight="false" outlineLevel="0" collapsed="false">
      <c r="C276" s="230"/>
      <c r="D276" s="231"/>
      <c r="E276" s="232"/>
      <c r="F276" s="232"/>
      <c r="G276" s="232"/>
      <c r="H276" s="232"/>
      <c r="I276" s="232"/>
      <c r="J276" s="232"/>
      <c r="K276" s="232"/>
      <c r="L276" s="232"/>
      <c r="M276" s="232"/>
      <c r="N276" s="232"/>
      <c r="O276" s="232"/>
      <c r="P276" s="232"/>
      <c r="Q276" s="232"/>
      <c r="R276" s="232"/>
      <c r="S276" s="232"/>
      <c r="T276" s="232"/>
      <c r="U276" s="232"/>
      <c r="V276" s="232"/>
      <c r="W276" s="232"/>
      <c r="X276" s="232"/>
      <c r="Y276" s="232"/>
      <c r="Z276" s="232"/>
      <c r="AA276" s="232"/>
      <c r="AB276" s="232"/>
      <c r="AC276" s="232"/>
      <c r="AD276" s="232"/>
      <c r="AE276" s="232"/>
      <c r="AF276" s="232"/>
      <c r="AG276" s="232"/>
      <c r="AH276" s="233"/>
      <c r="AI276" s="233"/>
      <c r="AJ276" s="233"/>
      <c r="AK276" s="233"/>
      <c r="AL276" s="233"/>
      <c r="AM276" s="233"/>
      <c r="AN276" s="233"/>
      <c r="AO276" s="233"/>
      <c r="AP276" s="233"/>
      <c r="AQ276" s="233"/>
      <c r="AR276" s="233"/>
      <c r="AS276" s="233"/>
      <c r="AT276" s="233"/>
      <c r="AU276" s="233"/>
      <c r="AV276" s="233"/>
      <c r="AW276" s="233"/>
      <c r="AX276" s="233"/>
      <c r="AY276" s="233"/>
      <c r="AZ276" s="233"/>
      <c r="BA276" s="233"/>
      <c r="BB276" s="233"/>
      <c r="BC276" s="233"/>
      <c r="BD276" s="233"/>
      <c r="BE276" s="170"/>
    </row>
    <row r="277" customFormat="false" ht="15.75" hidden="false" customHeight="true" outlineLevel="0" collapsed="false">
      <c r="C277" s="131"/>
      <c r="D277" s="234"/>
      <c r="E277" s="235"/>
      <c r="F277" s="185"/>
      <c r="G277" s="185"/>
      <c r="H277" s="185"/>
      <c r="I277" s="185"/>
      <c r="J277" s="185"/>
      <c r="K277" s="185"/>
      <c r="L277" s="185"/>
      <c r="M277" s="185"/>
      <c r="N277" s="185"/>
      <c r="O277" s="185"/>
      <c r="P277" s="185"/>
      <c r="Q277" s="185"/>
      <c r="R277" s="185"/>
      <c r="S277" s="185"/>
      <c r="T277" s="185"/>
      <c r="U277" s="185"/>
      <c r="V277" s="185"/>
      <c r="W277" s="185"/>
      <c r="X277" s="185"/>
      <c r="Y277" s="185"/>
      <c r="Z277" s="185"/>
      <c r="AA277" s="185"/>
      <c r="AB277" s="185"/>
      <c r="AC277" s="185"/>
      <c r="AD277" s="185"/>
      <c r="AE277" s="185"/>
      <c r="AF277" s="185"/>
      <c r="AG277" s="185"/>
      <c r="AH277" s="236"/>
      <c r="AI277" s="236"/>
      <c r="AJ277" s="236"/>
      <c r="AK277" s="236"/>
      <c r="AL277" s="236"/>
      <c r="AM277" s="236"/>
      <c r="AN277" s="236"/>
      <c r="AO277" s="236"/>
      <c r="AP277" s="236"/>
      <c r="AQ277" s="236"/>
      <c r="AR277" s="236"/>
      <c r="AS277" s="236"/>
      <c r="AT277" s="236"/>
      <c r="AU277" s="236"/>
      <c r="AV277" s="236"/>
      <c r="AW277" s="236"/>
      <c r="AX277" s="236"/>
      <c r="AY277" s="236"/>
      <c r="AZ277" s="236"/>
      <c r="BA277" s="236"/>
      <c r="BB277" s="236"/>
      <c r="BC277" s="236"/>
      <c r="BD277" s="236"/>
    </row>
    <row r="278" customFormat="false" ht="15" hidden="false" customHeight="true" outlineLevel="0" collapsed="false">
      <c r="C278" s="131"/>
      <c r="D278" s="187" t="s">
        <v>279</v>
      </c>
      <c r="E278" s="188"/>
      <c r="F278" s="188"/>
      <c r="G278" s="189"/>
      <c r="H278" s="189"/>
      <c r="I278" s="189"/>
      <c r="J278" s="189"/>
      <c r="K278" s="189"/>
      <c r="L278" s="189"/>
      <c r="M278" s="189"/>
      <c r="N278" s="189"/>
      <c r="O278" s="189"/>
      <c r="P278" s="189"/>
      <c r="Q278" s="189"/>
      <c r="R278" s="189"/>
      <c r="S278" s="189"/>
      <c r="T278" s="189"/>
      <c r="U278" s="189"/>
      <c r="V278" s="189"/>
      <c r="W278" s="189"/>
      <c r="X278" s="189"/>
      <c r="Y278" s="189"/>
      <c r="Z278" s="189"/>
      <c r="AA278" s="189"/>
      <c r="AB278" s="189"/>
      <c r="AC278" s="189"/>
      <c r="AD278" s="189"/>
      <c r="AE278" s="189"/>
      <c r="AF278" s="189"/>
      <c r="AG278" s="189"/>
      <c r="AH278" s="189"/>
      <c r="AI278" s="189"/>
      <c r="AJ278" s="189"/>
      <c r="AK278" s="189"/>
      <c r="AL278" s="189"/>
      <c r="AM278" s="189"/>
      <c r="AN278" s="189"/>
      <c r="AO278" s="189"/>
      <c r="AP278" s="189"/>
      <c r="AQ278" s="189"/>
      <c r="AR278" s="189"/>
      <c r="AS278" s="189"/>
      <c r="AT278" s="189"/>
      <c r="AU278" s="189"/>
      <c r="AV278" s="189"/>
      <c r="AW278" s="189"/>
      <c r="AX278" s="189"/>
      <c r="AY278" s="189"/>
      <c r="AZ278" s="189"/>
      <c r="BA278" s="189"/>
      <c r="BB278" s="189"/>
      <c r="BC278" s="189"/>
      <c r="BD278" s="189"/>
      <c r="BE278" s="170"/>
    </row>
    <row r="279" customFormat="false" ht="24" hidden="false" customHeight="true" outlineLevel="0" collapsed="false">
      <c r="C279" s="131"/>
      <c r="D279" s="140" t="s">
        <v>94</v>
      </c>
      <c r="E279" s="140" t="s">
        <v>95</v>
      </c>
      <c r="F279" s="140" t="s">
        <v>96</v>
      </c>
      <c r="G279" s="141" t="s">
        <v>97</v>
      </c>
      <c r="H279" s="141" t="s">
        <v>98</v>
      </c>
      <c r="I279" s="141"/>
      <c r="J279" s="141"/>
      <c r="K279" s="141" t="s">
        <v>99</v>
      </c>
      <c r="L279" s="141" t="s">
        <v>100</v>
      </c>
      <c r="M279" s="141" t="s">
        <v>101</v>
      </c>
      <c r="N279" s="141"/>
      <c r="O279" s="141" t="s">
        <v>102</v>
      </c>
      <c r="P279" s="141"/>
      <c r="Q279" s="142"/>
      <c r="R279" s="143" t="s">
        <v>103</v>
      </c>
      <c r="S279" s="141" t="s">
        <v>104</v>
      </c>
      <c r="T279" s="141" t="s">
        <v>105</v>
      </c>
      <c r="U279" s="141" t="s">
        <v>106</v>
      </c>
      <c r="V279" s="141" t="s">
        <v>107</v>
      </c>
      <c r="W279" s="141"/>
      <c r="X279" s="141"/>
      <c r="Y279" s="141"/>
      <c r="Z279" s="141"/>
      <c r="AA279" s="141"/>
      <c r="AB279" s="141"/>
      <c r="AC279" s="141" t="s">
        <v>98</v>
      </c>
      <c r="AD279" s="141"/>
      <c r="AE279" s="141"/>
      <c r="AF279" s="141"/>
      <c r="AG279" s="141"/>
      <c r="AH279" s="142"/>
      <c r="AI279" s="143" t="s">
        <v>108</v>
      </c>
      <c r="AJ279" s="141" t="s">
        <v>109</v>
      </c>
      <c r="AK279" s="237" t="s">
        <v>110</v>
      </c>
      <c r="AL279" s="141" t="s">
        <v>111</v>
      </c>
      <c r="AM279" s="141" t="s">
        <v>112</v>
      </c>
      <c r="AN279" s="141" t="s">
        <v>113</v>
      </c>
      <c r="AO279" s="141" t="s">
        <v>114</v>
      </c>
      <c r="AP279" s="141" t="s">
        <v>115</v>
      </c>
      <c r="AQ279" s="141" t="s">
        <v>116</v>
      </c>
      <c r="AR279" s="141" t="s">
        <v>117</v>
      </c>
      <c r="AS279" s="141" t="s">
        <v>118</v>
      </c>
      <c r="AT279" s="141" t="s">
        <v>119</v>
      </c>
      <c r="AU279" s="141" t="s">
        <v>120</v>
      </c>
      <c r="AV279" s="141" t="s">
        <v>121</v>
      </c>
      <c r="AW279" s="141" t="s">
        <v>170</v>
      </c>
      <c r="AX279" s="144" t="s">
        <v>122</v>
      </c>
      <c r="AY279" s="190" t="s">
        <v>171</v>
      </c>
      <c r="AZ279" s="190"/>
      <c r="BA279" s="190"/>
      <c r="BB279" s="190"/>
      <c r="BC279" s="191" t="s">
        <v>172</v>
      </c>
      <c r="BD279" s="191"/>
      <c r="BE279" s="170"/>
    </row>
    <row r="280" customFormat="false" ht="45" hidden="false" customHeight="false" outlineLevel="0" collapsed="false">
      <c r="C280" s="131"/>
      <c r="D280" s="140"/>
      <c r="E280" s="140"/>
      <c r="F280" s="140"/>
      <c r="G280" s="141"/>
      <c r="H280" s="141" t="s">
        <v>123</v>
      </c>
      <c r="I280" s="141" t="s">
        <v>124</v>
      </c>
      <c r="J280" s="141" t="s">
        <v>125</v>
      </c>
      <c r="K280" s="141"/>
      <c r="L280" s="141"/>
      <c r="M280" s="141" t="s">
        <v>126</v>
      </c>
      <c r="N280" s="141" t="s">
        <v>127</v>
      </c>
      <c r="O280" s="141" t="s">
        <v>128</v>
      </c>
      <c r="P280" s="141" t="s">
        <v>129</v>
      </c>
      <c r="Q280" s="147"/>
      <c r="R280" s="143"/>
      <c r="S280" s="141"/>
      <c r="T280" s="141"/>
      <c r="U280" s="141"/>
      <c r="V280" s="141" t="s">
        <v>123</v>
      </c>
      <c r="W280" s="141" t="s">
        <v>124</v>
      </c>
      <c r="X280" s="141" t="s">
        <v>125</v>
      </c>
      <c r="Y280" s="141" t="s">
        <v>130</v>
      </c>
      <c r="Z280" s="141" t="s">
        <v>125</v>
      </c>
      <c r="AA280" s="141" t="s">
        <v>131</v>
      </c>
      <c r="AB280" s="141" t="s">
        <v>132</v>
      </c>
      <c r="AC280" s="141" t="s">
        <v>123</v>
      </c>
      <c r="AD280" s="141" t="s">
        <v>124</v>
      </c>
      <c r="AE280" s="141" t="s">
        <v>125</v>
      </c>
      <c r="AF280" s="141" t="s">
        <v>130</v>
      </c>
      <c r="AG280" s="141" t="s">
        <v>125</v>
      </c>
      <c r="AH280" s="147"/>
      <c r="AI280" s="143"/>
      <c r="AJ280" s="141"/>
      <c r="AK280" s="237"/>
      <c r="AL280" s="141"/>
      <c r="AM280" s="141"/>
      <c r="AN280" s="141"/>
      <c r="AO280" s="141"/>
      <c r="AP280" s="141"/>
      <c r="AQ280" s="141"/>
      <c r="AR280" s="141"/>
      <c r="AS280" s="141"/>
      <c r="AT280" s="141"/>
      <c r="AU280" s="141"/>
      <c r="AV280" s="141"/>
      <c r="AW280" s="141"/>
      <c r="AX280" s="144"/>
      <c r="AY280" s="190" t="s">
        <v>173</v>
      </c>
      <c r="AZ280" s="190" t="s">
        <v>174</v>
      </c>
      <c r="BA280" s="141" t="s">
        <v>175</v>
      </c>
      <c r="BB280" s="141" t="s">
        <v>176</v>
      </c>
      <c r="BC280" s="191" t="s">
        <v>172</v>
      </c>
      <c r="BD280" s="191" t="s">
        <v>177</v>
      </c>
      <c r="BE280" s="170"/>
    </row>
    <row r="281" customFormat="false" ht="12.75" hidden="false" customHeight="true" outlineLevel="0" collapsed="false">
      <c r="C281" s="131"/>
      <c r="D281" s="192"/>
      <c r="E281" s="192"/>
      <c r="F281" s="192"/>
      <c r="G281" s="160" t="s">
        <v>136</v>
      </c>
      <c r="H281" s="159"/>
      <c r="I281" s="159"/>
      <c r="J281" s="159"/>
      <c r="K281" s="159"/>
      <c r="L281" s="159"/>
      <c r="M281" s="159"/>
      <c r="N281" s="159"/>
      <c r="O281" s="159"/>
      <c r="P281" s="159"/>
      <c r="Q281" s="159"/>
      <c r="R281" s="159"/>
      <c r="S281" s="159"/>
      <c r="T281" s="159"/>
      <c r="U281" s="159"/>
      <c r="V281" s="159"/>
      <c r="W281" s="159"/>
      <c r="X281" s="159"/>
      <c r="Y281" s="159"/>
      <c r="Z281" s="159"/>
      <c r="AA281" s="159"/>
      <c r="AB281" s="159"/>
      <c r="AC281" s="159"/>
      <c r="AD281" s="159"/>
      <c r="AE281" s="159"/>
      <c r="AF281" s="159"/>
      <c r="AG281" s="159"/>
      <c r="AH281" s="159"/>
      <c r="AI281" s="159"/>
      <c r="AJ281" s="193" t="s">
        <v>136</v>
      </c>
      <c r="AK281" s="193"/>
      <c r="AL281" s="193"/>
      <c r="AM281" s="193"/>
      <c r="AN281" s="193"/>
      <c r="AO281" s="193"/>
      <c r="AP281" s="193"/>
      <c r="AQ281" s="193"/>
      <c r="AR281" s="193"/>
      <c r="AS281" s="162" t="n">
        <f aca="false">SUMIF($BE282:$BE283,"&lt;&gt;1",AS282:AS283)</f>
        <v>0</v>
      </c>
      <c r="AT281" s="162" t="n">
        <f aca="false">SUMIF($BE282:$BE283,"&lt;&gt;1",AT282:AT283)</f>
        <v>0</v>
      </c>
      <c r="AU281" s="162" t="n">
        <f aca="false">SUMIF($BE282:$BE283,"&lt;&gt;1",AU282:AU283)</f>
        <v>0</v>
      </c>
      <c r="AV281" s="162" t="n">
        <f aca="false">SUMIF($BE282:$BE283,"&lt;&gt;1",AV282:AV283)</f>
        <v>0</v>
      </c>
      <c r="AW281" s="162" t="n">
        <f aca="false">SUMIF($BE282:$BE283,"&lt;&gt;1",AW282:AW283)</f>
        <v>0</v>
      </c>
      <c r="AX281" s="194"/>
      <c r="AY281" s="195"/>
      <c r="AZ281" s="195"/>
      <c r="BA281" s="195"/>
      <c r="BB281" s="195"/>
      <c r="BC281" s="195"/>
      <c r="BD281" s="195"/>
      <c r="BE281" s="170"/>
    </row>
    <row r="282" s="171" customFormat="true" ht="11.25" hidden="true" customHeight="true" outlineLevel="0" collapsed="false">
      <c r="C282" s="131"/>
      <c r="D282" s="185" t="n">
        <v>0</v>
      </c>
      <c r="E282" s="185"/>
      <c r="F282" s="185"/>
      <c r="G282" s="158"/>
      <c r="H282" s="158"/>
      <c r="I282" s="158"/>
      <c r="J282" s="158"/>
      <c r="K282" s="158"/>
      <c r="L282" s="158"/>
      <c r="M282" s="158"/>
      <c r="N282" s="158"/>
      <c r="O282" s="158"/>
      <c r="P282" s="158"/>
      <c r="Q282" s="158"/>
      <c r="R282" s="158"/>
      <c r="S282" s="158"/>
      <c r="T282" s="158"/>
      <c r="U282" s="158"/>
      <c r="V282" s="158"/>
      <c r="W282" s="158"/>
      <c r="X282" s="158"/>
      <c r="Y282" s="158"/>
      <c r="Z282" s="158"/>
      <c r="AA282" s="158"/>
      <c r="AB282" s="158"/>
      <c r="AC282" s="158"/>
      <c r="AD282" s="158"/>
      <c r="AE282" s="158"/>
      <c r="AF282" s="158"/>
      <c r="AG282" s="158"/>
      <c r="AH282" s="158"/>
      <c r="AI282" s="158"/>
      <c r="AJ282" s="158"/>
      <c r="AK282" s="158"/>
      <c r="AL282" s="158"/>
      <c r="AM282" s="158"/>
      <c r="AN282" s="158"/>
      <c r="AO282" s="158"/>
      <c r="AP282" s="158"/>
      <c r="AQ282" s="158"/>
      <c r="AR282" s="158"/>
      <c r="AS282" s="158"/>
      <c r="AT282" s="158"/>
      <c r="AU282" s="158"/>
      <c r="AV282" s="158"/>
      <c r="AW282" s="158"/>
      <c r="AX282" s="158"/>
      <c r="AY282" s="158"/>
      <c r="AZ282" s="158"/>
      <c r="BA282" s="158"/>
      <c r="BB282" s="158"/>
      <c r="BC282" s="158"/>
      <c r="BD282" s="158"/>
      <c r="BE282" s="170"/>
    </row>
    <row r="283" customFormat="false" ht="11.25" hidden="false" customHeight="false" outlineLevel="0" collapsed="false">
      <c r="C283" s="230"/>
      <c r="D283" s="238"/>
      <c r="E283" s="239"/>
      <c r="F283" s="239"/>
      <c r="G283" s="239"/>
      <c r="H283" s="239"/>
      <c r="I283" s="239"/>
      <c r="J283" s="239"/>
      <c r="K283" s="239"/>
      <c r="L283" s="239"/>
      <c r="M283" s="239"/>
      <c r="N283" s="239"/>
      <c r="O283" s="239"/>
      <c r="P283" s="239"/>
      <c r="Q283" s="239"/>
      <c r="R283" s="239"/>
      <c r="S283" s="239"/>
      <c r="T283" s="239"/>
      <c r="U283" s="239"/>
      <c r="V283" s="239"/>
      <c r="W283" s="239"/>
      <c r="X283" s="239"/>
      <c r="Y283" s="239"/>
      <c r="Z283" s="239"/>
      <c r="AA283" s="239"/>
      <c r="AB283" s="239"/>
      <c r="AC283" s="239"/>
      <c r="AD283" s="239"/>
      <c r="AE283" s="239"/>
      <c r="AF283" s="239"/>
      <c r="AG283" s="239"/>
      <c r="AH283" s="240"/>
      <c r="AI283" s="240"/>
      <c r="AJ283" s="240"/>
      <c r="AK283" s="240"/>
      <c r="AL283" s="240"/>
      <c r="AM283" s="240"/>
      <c r="AN283" s="240"/>
      <c r="AO283" s="240"/>
      <c r="AP283" s="240"/>
      <c r="AQ283" s="240"/>
      <c r="AR283" s="240"/>
      <c r="AS283" s="240"/>
      <c r="AT283" s="240"/>
      <c r="AU283" s="240"/>
      <c r="AV283" s="240"/>
      <c r="AW283" s="240"/>
      <c r="AX283" s="240"/>
      <c r="AY283" s="240"/>
      <c r="AZ283" s="240"/>
      <c r="BA283" s="240"/>
      <c r="BB283" s="240"/>
      <c r="BC283" s="240"/>
      <c r="BD283" s="240"/>
      <c r="BE283" s="170"/>
    </row>
    <row r="284" customFormat="false" ht="15.75" hidden="false" customHeight="true" outlineLevel="0" collapsed="false">
      <c r="C284" s="131"/>
      <c r="D284" s="234"/>
      <c r="E284" s="235"/>
      <c r="F284" s="185"/>
      <c r="G284" s="185"/>
      <c r="H284" s="185"/>
      <c r="I284" s="185"/>
      <c r="J284" s="185"/>
      <c r="K284" s="185"/>
      <c r="L284" s="185"/>
      <c r="M284" s="185"/>
      <c r="N284" s="185"/>
      <c r="O284" s="185"/>
      <c r="P284" s="185"/>
      <c r="Q284" s="185"/>
      <c r="R284" s="185"/>
      <c r="S284" s="185"/>
      <c r="T284" s="185"/>
      <c r="U284" s="185"/>
      <c r="V284" s="185"/>
      <c r="W284" s="185"/>
      <c r="X284" s="185"/>
      <c r="Y284" s="185"/>
      <c r="Z284" s="185"/>
      <c r="AA284" s="185"/>
      <c r="AB284" s="185"/>
      <c r="AC284" s="185"/>
      <c r="AD284" s="185"/>
      <c r="AE284" s="185"/>
      <c r="AF284" s="185"/>
      <c r="AG284" s="185"/>
      <c r="AH284" s="236"/>
      <c r="AI284" s="236"/>
      <c r="AJ284" s="236"/>
      <c r="AK284" s="236"/>
      <c r="AL284" s="236"/>
      <c r="AM284" s="236"/>
      <c r="AN284" s="236"/>
      <c r="AO284" s="236"/>
      <c r="AP284" s="236"/>
      <c r="AQ284" s="236"/>
      <c r="AR284" s="236"/>
      <c r="AS284" s="236"/>
      <c r="AT284" s="236"/>
      <c r="AU284" s="236"/>
      <c r="AV284" s="236"/>
      <c r="AW284" s="236"/>
      <c r="AX284" s="236"/>
      <c r="AY284" s="236"/>
      <c r="AZ284" s="236"/>
      <c r="BA284" s="236"/>
      <c r="BB284" s="236"/>
      <c r="BC284" s="236"/>
      <c r="BD284" s="236"/>
    </row>
    <row r="285" customFormat="false" ht="15" hidden="false" customHeight="true" outlineLevel="0" collapsed="false">
      <c r="C285" s="131"/>
      <c r="D285" s="187" t="s">
        <v>280</v>
      </c>
      <c r="E285" s="188"/>
      <c r="F285" s="188"/>
      <c r="G285" s="189"/>
      <c r="H285" s="189"/>
      <c r="I285" s="189"/>
      <c r="J285" s="189"/>
      <c r="K285" s="189"/>
      <c r="L285" s="189"/>
      <c r="M285" s="189"/>
      <c r="N285" s="189"/>
      <c r="O285" s="189"/>
      <c r="P285" s="189"/>
      <c r="Q285" s="189"/>
      <c r="R285" s="189"/>
      <c r="S285" s="189"/>
      <c r="T285" s="189"/>
      <c r="U285" s="189"/>
      <c r="V285" s="189"/>
      <c r="W285" s="189"/>
      <c r="X285" s="189"/>
      <c r="Y285" s="189"/>
      <c r="Z285" s="189"/>
      <c r="AA285" s="189"/>
      <c r="AB285" s="189"/>
      <c r="AC285" s="189"/>
      <c r="AD285" s="189"/>
      <c r="AE285" s="189"/>
      <c r="AF285" s="189"/>
      <c r="AG285" s="189"/>
      <c r="AH285" s="189"/>
      <c r="AI285" s="189"/>
      <c r="AJ285" s="189"/>
      <c r="AK285" s="189"/>
      <c r="AL285" s="189"/>
      <c r="AM285" s="189"/>
      <c r="AN285" s="189"/>
      <c r="AO285" s="189"/>
      <c r="AP285" s="189"/>
      <c r="AQ285" s="189"/>
      <c r="AR285" s="189"/>
      <c r="AS285" s="189"/>
      <c r="AT285" s="189"/>
      <c r="AU285" s="189"/>
      <c r="AV285" s="189"/>
      <c r="AW285" s="189"/>
      <c r="AX285" s="189"/>
      <c r="AY285" s="189"/>
      <c r="AZ285" s="189"/>
      <c r="BA285" s="189"/>
      <c r="BB285" s="189"/>
      <c r="BC285" s="189"/>
      <c r="BD285" s="189"/>
      <c r="BE285" s="170"/>
    </row>
    <row r="286" customFormat="false" ht="24" hidden="false" customHeight="true" outlineLevel="0" collapsed="false">
      <c r="C286" s="131"/>
      <c r="D286" s="140" t="s">
        <v>94</v>
      </c>
      <c r="E286" s="140" t="s">
        <v>95</v>
      </c>
      <c r="F286" s="140" t="s">
        <v>96</v>
      </c>
      <c r="G286" s="141" t="s">
        <v>97</v>
      </c>
      <c r="H286" s="141" t="s">
        <v>98</v>
      </c>
      <c r="I286" s="141"/>
      <c r="J286" s="141"/>
      <c r="K286" s="141" t="s">
        <v>99</v>
      </c>
      <c r="L286" s="141" t="s">
        <v>100</v>
      </c>
      <c r="M286" s="141" t="s">
        <v>101</v>
      </c>
      <c r="N286" s="141"/>
      <c r="O286" s="141" t="s">
        <v>102</v>
      </c>
      <c r="P286" s="141"/>
      <c r="Q286" s="142"/>
      <c r="R286" s="143" t="s">
        <v>103</v>
      </c>
      <c r="S286" s="141" t="s">
        <v>104</v>
      </c>
      <c r="T286" s="141" t="s">
        <v>105</v>
      </c>
      <c r="U286" s="141" t="s">
        <v>106</v>
      </c>
      <c r="V286" s="141" t="s">
        <v>107</v>
      </c>
      <c r="W286" s="141"/>
      <c r="X286" s="141"/>
      <c r="Y286" s="141"/>
      <c r="Z286" s="141"/>
      <c r="AA286" s="141"/>
      <c r="AB286" s="141"/>
      <c r="AC286" s="141" t="s">
        <v>98</v>
      </c>
      <c r="AD286" s="141"/>
      <c r="AE286" s="141"/>
      <c r="AF286" s="141"/>
      <c r="AG286" s="141"/>
      <c r="AH286" s="142"/>
      <c r="AI286" s="143" t="s">
        <v>108</v>
      </c>
      <c r="AJ286" s="141" t="s">
        <v>109</v>
      </c>
      <c r="AK286" s="141" t="s">
        <v>110</v>
      </c>
      <c r="AL286" s="141" t="s">
        <v>111</v>
      </c>
      <c r="AM286" s="141" t="s">
        <v>112</v>
      </c>
      <c r="AN286" s="141" t="s">
        <v>113</v>
      </c>
      <c r="AO286" s="141" t="s">
        <v>114</v>
      </c>
      <c r="AP286" s="141" t="s">
        <v>115</v>
      </c>
      <c r="AQ286" s="141" t="s">
        <v>116</v>
      </c>
      <c r="AR286" s="141" t="s">
        <v>117</v>
      </c>
      <c r="AS286" s="141" t="s">
        <v>118</v>
      </c>
      <c r="AT286" s="141" t="s">
        <v>119</v>
      </c>
      <c r="AU286" s="141" t="s">
        <v>120</v>
      </c>
      <c r="AV286" s="141" t="s">
        <v>121</v>
      </c>
      <c r="AW286" s="141" t="s">
        <v>170</v>
      </c>
      <c r="AX286" s="144" t="s">
        <v>122</v>
      </c>
      <c r="AY286" s="190" t="s">
        <v>171</v>
      </c>
      <c r="AZ286" s="190"/>
      <c r="BA286" s="190"/>
      <c r="BB286" s="190"/>
      <c r="BC286" s="191" t="s">
        <v>172</v>
      </c>
      <c r="BD286" s="191"/>
      <c r="BE286" s="170"/>
    </row>
    <row r="287" customFormat="false" ht="45" hidden="false" customHeight="false" outlineLevel="0" collapsed="false">
      <c r="C287" s="131"/>
      <c r="D287" s="140"/>
      <c r="E287" s="140"/>
      <c r="F287" s="140"/>
      <c r="G287" s="141"/>
      <c r="H287" s="141" t="s">
        <v>123</v>
      </c>
      <c r="I287" s="141" t="s">
        <v>124</v>
      </c>
      <c r="J287" s="141" t="s">
        <v>125</v>
      </c>
      <c r="K287" s="141"/>
      <c r="L287" s="141"/>
      <c r="M287" s="141" t="s">
        <v>126</v>
      </c>
      <c r="N287" s="141" t="s">
        <v>127</v>
      </c>
      <c r="O287" s="141" t="s">
        <v>128</v>
      </c>
      <c r="P287" s="141" t="s">
        <v>129</v>
      </c>
      <c r="Q287" s="147"/>
      <c r="R287" s="143"/>
      <c r="S287" s="141"/>
      <c r="T287" s="141"/>
      <c r="U287" s="141"/>
      <c r="V287" s="141" t="s">
        <v>123</v>
      </c>
      <c r="W287" s="141" t="s">
        <v>124</v>
      </c>
      <c r="X287" s="141" t="s">
        <v>125</v>
      </c>
      <c r="Y287" s="141" t="s">
        <v>130</v>
      </c>
      <c r="Z287" s="141" t="s">
        <v>125</v>
      </c>
      <c r="AA287" s="141" t="s">
        <v>131</v>
      </c>
      <c r="AB287" s="141" t="s">
        <v>132</v>
      </c>
      <c r="AC287" s="141" t="s">
        <v>123</v>
      </c>
      <c r="AD287" s="141" t="s">
        <v>124</v>
      </c>
      <c r="AE287" s="141" t="s">
        <v>125</v>
      </c>
      <c r="AF287" s="141" t="s">
        <v>130</v>
      </c>
      <c r="AG287" s="141" t="s">
        <v>125</v>
      </c>
      <c r="AH287" s="147"/>
      <c r="AI287" s="143"/>
      <c r="AJ287" s="141"/>
      <c r="AK287" s="141"/>
      <c r="AL287" s="141"/>
      <c r="AM287" s="141"/>
      <c r="AN287" s="141"/>
      <c r="AO287" s="141"/>
      <c r="AP287" s="141"/>
      <c r="AQ287" s="141"/>
      <c r="AR287" s="141"/>
      <c r="AS287" s="141"/>
      <c r="AT287" s="141"/>
      <c r="AU287" s="141"/>
      <c r="AV287" s="141"/>
      <c r="AW287" s="141"/>
      <c r="AX287" s="144"/>
      <c r="AY287" s="190" t="s">
        <v>173</v>
      </c>
      <c r="AZ287" s="190" t="s">
        <v>174</v>
      </c>
      <c r="BA287" s="141" t="s">
        <v>175</v>
      </c>
      <c r="BB287" s="141" t="s">
        <v>176</v>
      </c>
      <c r="BC287" s="191" t="s">
        <v>172</v>
      </c>
      <c r="BD287" s="191" t="s">
        <v>177</v>
      </c>
      <c r="BE287" s="170"/>
    </row>
    <row r="288" customFormat="false" ht="12.75" hidden="false" customHeight="true" outlineLevel="0" collapsed="false">
      <c r="C288" s="131"/>
      <c r="D288" s="192"/>
      <c r="E288" s="192"/>
      <c r="F288" s="192"/>
      <c r="G288" s="160" t="s">
        <v>136</v>
      </c>
      <c r="H288" s="159"/>
      <c r="I288" s="159"/>
      <c r="J288" s="159"/>
      <c r="K288" s="159"/>
      <c r="L288" s="159"/>
      <c r="M288" s="159"/>
      <c r="N288" s="159"/>
      <c r="O288" s="159"/>
      <c r="P288" s="159"/>
      <c r="Q288" s="159"/>
      <c r="R288" s="159"/>
      <c r="S288" s="159"/>
      <c r="T288" s="159"/>
      <c r="U288" s="159"/>
      <c r="V288" s="159"/>
      <c r="W288" s="159"/>
      <c r="X288" s="159"/>
      <c r="Y288" s="159"/>
      <c r="Z288" s="159"/>
      <c r="AA288" s="159"/>
      <c r="AB288" s="159"/>
      <c r="AC288" s="159"/>
      <c r="AD288" s="159"/>
      <c r="AE288" s="159"/>
      <c r="AF288" s="159"/>
      <c r="AG288" s="159"/>
      <c r="AH288" s="159"/>
      <c r="AI288" s="159"/>
      <c r="AJ288" s="193" t="s">
        <v>136</v>
      </c>
      <c r="AK288" s="193"/>
      <c r="AL288" s="193"/>
      <c r="AM288" s="193"/>
      <c r="AN288" s="193"/>
      <c r="AO288" s="193"/>
      <c r="AP288" s="193"/>
      <c r="AQ288" s="193"/>
      <c r="AR288" s="193"/>
      <c r="AS288" s="162" t="n">
        <f aca="false">SUMIF($BE289:$BE290,"&lt;&gt;1",AS289:AS290)</f>
        <v>0</v>
      </c>
      <c r="AT288" s="162" t="n">
        <f aca="false">SUMIF($BE289:$BE290,"&lt;&gt;1",AT289:AT290)</f>
        <v>0</v>
      </c>
      <c r="AU288" s="162" t="n">
        <f aca="false">SUMIF($BE289:$BE290,"&lt;&gt;1",AU289:AU290)</f>
        <v>0</v>
      </c>
      <c r="AV288" s="162" t="n">
        <f aca="false">SUMIF($BE289:$BE290,"&lt;&gt;1",AV289:AV290)</f>
        <v>0</v>
      </c>
      <c r="AW288" s="162" t="n">
        <f aca="false">SUMIF($BE289:$BE290,"&lt;&gt;1",AW289:AW290)</f>
        <v>0</v>
      </c>
      <c r="AX288" s="194"/>
      <c r="AY288" s="195"/>
      <c r="AZ288" s="195"/>
      <c r="BA288" s="195"/>
      <c r="BB288" s="195"/>
      <c r="BC288" s="195"/>
      <c r="BD288" s="195"/>
      <c r="BE288" s="170"/>
    </row>
    <row r="289" s="171" customFormat="true" ht="11.25" hidden="true" customHeight="true" outlineLevel="0" collapsed="false">
      <c r="C289" s="131"/>
      <c r="D289" s="185" t="n">
        <v>0</v>
      </c>
      <c r="E289" s="185"/>
      <c r="F289" s="185"/>
      <c r="G289" s="158"/>
      <c r="H289" s="158"/>
      <c r="I289" s="158"/>
      <c r="J289" s="158"/>
      <c r="K289" s="158"/>
      <c r="L289" s="158"/>
      <c r="M289" s="158"/>
      <c r="N289" s="158"/>
      <c r="O289" s="158"/>
      <c r="P289" s="158"/>
      <c r="Q289" s="158"/>
      <c r="R289" s="158"/>
      <c r="S289" s="158"/>
      <c r="T289" s="158"/>
      <c r="U289" s="158"/>
      <c r="V289" s="158"/>
      <c r="W289" s="158"/>
      <c r="X289" s="158"/>
      <c r="Y289" s="158"/>
      <c r="Z289" s="158"/>
      <c r="AA289" s="158"/>
      <c r="AB289" s="158"/>
      <c r="AC289" s="158"/>
      <c r="AD289" s="158"/>
      <c r="AE289" s="158"/>
      <c r="AF289" s="158"/>
      <c r="AG289" s="158"/>
      <c r="AH289" s="158"/>
      <c r="AI289" s="158"/>
      <c r="AJ289" s="158"/>
      <c r="AK289" s="158"/>
      <c r="AL289" s="158"/>
      <c r="AM289" s="158"/>
      <c r="AN289" s="158"/>
      <c r="AO289" s="158"/>
      <c r="AP289" s="158"/>
      <c r="AQ289" s="158"/>
      <c r="AR289" s="158"/>
      <c r="AS289" s="158"/>
      <c r="AT289" s="158"/>
      <c r="AU289" s="158"/>
      <c r="AV289" s="158"/>
      <c r="AW289" s="158"/>
      <c r="AX289" s="158"/>
      <c r="AY289" s="158"/>
      <c r="AZ289" s="158"/>
      <c r="BA289" s="158"/>
      <c r="BB289" s="158"/>
      <c r="BC289" s="158"/>
      <c r="BD289" s="158"/>
      <c r="BE289" s="170"/>
    </row>
    <row r="290" customFormat="false" ht="11.25" hidden="false" customHeight="false" outlineLevel="0" collapsed="false">
      <c r="C290" s="230"/>
      <c r="D290" s="238"/>
      <c r="E290" s="239"/>
      <c r="F290" s="239"/>
      <c r="G290" s="239"/>
      <c r="H290" s="239"/>
      <c r="I290" s="239"/>
      <c r="J290" s="239"/>
      <c r="K290" s="239"/>
      <c r="L290" s="239"/>
      <c r="M290" s="239"/>
      <c r="N290" s="239"/>
      <c r="O290" s="239"/>
      <c r="P290" s="239"/>
      <c r="Q290" s="239"/>
      <c r="R290" s="239"/>
      <c r="S290" s="239"/>
      <c r="T290" s="239"/>
      <c r="U290" s="239"/>
      <c r="V290" s="239"/>
      <c r="W290" s="239"/>
      <c r="X290" s="239"/>
      <c r="Y290" s="239"/>
      <c r="Z290" s="239"/>
      <c r="AA290" s="239"/>
      <c r="AB290" s="239"/>
      <c r="AC290" s="239"/>
      <c r="AD290" s="239"/>
      <c r="AE290" s="239"/>
      <c r="AF290" s="239"/>
      <c r="AG290" s="239"/>
      <c r="AH290" s="240"/>
      <c r="AI290" s="240"/>
      <c r="AJ290" s="240"/>
      <c r="AK290" s="240"/>
      <c r="AL290" s="240"/>
      <c r="AM290" s="240"/>
      <c r="AN290" s="240"/>
      <c r="AO290" s="240"/>
      <c r="AP290" s="240"/>
      <c r="AQ290" s="240"/>
      <c r="AR290" s="240"/>
      <c r="AS290" s="240"/>
      <c r="AT290" s="240"/>
      <c r="AU290" s="240"/>
      <c r="AV290" s="240"/>
      <c r="AW290" s="240"/>
      <c r="AX290" s="240"/>
      <c r="AY290" s="240"/>
      <c r="AZ290" s="240"/>
      <c r="BA290" s="240"/>
      <c r="BB290" s="240"/>
      <c r="BC290" s="240"/>
      <c r="BD290" s="240"/>
      <c r="BE290" s="170"/>
    </row>
    <row r="291" customFormat="false" ht="11.25" hidden="false" customHeight="false" outlineLevel="0" collapsed="false">
      <c r="D291" s="158"/>
      <c r="E291" s="158"/>
      <c r="F291" s="158"/>
      <c r="G291" s="158"/>
      <c r="H291" s="158"/>
      <c r="I291" s="158"/>
      <c r="J291" s="158"/>
      <c r="K291" s="158"/>
      <c r="L291" s="158"/>
      <c r="M291" s="158"/>
      <c r="N291" s="158"/>
      <c r="O291" s="158"/>
      <c r="P291" s="158"/>
      <c r="Q291" s="158"/>
      <c r="R291" s="158"/>
      <c r="S291" s="158"/>
      <c r="T291" s="158"/>
      <c r="U291" s="158"/>
      <c r="V291" s="158"/>
      <c r="W291" s="158"/>
      <c r="X291" s="158"/>
      <c r="Y291" s="158"/>
      <c r="Z291" s="158"/>
      <c r="AA291" s="158"/>
      <c r="AB291" s="158"/>
      <c r="AC291" s="158"/>
      <c r="AD291" s="158"/>
      <c r="AE291" s="158"/>
      <c r="AF291" s="158"/>
      <c r="AG291" s="158"/>
      <c r="AH291" s="158"/>
      <c r="AI291" s="158"/>
      <c r="AJ291" s="158"/>
      <c r="AK291" s="158"/>
      <c r="AL291" s="158"/>
      <c r="AM291" s="158"/>
      <c r="AN291" s="158"/>
      <c r="AO291" s="158"/>
      <c r="AP291" s="158"/>
      <c r="AQ291" s="158"/>
      <c r="AR291" s="158"/>
      <c r="AS291" s="158"/>
      <c r="AT291" s="158"/>
      <c r="AU291" s="158"/>
      <c r="AV291" s="158"/>
      <c r="AW291" s="158"/>
      <c r="AX291" s="158"/>
      <c r="AY291" s="158"/>
      <c r="AZ291" s="158"/>
      <c r="BA291" s="158"/>
      <c r="BB291" s="158"/>
      <c r="BC291" s="158"/>
      <c r="BD291" s="158"/>
    </row>
    <row r="292" customFormat="false" ht="12.75" hidden="false" customHeight="false" outlineLevel="0" collapsed="false">
      <c r="D292" s="241" t="s">
        <v>281</v>
      </c>
      <c r="E292" s="137"/>
      <c r="F292" s="137"/>
    </row>
    <row r="294" customFormat="false" ht="11.25" hidden="false" customHeight="true" outlineLevel="0" collapsed="false">
      <c r="D294" s="242" t="s">
        <v>282</v>
      </c>
      <c r="E294" s="242"/>
      <c r="F294" s="242"/>
    </row>
    <row r="295" customFormat="false" ht="11.25" hidden="false" customHeight="false" outlineLevel="0" collapsed="false">
      <c r="D295" s="242"/>
      <c r="E295" s="242"/>
      <c r="F295" s="242"/>
    </row>
    <row r="296" customFormat="false" ht="11.25" hidden="false" customHeight="true" outlineLevel="0" collapsed="false">
      <c r="D296" s="242" t="s">
        <v>283</v>
      </c>
      <c r="E296" s="242"/>
      <c r="F296" s="242"/>
    </row>
  </sheetData>
  <sheetProtection sheet="true" password="fa9c" objects="true" scenarios="true" formatColumns="false" formatRows="false" autoFilter="false"/>
  <mergeCells count="2172">
    <mergeCell ref="D7:D8"/>
    <mergeCell ref="E7:E8"/>
    <mergeCell ref="F7:F8"/>
    <mergeCell ref="G7:G8"/>
    <mergeCell ref="H7:J7"/>
    <mergeCell ref="K7:K8"/>
    <mergeCell ref="L7:L8"/>
    <mergeCell ref="M7:N7"/>
    <mergeCell ref="O7:P7"/>
    <mergeCell ref="R7:R8"/>
    <mergeCell ref="S7:S8"/>
    <mergeCell ref="T7:T8"/>
    <mergeCell ref="U7:U8"/>
    <mergeCell ref="V7:AB7"/>
    <mergeCell ref="AC7:AG7"/>
    <mergeCell ref="AI7:AI8"/>
    <mergeCell ref="AJ7:AJ8"/>
    <mergeCell ref="AK7:AK8"/>
    <mergeCell ref="AL7:AL8"/>
    <mergeCell ref="AM7:AM8"/>
    <mergeCell ref="AN7:AN8"/>
    <mergeCell ref="AO7:AO8"/>
    <mergeCell ref="AP7:AP8"/>
    <mergeCell ref="AQ7:AQ8"/>
    <mergeCell ref="AR7:AR8"/>
    <mergeCell ref="AS7:AS8"/>
    <mergeCell ref="AT7:AT8"/>
    <mergeCell ref="AU7:AU8"/>
    <mergeCell ref="AV7:AV8"/>
    <mergeCell ref="AW7:AX7"/>
    <mergeCell ref="D47:D48"/>
    <mergeCell ref="E47:E48"/>
    <mergeCell ref="F47:F48"/>
    <mergeCell ref="G47:G48"/>
    <mergeCell ref="H47:J47"/>
    <mergeCell ref="K47:K48"/>
    <mergeCell ref="L47:L48"/>
    <mergeCell ref="M47:N47"/>
    <mergeCell ref="O47:P47"/>
    <mergeCell ref="R47:R48"/>
    <mergeCell ref="S47:S48"/>
    <mergeCell ref="T47:T48"/>
    <mergeCell ref="U47:U48"/>
    <mergeCell ref="V47:AB47"/>
    <mergeCell ref="AC47:AG47"/>
    <mergeCell ref="AI47:AI48"/>
    <mergeCell ref="AJ47:AJ48"/>
    <mergeCell ref="AK47:AK48"/>
    <mergeCell ref="AL47:AL48"/>
    <mergeCell ref="AM47:AM48"/>
    <mergeCell ref="AN47:AN48"/>
    <mergeCell ref="AO47:AO48"/>
    <mergeCell ref="AP47:AP48"/>
    <mergeCell ref="AQ47:AQ48"/>
    <mergeCell ref="AR47:AR48"/>
    <mergeCell ref="AS47:AS48"/>
    <mergeCell ref="AT47:AT48"/>
    <mergeCell ref="AU47:AU48"/>
    <mergeCell ref="AV47:AV48"/>
    <mergeCell ref="AW47:AW48"/>
    <mergeCell ref="AX47:AX48"/>
    <mergeCell ref="AY47:BB47"/>
    <mergeCell ref="BC47:BD47"/>
    <mergeCell ref="D51:D54"/>
    <mergeCell ref="E51:E54"/>
    <mergeCell ref="F51:F54"/>
    <mergeCell ref="G51:G54"/>
    <mergeCell ref="H51:H54"/>
    <mergeCell ref="I51:I54"/>
    <mergeCell ref="J51:J54"/>
    <mergeCell ref="K51:K54"/>
    <mergeCell ref="L51:L54"/>
    <mergeCell ref="M51:M54"/>
    <mergeCell ref="N51:N54"/>
    <mergeCell ref="O51:O54"/>
    <mergeCell ref="P51:P54"/>
    <mergeCell ref="Q52:Q54"/>
    <mergeCell ref="R52:R54"/>
    <mergeCell ref="S52:S54"/>
    <mergeCell ref="T52:T54"/>
    <mergeCell ref="U52:U54"/>
    <mergeCell ref="V52:V54"/>
    <mergeCell ref="W52:W54"/>
    <mergeCell ref="X52:X54"/>
    <mergeCell ref="Y52:Y54"/>
    <mergeCell ref="Z52:Z54"/>
    <mergeCell ref="AA52:AA54"/>
    <mergeCell ref="AB52:AB54"/>
    <mergeCell ref="AC52:AC54"/>
    <mergeCell ref="AD52:AD54"/>
    <mergeCell ref="AE52:AE54"/>
    <mergeCell ref="AF52:AF54"/>
    <mergeCell ref="AG52:AG54"/>
    <mergeCell ref="D55:D58"/>
    <mergeCell ref="E55:E58"/>
    <mergeCell ref="F55:F58"/>
    <mergeCell ref="G55:G58"/>
    <mergeCell ref="H55:H58"/>
    <mergeCell ref="I55:I58"/>
    <mergeCell ref="J55:J58"/>
    <mergeCell ref="K55:K58"/>
    <mergeCell ref="L55:L58"/>
    <mergeCell ref="M55:M58"/>
    <mergeCell ref="N55:N58"/>
    <mergeCell ref="O55:O58"/>
    <mergeCell ref="P55:P58"/>
    <mergeCell ref="Q56:Q58"/>
    <mergeCell ref="R56:R58"/>
    <mergeCell ref="S56:S58"/>
    <mergeCell ref="T56:T58"/>
    <mergeCell ref="U56:U58"/>
    <mergeCell ref="V56:V58"/>
    <mergeCell ref="W56:W58"/>
    <mergeCell ref="X56:X58"/>
    <mergeCell ref="Y56:Y58"/>
    <mergeCell ref="Z56:Z58"/>
    <mergeCell ref="AA56:AA58"/>
    <mergeCell ref="AB56:AB58"/>
    <mergeCell ref="AC56:AC58"/>
    <mergeCell ref="AD56:AD58"/>
    <mergeCell ref="AE56:AE58"/>
    <mergeCell ref="AF56:AF58"/>
    <mergeCell ref="AG56:AG58"/>
    <mergeCell ref="D59:D62"/>
    <mergeCell ref="E59:E62"/>
    <mergeCell ref="F59:F62"/>
    <mergeCell ref="G59:G62"/>
    <mergeCell ref="H59:H62"/>
    <mergeCell ref="I59:I62"/>
    <mergeCell ref="J59:J62"/>
    <mergeCell ref="K59:K62"/>
    <mergeCell ref="L59:L62"/>
    <mergeCell ref="M59:M62"/>
    <mergeCell ref="N59:N62"/>
    <mergeCell ref="O59:O62"/>
    <mergeCell ref="P59:P62"/>
    <mergeCell ref="Q60:Q62"/>
    <mergeCell ref="R60:R62"/>
    <mergeCell ref="S60:S62"/>
    <mergeCell ref="T60:T62"/>
    <mergeCell ref="U60:U62"/>
    <mergeCell ref="V60:V62"/>
    <mergeCell ref="W60:W62"/>
    <mergeCell ref="X60:X62"/>
    <mergeCell ref="Y60:Y62"/>
    <mergeCell ref="Z60:Z62"/>
    <mergeCell ref="AA60:AA62"/>
    <mergeCell ref="AB60:AB62"/>
    <mergeCell ref="AC60:AC62"/>
    <mergeCell ref="AD60:AD62"/>
    <mergeCell ref="AE60:AE62"/>
    <mergeCell ref="AF60:AF62"/>
    <mergeCell ref="AG60:AG62"/>
    <mergeCell ref="D63:D65"/>
    <mergeCell ref="E63:E65"/>
    <mergeCell ref="F63:F65"/>
    <mergeCell ref="G63:G65"/>
    <mergeCell ref="H63:H65"/>
    <mergeCell ref="I63:I65"/>
    <mergeCell ref="J63:J65"/>
    <mergeCell ref="K63:K65"/>
    <mergeCell ref="L63:L65"/>
    <mergeCell ref="M63:M65"/>
    <mergeCell ref="N63:N65"/>
    <mergeCell ref="O63:O65"/>
    <mergeCell ref="P63:P65"/>
    <mergeCell ref="Q64:Q65"/>
    <mergeCell ref="R64:R65"/>
    <mergeCell ref="S64:S65"/>
    <mergeCell ref="T64:T65"/>
    <mergeCell ref="U64:U65"/>
    <mergeCell ref="V64:V65"/>
    <mergeCell ref="W64:W65"/>
    <mergeCell ref="X64:X65"/>
    <mergeCell ref="Y64:Y65"/>
    <mergeCell ref="Z64:Z65"/>
    <mergeCell ref="AA64:AA65"/>
    <mergeCell ref="AB64:AB65"/>
    <mergeCell ref="AC64:AC65"/>
    <mergeCell ref="AD64:AD65"/>
    <mergeCell ref="AE64:AE65"/>
    <mergeCell ref="AF64:AF65"/>
    <mergeCell ref="AG64:AG65"/>
    <mergeCell ref="D66:D68"/>
    <mergeCell ref="E66:E68"/>
    <mergeCell ref="F66:F68"/>
    <mergeCell ref="G66:G68"/>
    <mergeCell ref="H66:H68"/>
    <mergeCell ref="I66:I68"/>
    <mergeCell ref="J66:J68"/>
    <mergeCell ref="K66:K68"/>
    <mergeCell ref="L66:L68"/>
    <mergeCell ref="M66:M68"/>
    <mergeCell ref="N66:N68"/>
    <mergeCell ref="O66:O68"/>
    <mergeCell ref="P66:P68"/>
    <mergeCell ref="Q67:Q68"/>
    <mergeCell ref="R67:R68"/>
    <mergeCell ref="S67:S68"/>
    <mergeCell ref="T67:T68"/>
    <mergeCell ref="U67:U68"/>
    <mergeCell ref="V67:V68"/>
    <mergeCell ref="W67:W68"/>
    <mergeCell ref="X67:X68"/>
    <mergeCell ref="Y67:Y68"/>
    <mergeCell ref="Z67:Z68"/>
    <mergeCell ref="AA67:AA68"/>
    <mergeCell ref="AB67:AB68"/>
    <mergeCell ref="AC67:AC68"/>
    <mergeCell ref="AD67:AD68"/>
    <mergeCell ref="AE67:AE68"/>
    <mergeCell ref="AF67:AF68"/>
    <mergeCell ref="AG67:AG68"/>
    <mergeCell ref="D69:D71"/>
    <mergeCell ref="E69:E71"/>
    <mergeCell ref="F69:F71"/>
    <mergeCell ref="G69:G71"/>
    <mergeCell ref="H69:H71"/>
    <mergeCell ref="I69:I71"/>
    <mergeCell ref="J69:J71"/>
    <mergeCell ref="K69:K71"/>
    <mergeCell ref="L69:L71"/>
    <mergeCell ref="M69:M71"/>
    <mergeCell ref="N69:N71"/>
    <mergeCell ref="O69:O71"/>
    <mergeCell ref="P69:P71"/>
    <mergeCell ref="Q70:Q71"/>
    <mergeCell ref="R70:R71"/>
    <mergeCell ref="S70:S71"/>
    <mergeCell ref="T70:T71"/>
    <mergeCell ref="U70:U71"/>
    <mergeCell ref="V70:V71"/>
    <mergeCell ref="W70:W71"/>
    <mergeCell ref="X70:X71"/>
    <mergeCell ref="Y70:Y71"/>
    <mergeCell ref="Z70:Z71"/>
    <mergeCell ref="AA70:AA71"/>
    <mergeCell ref="AB70:AB71"/>
    <mergeCell ref="AC70:AC71"/>
    <mergeCell ref="AD70:AD71"/>
    <mergeCell ref="AE70:AE71"/>
    <mergeCell ref="AF70:AF71"/>
    <mergeCell ref="AG70:AG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M72:M74"/>
    <mergeCell ref="N72:N74"/>
    <mergeCell ref="O72:O74"/>
    <mergeCell ref="P72:P74"/>
    <mergeCell ref="Q73:Q74"/>
    <mergeCell ref="R73:R74"/>
    <mergeCell ref="S73:S74"/>
    <mergeCell ref="T73:T74"/>
    <mergeCell ref="U73:U74"/>
    <mergeCell ref="V73:V74"/>
    <mergeCell ref="W73:W74"/>
    <mergeCell ref="X73:X74"/>
    <mergeCell ref="Y73:Y74"/>
    <mergeCell ref="Z73:Z74"/>
    <mergeCell ref="AA73:AA74"/>
    <mergeCell ref="AB73:AB74"/>
    <mergeCell ref="AC73:AC74"/>
    <mergeCell ref="AD73:AD74"/>
    <mergeCell ref="AE73:AE74"/>
    <mergeCell ref="AF73:AF74"/>
    <mergeCell ref="AG73:AG74"/>
    <mergeCell ref="D75:D77"/>
    <mergeCell ref="E75:E77"/>
    <mergeCell ref="F75:F77"/>
    <mergeCell ref="G75:G77"/>
    <mergeCell ref="H75:H77"/>
    <mergeCell ref="I75:I77"/>
    <mergeCell ref="J75:J77"/>
    <mergeCell ref="K75:K77"/>
    <mergeCell ref="L75:L77"/>
    <mergeCell ref="M75:M77"/>
    <mergeCell ref="N75:N77"/>
    <mergeCell ref="O75:O77"/>
    <mergeCell ref="P75:P77"/>
    <mergeCell ref="Q76:Q77"/>
    <mergeCell ref="R76:R77"/>
    <mergeCell ref="S76:S77"/>
    <mergeCell ref="T76:T77"/>
    <mergeCell ref="U76:U77"/>
    <mergeCell ref="V76:V77"/>
    <mergeCell ref="W76:W77"/>
    <mergeCell ref="X76:X77"/>
    <mergeCell ref="Y76:Y77"/>
    <mergeCell ref="Z76:Z77"/>
    <mergeCell ref="AA76:AA77"/>
    <mergeCell ref="AB76:AB77"/>
    <mergeCell ref="AC76:AC77"/>
    <mergeCell ref="AD76:AD77"/>
    <mergeCell ref="AE76:AE77"/>
    <mergeCell ref="AF76:AF77"/>
    <mergeCell ref="AG76:AG77"/>
    <mergeCell ref="D78:D81"/>
    <mergeCell ref="E78:E81"/>
    <mergeCell ref="F78:F81"/>
    <mergeCell ref="G78:G81"/>
    <mergeCell ref="H78:H81"/>
    <mergeCell ref="I78:I81"/>
    <mergeCell ref="J78:J81"/>
    <mergeCell ref="K78:K81"/>
    <mergeCell ref="L78:L81"/>
    <mergeCell ref="M78:M81"/>
    <mergeCell ref="N78:N81"/>
    <mergeCell ref="O78:O81"/>
    <mergeCell ref="P78:P81"/>
    <mergeCell ref="Q79:Q81"/>
    <mergeCell ref="R79:R81"/>
    <mergeCell ref="S79:S81"/>
    <mergeCell ref="T79:T81"/>
    <mergeCell ref="U79:U81"/>
    <mergeCell ref="V79:V81"/>
    <mergeCell ref="W79:W81"/>
    <mergeCell ref="X79:X81"/>
    <mergeCell ref="Y79:Y81"/>
    <mergeCell ref="Z79:Z81"/>
    <mergeCell ref="AA79:AA81"/>
    <mergeCell ref="AB79:AB81"/>
    <mergeCell ref="AC79:AC81"/>
    <mergeCell ref="AD79:AD81"/>
    <mergeCell ref="AE79:AE81"/>
    <mergeCell ref="AF79:AF81"/>
    <mergeCell ref="AG79:AG81"/>
    <mergeCell ref="D82:D85"/>
    <mergeCell ref="E82:E85"/>
    <mergeCell ref="F82:F85"/>
    <mergeCell ref="G82:G85"/>
    <mergeCell ref="H82:H85"/>
    <mergeCell ref="I82:I85"/>
    <mergeCell ref="J82:J85"/>
    <mergeCell ref="K82:K85"/>
    <mergeCell ref="L82:L85"/>
    <mergeCell ref="M82:M85"/>
    <mergeCell ref="N82:N85"/>
    <mergeCell ref="O82:O85"/>
    <mergeCell ref="P82:P85"/>
    <mergeCell ref="Q83:Q85"/>
    <mergeCell ref="R83:R85"/>
    <mergeCell ref="S83:S85"/>
    <mergeCell ref="T83:T85"/>
    <mergeCell ref="U83:U85"/>
    <mergeCell ref="V83:V85"/>
    <mergeCell ref="W83:W85"/>
    <mergeCell ref="X83:X85"/>
    <mergeCell ref="Y83:Y85"/>
    <mergeCell ref="Z83:Z85"/>
    <mergeCell ref="AA83:AA85"/>
    <mergeCell ref="AB83:AB85"/>
    <mergeCell ref="AC83:AC85"/>
    <mergeCell ref="AD83:AD85"/>
    <mergeCell ref="AE83:AE85"/>
    <mergeCell ref="AF83:AF85"/>
    <mergeCell ref="AG83:AG85"/>
    <mergeCell ref="D86:D88"/>
    <mergeCell ref="E86:E88"/>
    <mergeCell ref="F86:F88"/>
    <mergeCell ref="G86:G88"/>
    <mergeCell ref="H86:H88"/>
    <mergeCell ref="I86:I88"/>
    <mergeCell ref="J86:J88"/>
    <mergeCell ref="K86:K88"/>
    <mergeCell ref="L86:L88"/>
    <mergeCell ref="M86:M88"/>
    <mergeCell ref="N86:N88"/>
    <mergeCell ref="O86:O88"/>
    <mergeCell ref="P86:P88"/>
    <mergeCell ref="Q87:Q88"/>
    <mergeCell ref="R87:R88"/>
    <mergeCell ref="S87:S88"/>
    <mergeCell ref="T87:T88"/>
    <mergeCell ref="U87:U88"/>
    <mergeCell ref="V87:V88"/>
    <mergeCell ref="W87:W88"/>
    <mergeCell ref="X87:X88"/>
    <mergeCell ref="Y87:Y88"/>
    <mergeCell ref="Z87:Z88"/>
    <mergeCell ref="AA87:AA88"/>
    <mergeCell ref="AB87:AB88"/>
    <mergeCell ref="AC87:AC88"/>
    <mergeCell ref="AD87:AD88"/>
    <mergeCell ref="AE87:AE88"/>
    <mergeCell ref="AF87:AF88"/>
    <mergeCell ref="AG87:AG88"/>
    <mergeCell ref="D89:D92"/>
    <mergeCell ref="E89:E92"/>
    <mergeCell ref="F89:F92"/>
    <mergeCell ref="G89:G92"/>
    <mergeCell ref="H89:H92"/>
    <mergeCell ref="I89:I92"/>
    <mergeCell ref="J89:J92"/>
    <mergeCell ref="K89:K92"/>
    <mergeCell ref="L89:L92"/>
    <mergeCell ref="M89:M92"/>
    <mergeCell ref="N89:N92"/>
    <mergeCell ref="O89:O92"/>
    <mergeCell ref="P89:P92"/>
    <mergeCell ref="Q90:Q92"/>
    <mergeCell ref="R90:R92"/>
    <mergeCell ref="S90:S92"/>
    <mergeCell ref="T90:T92"/>
    <mergeCell ref="U90:U92"/>
    <mergeCell ref="V90:V92"/>
    <mergeCell ref="W90:W92"/>
    <mergeCell ref="X90:X92"/>
    <mergeCell ref="Y90:Y92"/>
    <mergeCell ref="Z90:Z92"/>
    <mergeCell ref="AA90:AA92"/>
    <mergeCell ref="AB90:AB92"/>
    <mergeCell ref="AC90:AC92"/>
    <mergeCell ref="AD90:AD92"/>
    <mergeCell ref="AE90:AE92"/>
    <mergeCell ref="AF90:AF92"/>
    <mergeCell ref="AG90:AG92"/>
    <mergeCell ref="D93:D95"/>
    <mergeCell ref="E93:E95"/>
    <mergeCell ref="F93:F95"/>
    <mergeCell ref="G93:G95"/>
    <mergeCell ref="H93:H95"/>
    <mergeCell ref="I93:I95"/>
    <mergeCell ref="J93:J95"/>
    <mergeCell ref="K93:K95"/>
    <mergeCell ref="L93:L95"/>
    <mergeCell ref="M93:M95"/>
    <mergeCell ref="N93:N95"/>
    <mergeCell ref="O93:O95"/>
    <mergeCell ref="P93:P95"/>
    <mergeCell ref="Q94:Q95"/>
    <mergeCell ref="R94:R95"/>
    <mergeCell ref="S94:S95"/>
    <mergeCell ref="T94:T95"/>
    <mergeCell ref="U94:U95"/>
    <mergeCell ref="V94:V95"/>
    <mergeCell ref="W94:W95"/>
    <mergeCell ref="X94:X95"/>
    <mergeCell ref="Y94:Y95"/>
    <mergeCell ref="Z94:Z95"/>
    <mergeCell ref="AA94:AA95"/>
    <mergeCell ref="AB94:AB95"/>
    <mergeCell ref="AC94:AC95"/>
    <mergeCell ref="AD94:AD95"/>
    <mergeCell ref="AE94:AE95"/>
    <mergeCell ref="AF94:AF95"/>
    <mergeCell ref="AG94:AG95"/>
    <mergeCell ref="D96:D98"/>
    <mergeCell ref="E96:E98"/>
    <mergeCell ref="F96:F98"/>
    <mergeCell ref="G96:G98"/>
    <mergeCell ref="H96:H98"/>
    <mergeCell ref="I96:I98"/>
    <mergeCell ref="J96:J98"/>
    <mergeCell ref="K96:K98"/>
    <mergeCell ref="L96:L98"/>
    <mergeCell ref="M96:M98"/>
    <mergeCell ref="N96:N98"/>
    <mergeCell ref="O96:O98"/>
    <mergeCell ref="P96:P98"/>
    <mergeCell ref="Q97:Q98"/>
    <mergeCell ref="R97:R98"/>
    <mergeCell ref="S97:S98"/>
    <mergeCell ref="T97:T98"/>
    <mergeCell ref="U97:U98"/>
    <mergeCell ref="V97:V98"/>
    <mergeCell ref="W97:W98"/>
    <mergeCell ref="X97:X98"/>
    <mergeCell ref="Y97:Y98"/>
    <mergeCell ref="Z97:Z98"/>
    <mergeCell ref="AA97:AA98"/>
    <mergeCell ref="AB97:AB98"/>
    <mergeCell ref="AC97:AC98"/>
    <mergeCell ref="AD97:AD98"/>
    <mergeCell ref="AE97:AE98"/>
    <mergeCell ref="AF97:AF98"/>
    <mergeCell ref="AG97:AG98"/>
    <mergeCell ref="D99:D101"/>
    <mergeCell ref="E99:E101"/>
    <mergeCell ref="F99:F101"/>
    <mergeCell ref="G99:G101"/>
    <mergeCell ref="H99:H101"/>
    <mergeCell ref="I99:I101"/>
    <mergeCell ref="J99:J101"/>
    <mergeCell ref="K99:K101"/>
    <mergeCell ref="L99:L101"/>
    <mergeCell ref="M99:M101"/>
    <mergeCell ref="N99:N101"/>
    <mergeCell ref="O99:O101"/>
    <mergeCell ref="P99:P101"/>
    <mergeCell ref="Q100:Q101"/>
    <mergeCell ref="R100:R101"/>
    <mergeCell ref="S100:S101"/>
    <mergeCell ref="T100:T101"/>
    <mergeCell ref="U100:U101"/>
    <mergeCell ref="V100:V101"/>
    <mergeCell ref="W100:W101"/>
    <mergeCell ref="X100:X101"/>
    <mergeCell ref="Y100:Y101"/>
    <mergeCell ref="Z100:Z101"/>
    <mergeCell ref="AA100:AA101"/>
    <mergeCell ref="AB100:AB101"/>
    <mergeCell ref="AC100:AC101"/>
    <mergeCell ref="AD100:AD101"/>
    <mergeCell ref="AE100:AE101"/>
    <mergeCell ref="AF100:AF101"/>
    <mergeCell ref="AG100:AG101"/>
    <mergeCell ref="D102:D104"/>
    <mergeCell ref="E102:E104"/>
    <mergeCell ref="F102:F104"/>
    <mergeCell ref="G102:G104"/>
    <mergeCell ref="H102:H104"/>
    <mergeCell ref="I102:I104"/>
    <mergeCell ref="J102:J104"/>
    <mergeCell ref="K102:K104"/>
    <mergeCell ref="L102:L104"/>
    <mergeCell ref="M102:M104"/>
    <mergeCell ref="N102:N104"/>
    <mergeCell ref="O102:O104"/>
    <mergeCell ref="P102:P104"/>
    <mergeCell ref="Q103:Q104"/>
    <mergeCell ref="R103:R104"/>
    <mergeCell ref="S103:S104"/>
    <mergeCell ref="T103:T104"/>
    <mergeCell ref="U103:U104"/>
    <mergeCell ref="V103:V104"/>
    <mergeCell ref="W103:W104"/>
    <mergeCell ref="X103:X104"/>
    <mergeCell ref="Y103:Y104"/>
    <mergeCell ref="Z103:Z104"/>
    <mergeCell ref="AA103:AA104"/>
    <mergeCell ref="AB103:AB104"/>
    <mergeCell ref="AC103:AC104"/>
    <mergeCell ref="AD103:AD104"/>
    <mergeCell ref="AE103:AE104"/>
    <mergeCell ref="AF103:AF104"/>
    <mergeCell ref="AG103:AG104"/>
    <mergeCell ref="D105:D107"/>
    <mergeCell ref="E105:E107"/>
    <mergeCell ref="F105:F107"/>
    <mergeCell ref="G105:G107"/>
    <mergeCell ref="H105:H107"/>
    <mergeCell ref="I105:I107"/>
    <mergeCell ref="J105:J107"/>
    <mergeCell ref="K105:K107"/>
    <mergeCell ref="L105:L107"/>
    <mergeCell ref="M105:M107"/>
    <mergeCell ref="N105:N107"/>
    <mergeCell ref="O105:O107"/>
    <mergeCell ref="P105:P107"/>
    <mergeCell ref="Q106:Q107"/>
    <mergeCell ref="R106:R107"/>
    <mergeCell ref="S106:S107"/>
    <mergeCell ref="T106:T107"/>
    <mergeCell ref="U106:U107"/>
    <mergeCell ref="V106:V107"/>
    <mergeCell ref="W106:W107"/>
    <mergeCell ref="X106:X107"/>
    <mergeCell ref="Y106:Y107"/>
    <mergeCell ref="Z106:Z107"/>
    <mergeCell ref="AA106:AA107"/>
    <mergeCell ref="AB106:AB107"/>
    <mergeCell ref="AC106:AC107"/>
    <mergeCell ref="AD106:AD107"/>
    <mergeCell ref="AE106:AE107"/>
    <mergeCell ref="AF106:AF107"/>
    <mergeCell ref="AG106:AG107"/>
    <mergeCell ref="D108:D111"/>
    <mergeCell ref="E108:E111"/>
    <mergeCell ref="F108:F111"/>
    <mergeCell ref="G108:G111"/>
    <mergeCell ref="H108:H111"/>
    <mergeCell ref="I108:I111"/>
    <mergeCell ref="J108:J111"/>
    <mergeCell ref="K108:K111"/>
    <mergeCell ref="L108:L111"/>
    <mergeCell ref="M108:M111"/>
    <mergeCell ref="N108:N111"/>
    <mergeCell ref="O108:O111"/>
    <mergeCell ref="P108:P111"/>
    <mergeCell ref="Q109:Q111"/>
    <mergeCell ref="R109:R111"/>
    <mergeCell ref="S109:S111"/>
    <mergeCell ref="T109:T111"/>
    <mergeCell ref="U109:U111"/>
    <mergeCell ref="V109:V111"/>
    <mergeCell ref="W109:W111"/>
    <mergeCell ref="X109:X111"/>
    <mergeCell ref="Y109:Y111"/>
    <mergeCell ref="Z109:Z111"/>
    <mergeCell ref="AA109:AA111"/>
    <mergeCell ref="AB109:AB111"/>
    <mergeCell ref="AC109:AC111"/>
    <mergeCell ref="AD109:AD111"/>
    <mergeCell ref="AE109:AE111"/>
    <mergeCell ref="AF109:AF111"/>
    <mergeCell ref="AG109:AG111"/>
    <mergeCell ref="D112:D115"/>
    <mergeCell ref="E112:E115"/>
    <mergeCell ref="F112:F115"/>
    <mergeCell ref="G112:G115"/>
    <mergeCell ref="H112:H115"/>
    <mergeCell ref="I112:I115"/>
    <mergeCell ref="J112:J115"/>
    <mergeCell ref="K112:K115"/>
    <mergeCell ref="L112:L115"/>
    <mergeCell ref="M112:M115"/>
    <mergeCell ref="N112:N115"/>
    <mergeCell ref="O112:O115"/>
    <mergeCell ref="P112:P115"/>
    <mergeCell ref="Q113:Q115"/>
    <mergeCell ref="R113:R115"/>
    <mergeCell ref="S113:S115"/>
    <mergeCell ref="T113:T115"/>
    <mergeCell ref="U113:U115"/>
    <mergeCell ref="V113:V115"/>
    <mergeCell ref="W113:W115"/>
    <mergeCell ref="X113:X115"/>
    <mergeCell ref="Y113:Y115"/>
    <mergeCell ref="Z113:Z115"/>
    <mergeCell ref="AA113:AA115"/>
    <mergeCell ref="AB113:AB115"/>
    <mergeCell ref="AC113:AC115"/>
    <mergeCell ref="AD113:AD115"/>
    <mergeCell ref="AE113:AE115"/>
    <mergeCell ref="AF113:AF115"/>
    <mergeCell ref="AG113:AG115"/>
    <mergeCell ref="D116:D119"/>
    <mergeCell ref="E116:E119"/>
    <mergeCell ref="F116:F119"/>
    <mergeCell ref="G116:G119"/>
    <mergeCell ref="H116:H119"/>
    <mergeCell ref="I116:I119"/>
    <mergeCell ref="J116:J119"/>
    <mergeCell ref="K116:K119"/>
    <mergeCell ref="L116:L119"/>
    <mergeCell ref="M116:M119"/>
    <mergeCell ref="N116:N119"/>
    <mergeCell ref="O116:O119"/>
    <mergeCell ref="P116:P119"/>
    <mergeCell ref="Q117:Q119"/>
    <mergeCell ref="R117:R119"/>
    <mergeCell ref="S117:S119"/>
    <mergeCell ref="T117:T119"/>
    <mergeCell ref="U117:U119"/>
    <mergeCell ref="V117:V119"/>
    <mergeCell ref="W117:W119"/>
    <mergeCell ref="X117:X119"/>
    <mergeCell ref="Y117:Y119"/>
    <mergeCell ref="Z117:Z119"/>
    <mergeCell ref="AA117:AA119"/>
    <mergeCell ref="AB117:AB119"/>
    <mergeCell ref="AC117:AC119"/>
    <mergeCell ref="AD117:AD119"/>
    <mergeCell ref="AE117:AE119"/>
    <mergeCell ref="AF117:AF119"/>
    <mergeCell ref="AG117:AG119"/>
    <mergeCell ref="D120:D122"/>
    <mergeCell ref="E120:E122"/>
    <mergeCell ref="F120:F122"/>
    <mergeCell ref="G120:G122"/>
    <mergeCell ref="H120:H122"/>
    <mergeCell ref="I120:I122"/>
    <mergeCell ref="J120:J122"/>
    <mergeCell ref="K120:K122"/>
    <mergeCell ref="L120:L122"/>
    <mergeCell ref="M120:M122"/>
    <mergeCell ref="N120:N122"/>
    <mergeCell ref="O120:O122"/>
    <mergeCell ref="P120:P122"/>
    <mergeCell ref="Q121:Q122"/>
    <mergeCell ref="R121:R122"/>
    <mergeCell ref="S121:S122"/>
    <mergeCell ref="T121:T122"/>
    <mergeCell ref="U121:U122"/>
    <mergeCell ref="V121:V122"/>
    <mergeCell ref="W121:W122"/>
    <mergeCell ref="X121:X122"/>
    <mergeCell ref="Y121:Y122"/>
    <mergeCell ref="Z121:Z122"/>
    <mergeCell ref="AA121:AA122"/>
    <mergeCell ref="AB121:AB122"/>
    <mergeCell ref="AC121:AC122"/>
    <mergeCell ref="AD121:AD122"/>
    <mergeCell ref="AE121:AE122"/>
    <mergeCell ref="AF121:AF122"/>
    <mergeCell ref="AG121:AG122"/>
    <mergeCell ref="D123:D125"/>
    <mergeCell ref="E123:E125"/>
    <mergeCell ref="F123:F125"/>
    <mergeCell ref="G123:G125"/>
    <mergeCell ref="H123:H125"/>
    <mergeCell ref="I123:I125"/>
    <mergeCell ref="J123:J125"/>
    <mergeCell ref="K123:K125"/>
    <mergeCell ref="L123:L125"/>
    <mergeCell ref="M123:M125"/>
    <mergeCell ref="N123:N125"/>
    <mergeCell ref="O123:O125"/>
    <mergeCell ref="P123:P125"/>
    <mergeCell ref="Q124:Q125"/>
    <mergeCell ref="R124:R125"/>
    <mergeCell ref="S124:S125"/>
    <mergeCell ref="T124:T125"/>
    <mergeCell ref="U124:U125"/>
    <mergeCell ref="V124:V125"/>
    <mergeCell ref="W124:W125"/>
    <mergeCell ref="X124:X125"/>
    <mergeCell ref="Y124:Y125"/>
    <mergeCell ref="Z124:Z125"/>
    <mergeCell ref="AA124:AA125"/>
    <mergeCell ref="AB124:AB125"/>
    <mergeCell ref="AC124:AC125"/>
    <mergeCell ref="AD124:AD125"/>
    <mergeCell ref="AE124:AE125"/>
    <mergeCell ref="AF124:AF125"/>
    <mergeCell ref="AG124:AG125"/>
    <mergeCell ref="D126:D128"/>
    <mergeCell ref="E126:E128"/>
    <mergeCell ref="F126:F128"/>
    <mergeCell ref="G126:G128"/>
    <mergeCell ref="H126:H128"/>
    <mergeCell ref="I126:I128"/>
    <mergeCell ref="J126:J128"/>
    <mergeCell ref="K126:K128"/>
    <mergeCell ref="L126:L128"/>
    <mergeCell ref="M126:M128"/>
    <mergeCell ref="N126:N128"/>
    <mergeCell ref="O126:O128"/>
    <mergeCell ref="P126:P128"/>
    <mergeCell ref="Q127:Q128"/>
    <mergeCell ref="R127:R128"/>
    <mergeCell ref="S127:S128"/>
    <mergeCell ref="T127:T128"/>
    <mergeCell ref="U127:U128"/>
    <mergeCell ref="V127:V128"/>
    <mergeCell ref="W127:W128"/>
    <mergeCell ref="X127:X128"/>
    <mergeCell ref="Y127:Y128"/>
    <mergeCell ref="Z127:Z128"/>
    <mergeCell ref="AA127:AA128"/>
    <mergeCell ref="AB127:AB128"/>
    <mergeCell ref="AC127:AC128"/>
    <mergeCell ref="AD127:AD128"/>
    <mergeCell ref="AE127:AE128"/>
    <mergeCell ref="AF127:AF128"/>
    <mergeCell ref="AG127:AG128"/>
    <mergeCell ref="D129:D131"/>
    <mergeCell ref="E129:E131"/>
    <mergeCell ref="F129:F131"/>
    <mergeCell ref="G129:G131"/>
    <mergeCell ref="H129:H131"/>
    <mergeCell ref="I129:I131"/>
    <mergeCell ref="J129:J131"/>
    <mergeCell ref="K129:K131"/>
    <mergeCell ref="L129:L131"/>
    <mergeCell ref="M129:M131"/>
    <mergeCell ref="N129:N131"/>
    <mergeCell ref="O129:O131"/>
    <mergeCell ref="P129:P131"/>
    <mergeCell ref="Q130:Q131"/>
    <mergeCell ref="R130:R131"/>
    <mergeCell ref="S130:S131"/>
    <mergeCell ref="T130:T131"/>
    <mergeCell ref="U130:U131"/>
    <mergeCell ref="V130:V131"/>
    <mergeCell ref="W130:W131"/>
    <mergeCell ref="X130:X131"/>
    <mergeCell ref="Y130:Y131"/>
    <mergeCell ref="Z130:Z131"/>
    <mergeCell ref="AA130:AA131"/>
    <mergeCell ref="AB130:AB131"/>
    <mergeCell ref="AC130:AC131"/>
    <mergeCell ref="AD130:AD131"/>
    <mergeCell ref="AE130:AE131"/>
    <mergeCell ref="AF130:AF131"/>
    <mergeCell ref="AG130:AG131"/>
    <mergeCell ref="D132:D134"/>
    <mergeCell ref="E132:E134"/>
    <mergeCell ref="F132:F134"/>
    <mergeCell ref="G132:G134"/>
    <mergeCell ref="H132:H134"/>
    <mergeCell ref="I132:I134"/>
    <mergeCell ref="J132:J134"/>
    <mergeCell ref="K132:K134"/>
    <mergeCell ref="L132:L134"/>
    <mergeCell ref="M132:M134"/>
    <mergeCell ref="N132:N134"/>
    <mergeCell ref="O132:O134"/>
    <mergeCell ref="P132:P134"/>
    <mergeCell ref="Q133:Q134"/>
    <mergeCell ref="R133:R134"/>
    <mergeCell ref="S133:S134"/>
    <mergeCell ref="T133:T134"/>
    <mergeCell ref="U133:U134"/>
    <mergeCell ref="V133:V134"/>
    <mergeCell ref="W133:W134"/>
    <mergeCell ref="X133:X134"/>
    <mergeCell ref="Y133:Y134"/>
    <mergeCell ref="Z133:Z134"/>
    <mergeCell ref="AA133:AA134"/>
    <mergeCell ref="AB133:AB134"/>
    <mergeCell ref="AC133:AC134"/>
    <mergeCell ref="AD133:AD134"/>
    <mergeCell ref="AE133:AE134"/>
    <mergeCell ref="AF133:AF134"/>
    <mergeCell ref="AG133:AG134"/>
    <mergeCell ref="D135:D137"/>
    <mergeCell ref="E135:E137"/>
    <mergeCell ref="F135:F137"/>
    <mergeCell ref="G135:G137"/>
    <mergeCell ref="H135:H137"/>
    <mergeCell ref="I135:I137"/>
    <mergeCell ref="J135:J137"/>
    <mergeCell ref="K135:K137"/>
    <mergeCell ref="L135:L137"/>
    <mergeCell ref="M135:M137"/>
    <mergeCell ref="N135:N137"/>
    <mergeCell ref="O135:O137"/>
    <mergeCell ref="P135:P137"/>
    <mergeCell ref="Q136:Q137"/>
    <mergeCell ref="R136:R137"/>
    <mergeCell ref="S136:S137"/>
    <mergeCell ref="T136:T137"/>
    <mergeCell ref="U136:U137"/>
    <mergeCell ref="V136:V137"/>
    <mergeCell ref="W136:W137"/>
    <mergeCell ref="X136:X137"/>
    <mergeCell ref="Y136:Y137"/>
    <mergeCell ref="Z136:Z137"/>
    <mergeCell ref="AA136:AA137"/>
    <mergeCell ref="AB136:AB137"/>
    <mergeCell ref="AC136:AC137"/>
    <mergeCell ref="AD136:AD137"/>
    <mergeCell ref="AE136:AE137"/>
    <mergeCell ref="AF136:AF137"/>
    <mergeCell ref="AG136:AG137"/>
    <mergeCell ref="D138:D140"/>
    <mergeCell ref="E138:E140"/>
    <mergeCell ref="F138:F140"/>
    <mergeCell ref="G138:G140"/>
    <mergeCell ref="H138:H140"/>
    <mergeCell ref="I138:I140"/>
    <mergeCell ref="J138:J140"/>
    <mergeCell ref="K138:K140"/>
    <mergeCell ref="L138:L140"/>
    <mergeCell ref="M138:M140"/>
    <mergeCell ref="N138:N140"/>
    <mergeCell ref="O138:O140"/>
    <mergeCell ref="P138:P140"/>
    <mergeCell ref="Q139:Q140"/>
    <mergeCell ref="R139:R140"/>
    <mergeCell ref="S139:S140"/>
    <mergeCell ref="T139:T140"/>
    <mergeCell ref="U139:U140"/>
    <mergeCell ref="V139:V140"/>
    <mergeCell ref="W139:W140"/>
    <mergeCell ref="X139:X140"/>
    <mergeCell ref="Y139:Y140"/>
    <mergeCell ref="Z139:Z140"/>
    <mergeCell ref="AA139:AA140"/>
    <mergeCell ref="AB139:AB140"/>
    <mergeCell ref="AC139:AC140"/>
    <mergeCell ref="AD139:AD140"/>
    <mergeCell ref="AE139:AE140"/>
    <mergeCell ref="AF139:AF140"/>
    <mergeCell ref="AG139:AG140"/>
    <mergeCell ref="D141:D143"/>
    <mergeCell ref="E141:E143"/>
    <mergeCell ref="F141:F143"/>
    <mergeCell ref="G141:G143"/>
    <mergeCell ref="H141:H143"/>
    <mergeCell ref="I141:I143"/>
    <mergeCell ref="J141:J143"/>
    <mergeCell ref="K141:K143"/>
    <mergeCell ref="L141:L143"/>
    <mergeCell ref="M141:M143"/>
    <mergeCell ref="N141:N143"/>
    <mergeCell ref="O141:O143"/>
    <mergeCell ref="P141:P143"/>
    <mergeCell ref="Q142:Q143"/>
    <mergeCell ref="R142:R143"/>
    <mergeCell ref="S142:S143"/>
    <mergeCell ref="T142:T143"/>
    <mergeCell ref="U142:U143"/>
    <mergeCell ref="V142:V143"/>
    <mergeCell ref="W142:W143"/>
    <mergeCell ref="X142:X143"/>
    <mergeCell ref="Y142:Y143"/>
    <mergeCell ref="Z142:Z143"/>
    <mergeCell ref="AA142:AA143"/>
    <mergeCell ref="AB142:AB143"/>
    <mergeCell ref="AC142:AC143"/>
    <mergeCell ref="AD142:AD143"/>
    <mergeCell ref="AE142:AE143"/>
    <mergeCell ref="AF142:AF143"/>
    <mergeCell ref="AG142:AG143"/>
    <mergeCell ref="D144:D146"/>
    <mergeCell ref="E144:E146"/>
    <mergeCell ref="F144:F146"/>
    <mergeCell ref="G144:G146"/>
    <mergeCell ref="H144:H146"/>
    <mergeCell ref="I144:I146"/>
    <mergeCell ref="J144:J146"/>
    <mergeCell ref="K144:K146"/>
    <mergeCell ref="L144:L146"/>
    <mergeCell ref="M144:M146"/>
    <mergeCell ref="N144:N146"/>
    <mergeCell ref="O144:O146"/>
    <mergeCell ref="P144:P146"/>
    <mergeCell ref="Q145:Q146"/>
    <mergeCell ref="R145:R146"/>
    <mergeCell ref="S145:S146"/>
    <mergeCell ref="T145:T146"/>
    <mergeCell ref="U145:U146"/>
    <mergeCell ref="V145:V146"/>
    <mergeCell ref="W145:W146"/>
    <mergeCell ref="X145:X146"/>
    <mergeCell ref="Y145:Y146"/>
    <mergeCell ref="Z145:Z146"/>
    <mergeCell ref="AA145:AA146"/>
    <mergeCell ref="AB145:AB146"/>
    <mergeCell ref="AC145:AC146"/>
    <mergeCell ref="AD145:AD146"/>
    <mergeCell ref="AE145:AE146"/>
    <mergeCell ref="AF145:AF146"/>
    <mergeCell ref="AG145:AG146"/>
    <mergeCell ref="D147:D149"/>
    <mergeCell ref="E147:E149"/>
    <mergeCell ref="F147:F149"/>
    <mergeCell ref="G147:G149"/>
    <mergeCell ref="H147:H149"/>
    <mergeCell ref="I147:I149"/>
    <mergeCell ref="J147:J149"/>
    <mergeCell ref="K147:K149"/>
    <mergeCell ref="L147:L149"/>
    <mergeCell ref="M147:M149"/>
    <mergeCell ref="N147:N149"/>
    <mergeCell ref="O147:O149"/>
    <mergeCell ref="P147:P149"/>
    <mergeCell ref="Q148:Q149"/>
    <mergeCell ref="R148:R149"/>
    <mergeCell ref="S148:S149"/>
    <mergeCell ref="T148:T149"/>
    <mergeCell ref="U148:U149"/>
    <mergeCell ref="V148:V149"/>
    <mergeCell ref="W148:W149"/>
    <mergeCell ref="X148:X149"/>
    <mergeCell ref="Y148:Y149"/>
    <mergeCell ref="Z148:Z149"/>
    <mergeCell ref="AA148:AA149"/>
    <mergeCell ref="AB148:AB149"/>
    <mergeCell ref="AC148:AC149"/>
    <mergeCell ref="AD148:AD149"/>
    <mergeCell ref="AE148:AE149"/>
    <mergeCell ref="AF148:AF149"/>
    <mergeCell ref="AG148:AG149"/>
    <mergeCell ref="D150:D152"/>
    <mergeCell ref="E150:E152"/>
    <mergeCell ref="F150:F152"/>
    <mergeCell ref="G150:G152"/>
    <mergeCell ref="H150:H152"/>
    <mergeCell ref="I150:I152"/>
    <mergeCell ref="J150:J152"/>
    <mergeCell ref="K150:K152"/>
    <mergeCell ref="L150:L152"/>
    <mergeCell ref="M150:M152"/>
    <mergeCell ref="N150:N152"/>
    <mergeCell ref="O150:O152"/>
    <mergeCell ref="P150:P152"/>
    <mergeCell ref="Q151:Q152"/>
    <mergeCell ref="R151:R152"/>
    <mergeCell ref="S151:S152"/>
    <mergeCell ref="T151:T152"/>
    <mergeCell ref="U151:U152"/>
    <mergeCell ref="V151:V152"/>
    <mergeCell ref="W151:W152"/>
    <mergeCell ref="X151:X152"/>
    <mergeCell ref="Y151:Y152"/>
    <mergeCell ref="Z151:Z152"/>
    <mergeCell ref="AA151:AA152"/>
    <mergeCell ref="AB151:AB152"/>
    <mergeCell ref="AC151:AC152"/>
    <mergeCell ref="AD151:AD152"/>
    <mergeCell ref="AE151:AE152"/>
    <mergeCell ref="AF151:AF152"/>
    <mergeCell ref="AG151:AG152"/>
    <mergeCell ref="D153:D156"/>
    <mergeCell ref="E153:E156"/>
    <mergeCell ref="F153:F156"/>
    <mergeCell ref="G153:G156"/>
    <mergeCell ref="H153:H156"/>
    <mergeCell ref="I153:I156"/>
    <mergeCell ref="J153:J156"/>
    <mergeCell ref="K153:K156"/>
    <mergeCell ref="L153:L156"/>
    <mergeCell ref="M153:M156"/>
    <mergeCell ref="N153:N156"/>
    <mergeCell ref="O153:O156"/>
    <mergeCell ref="P153:P156"/>
    <mergeCell ref="Q154:Q156"/>
    <mergeCell ref="R154:R156"/>
    <mergeCell ref="S154:S156"/>
    <mergeCell ref="T154:T156"/>
    <mergeCell ref="U154:U156"/>
    <mergeCell ref="V154:V156"/>
    <mergeCell ref="W154:W156"/>
    <mergeCell ref="X154:X156"/>
    <mergeCell ref="Y154:Y156"/>
    <mergeCell ref="Z154:Z156"/>
    <mergeCell ref="AA154:AA156"/>
    <mergeCell ref="AB154:AB156"/>
    <mergeCell ref="AC154:AC156"/>
    <mergeCell ref="AD154:AD156"/>
    <mergeCell ref="AE154:AE156"/>
    <mergeCell ref="AF154:AF156"/>
    <mergeCell ref="AG154:AG156"/>
    <mergeCell ref="D157:D159"/>
    <mergeCell ref="E157:E159"/>
    <mergeCell ref="F157:F159"/>
    <mergeCell ref="G157:G159"/>
    <mergeCell ref="H157:H159"/>
    <mergeCell ref="I157:I159"/>
    <mergeCell ref="J157:J159"/>
    <mergeCell ref="K157:K159"/>
    <mergeCell ref="L157:L159"/>
    <mergeCell ref="M157:M159"/>
    <mergeCell ref="N157:N159"/>
    <mergeCell ref="O157:O159"/>
    <mergeCell ref="P157:P159"/>
    <mergeCell ref="Q158:Q159"/>
    <mergeCell ref="R158:R159"/>
    <mergeCell ref="S158:S159"/>
    <mergeCell ref="T158:T159"/>
    <mergeCell ref="U158:U159"/>
    <mergeCell ref="V158:V159"/>
    <mergeCell ref="W158:W159"/>
    <mergeCell ref="X158:X159"/>
    <mergeCell ref="Y158:Y159"/>
    <mergeCell ref="Z158:Z159"/>
    <mergeCell ref="AA158:AA159"/>
    <mergeCell ref="AB158:AB159"/>
    <mergeCell ref="AC158:AC159"/>
    <mergeCell ref="AD158:AD159"/>
    <mergeCell ref="AE158:AE159"/>
    <mergeCell ref="AF158:AF159"/>
    <mergeCell ref="AG158:AG159"/>
    <mergeCell ref="D160:D162"/>
    <mergeCell ref="E160:E162"/>
    <mergeCell ref="F160:F162"/>
    <mergeCell ref="G160:G162"/>
    <mergeCell ref="H160:H162"/>
    <mergeCell ref="I160:I162"/>
    <mergeCell ref="J160:J162"/>
    <mergeCell ref="K160:K162"/>
    <mergeCell ref="L160:L162"/>
    <mergeCell ref="M160:M162"/>
    <mergeCell ref="N160:N162"/>
    <mergeCell ref="O160:O162"/>
    <mergeCell ref="P160:P162"/>
    <mergeCell ref="Q161:Q162"/>
    <mergeCell ref="R161:R162"/>
    <mergeCell ref="S161:S162"/>
    <mergeCell ref="T161:T162"/>
    <mergeCell ref="U161:U162"/>
    <mergeCell ref="V161:V162"/>
    <mergeCell ref="W161:W162"/>
    <mergeCell ref="X161:X162"/>
    <mergeCell ref="Y161:Y162"/>
    <mergeCell ref="Z161:Z162"/>
    <mergeCell ref="AA161:AA162"/>
    <mergeCell ref="AB161:AB162"/>
    <mergeCell ref="AC161:AC162"/>
    <mergeCell ref="AD161:AD162"/>
    <mergeCell ref="AE161:AE162"/>
    <mergeCell ref="AF161:AF162"/>
    <mergeCell ref="AG161:AG162"/>
    <mergeCell ref="D163:D165"/>
    <mergeCell ref="E163:E165"/>
    <mergeCell ref="F163:F165"/>
    <mergeCell ref="G163:G165"/>
    <mergeCell ref="H163:H165"/>
    <mergeCell ref="I163:I165"/>
    <mergeCell ref="J163:J165"/>
    <mergeCell ref="K163:K165"/>
    <mergeCell ref="L163:L165"/>
    <mergeCell ref="M163:M165"/>
    <mergeCell ref="N163:N165"/>
    <mergeCell ref="O163:O165"/>
    <mergeCell ref="P163:P165"/>
    <mergeCell ref="Q164:Q165"/>
    <mergeCell ref="R164:R165"/>
    <mergeCell ref="S164:S165"/>
    <mergeCell ref="T164:T165"/>
    <mergeCell ref="U164:U165"/>
    <mergeCell ref="V164:V165"/>
    <mergeCell ref="W164:W165"/>
    <mergeCell ref="X164:X165"/>
    <mergeCell ref="Y164:Y165"/>
    <mergeCell ref="Z164:Z165"/>
    <mergeCell ref="AA164:AA165"/>
    <mergeCell ref="AB164:AB165"/>
    <mergeCell ref="AC164:AC165"/>
    <mergeCell ref="AD164:AD165"/>
    <mergeCell ref="AE164:AE165"/>
    <mergeCell ref="AF164:AF165"/>
    <mergeCell ref="AG164:AG165"/>
    <mergeCell ref="D166:D168"/>
    <mergeCell ref="E166:E168"/>
    <mergeCell ref="F166:F168"/>
    <mergeCell ref="G166:G168"/>
    <mergeCell ref="H166:H168"/>
    <mergeCell ref="I166:I168"/>
    <mergeCell ref="J166:J168"/>
    <mergeCell ref="K166:K168"/>
    <mergeCell ref="L166:L168"/>
    <mergeCell ref="M166:M168"/>
    <mergeCell ref="N166:N168"/>
    <mergeCell ref="O166:O168"/>
    <mergeCell ref="P166:P168"/>
    <mergeCell ref="Q167:Q168"/>
    <mergeCell ref="R167:R168"/>
    <mergeCell ref="S167:S168"/>
    <mergeCell ref="T167:T168"/>
    <mergeCell ref="U167:U168"/>
    <mergeCell ref="V167:V168"/>
    <mergeCell ref="W167:W168"/>
    <mergeCell ref="X167:X168"/>
    <mergeCell ref="Y167:Y168"/>
    <mergeCell ref="Z167:Z168"/>
    <mergeCell ref="AA167:AA168"/>
    <mergeCell ref="AB167:AB168"/>
    <mergeCell ref="AC167:AC168"/>
    <mergeCell ref="AD167:AD168"/>
    <mergeCell ref="AE167:AE168"/>
    <mergeCell ref="AF167:AF168"/>
    <mergeCell ref="AG167:AG168"/>
    <mergeCell ref="D169:D171"/>
    <mergeCell ref="E169:E171"/>
    <mergeCell ref="F169:F171"/>
    <mergeCell ref="G169:G171"/>
    <mergeCell ref="H169:H171"/>
    <mergeCell ref="I169:I171"/>
    <mergeCell ref="J169:J171"/>
    <mergeCell ref="K169:K171"/>
    <mergeCell ref="L169:L171"/>
    <mergeCell ref="M169:M171"/>
    <mergeCell ref="N169:N171"/>
    <mergeCell ref="O169:O171"/>
    <mergeCell ref="P169:P171"/>
    <mergeCell ref="Q170:Q171"/>
    <mergeCell ref="R170:R171"/>
    <mergeCell ref="S170:S171"/>
    <mergeCell ref="T170:T171"/>
    <mergeCell ref="U170:U171"/>
    <mergeCell ref="V170:V171"/>
    <mergeCell ref="W170:W171"/>
    <mergeCell ref="X170:X171"/>
    <mergeCell ref="Y170:Y171"/>
    <mergeCell ref="Z170:Z171"/>
    <mergeCell ref="AA170:AA171"/>
    <mergeCell ref="AB170:AB171"/>
    <mergeCell ref="AC170:AC171"/>
    <mergeCell ref="AD170:AD171"/>
    <mergeCell ref="AE170:AE171"/>
    <mergeCell ref="AF170:AF171"/>
    <mergeCell ref="AG170:AG171"/>
    <mergeCell ref="D172:D174"/>
    <mergeCell ref="E172:E174"/>
    <mergeCell ref="F172:F174"/>
    <mergeCell ref="G172:G174"/>
    <mergeCell ref="H172:H174"/>
    <mergeCell ref="I172:I174"/>
    <mergeCell ref="J172:J174"/>
    <mergeCell ref="K172:K174"/>
    <mergeCell ref="L172:L174"/>
    <mergeCell ref="M172:M174"/>
    <mergeCell ref="N172:N174"/>
    <mergeCell ref="O172:O174"/>
    <mergeCell ref="P172:P174"/>
    <mergeCell ref="Q173:Q174"/>
    <mergeCell ref="R173:R174"/>
    <mergeCell ref="S173:S174"/>
    <mergeCell ref="T173:T174"/>
    <mergeCell ref="U173:U174"/>
    <mergeCell ref="V173:V174"/>
    <mergeCell ref="W173:W174"/>
    <mergeCell ref="X173:X174"/>
    <mergeCell ref="Y173:Y174"/>
    <mergeCell ref="Z173:Z174"/>
    <mergeCell ref="AA173:AA174"/>
    <mergeCell ref="AB173:AB174"/>
    <mergeCell ref="AC173:AC174"/>
    <mergeCell ref="AD173:AD174"/>
    <mergeCell ref="AE173:AE174"/>
    <mergeCell ref="AF173:AF174"/>
    <mergeCell ref="AG173:AG174"/>
    <mergeCell ref="D175:D177"/>
    <mergeCell ref="E175:E177"/>
    <mergeCell ref="F175:F177"/>
    <mergeCell ref="G175:G177"/>
    <mergeCell ref="H175:H177"/>
    <mergeCell ref="I175:I177"/>
    <mergeCell ref="J175:J177"/>
    <mergeCell ref="K175:K177"/>
    <mergeCell ref="L175:L177"/>
    <mergeCell ref="M175:M177"/>
    <mergeCell ref="N175:N177"/>
    <mergeCell ref="O175:O177"/>
    <mergeCell ref="P175:P177"/>
    <mergeCell ref="Q176:Q177"/>
    <mergeCell ref="R176:R177"/>
    <mergeCell ref="S176:S177"/>
    <mergeCell ref="T176:T177"/>
    <mergeCell ref="U176:U177"/>
    <mergeCell ref="V176:V177"/>
    <mergeCell ref="W176:W177"/>
    <mergeCell ref="X176:X177"/>
    <mergeCell ref="Y176:Y177"/>
    <mergeCell ref="Z176:Z177"/>
    <mergeCell ref="AA176:AA177"/>
    <mergeCell ref="AB176:AB177"/>
    <mergeCell ref="AC176:AC177"/>
    <mergeCell ref="AD176:AD177"/>
    <mergeCell ref="AE176:AE177"/>
    <mergeCell ref="AF176:AF177"/>
    <mergeCell ref="AG176:AG177"/>
    <mergeCell ref="D178:D180"/>
    <mergeCell ref="E178:E180"/>
    <mergeCell ref="F178:F180"/>
    <mergeCell ref="G178:G180"/>
    <mergeCell ref="H178:H180"/>
    <mergeCell ref="I178:I180"/>
    <mergeCell ref="J178:J180"/>
    <mergeCell ref="K178:K180"/>
    <mergeCell ref="L178:L180"/>
    <mergeCell ref="M178:M180"/>
    <mergeCell ref="N178:N180"/>
    <mergeCell ref="O178:O180"/>
    <mergeCell ref="P178:P180"/>
    <mergeCell ref="Q179:Q180"/>
    <mergeCell ref="R179:R180"/>
    <mergeCell ref="S179:S180"/>
    <mergeCell ref="T179:T180"/>
    <mergeCell ref="U179:U180"/>
    <mergeCell ref="V179:V180"/>
    <mergeCell ref="W179:W180"/>
    <mergeCell ref="X179:X180"/>
    <mergeCell ref="Y179:Y180"/>
    <mergeCell ref="Z179:Z180"/>
    <mergeCell ref="AA179:AA180"/>
    <mergeCell ref="AB179:AB180"/>
    <mergeCell ref="AC179:AC180"/>
    <mergeCell ref="AD179:AD180"/>
    <mergeCell ref="AE179:AE180"/>
    <mergeCell ref="AF179:AF180"/>
    <mergeCell ref="AG179:AG180"/>
    <mergeCell ref="D181:D183"/>
    <mergeCell ref="E181:E183"/>
    <mergeCell ref="F181:F183"/>
    <mergeCell ref="G181:G183"/>
    <mergeCell ref="H181:H183"/>
    <mergeCell ref="I181:I183"/>
    <mergeCell ref="J181:J183"/>
    <mergeCell ref="K181:K183"/>
    <mergeCell ref="L181:L183"/>
    <mergeCell ref="M181:M183"/>
    <mergeCell ref="N181:N183"/>
    <mergeCell ref="O181:O183"/>
    <mergeCell ref="P181:P183"/>
    <mergeCell ref="Q182:Q183"/>
    <mergeCell ref="R182:R183"/>
    <mergeCell ref="S182:S183"/>
    <mergeCell ref="T182:T183"/>
    <mergeCell ref="U182:U183"/>
    <mergeCell ref="V182:V183"/>
    <mergeCell ref="W182:W183"/>
    <mergeCell ref="X182:X183"/>
    <mergeCell ref="Y182:Y183"/>
    <mergeCell ref="Z182:Z183"/>
    <mergeCell ref="AA182:AA183"/>
    <mergeCell ref="AB182:AB183"/>
    <mergeCell ref="AC182:AC183"/>
    <mergeCell ref="AD182:AD183"/>
    <mergeCell ref="AE182:AE183"/>
    <mergeCell ref="AF182:AF183"/>
    <mergeCell ref="AG182:AG183"/>
    <mergeCell ref="D184:D186"/>
    <mergeCell ref="E184:E186"/>
    <mergeCell ref="F184:F186"/>
    <mergeCell ref="G184:G186"/>
    <mergeCell ref="H184:H186"/>
    <mergeCell ref="I184:I186"/>
    <mergeCell ref="J184:J186"/>
    <mergeCell ref="K184:K186"/>
    <mergeCell ref="L184:L186"/>
    <mergeCell ref="M184:M186"/>
    <mergeCell ref="N184:N186"/>
    <mergeCell ref="O184:O186"/>
    <mergeCell ref="P184:P186"/>
    <mergeCell ref="Q185:Q186"/>
    <mergeCell ref="R185:R186"/>
    <mergeCell ref="S185:S186"/>
    <mergeCell ref="T185:T186"/>
    <mergeCell ref="U185:U186"/>
    <mergeCell ref="V185:V186"/>
    <mergeCell ref="W185:W186"/>
    <mergeCell ref="X185:X186"/>
    <mergeCell ref="Y185:Y186"/>
    <mergeCell ref="Z185:Z186"/>
    <mergeCell ref="AA185:AA186"/>
    <mergeCell ref="AB185:AB186"/>
    <mergeCell ref="AC185:AC186"/>
    <mergeCell ref="AD185:AD186"/>
    <mergeCell ref="AE185:AE186"/>
    <mergeCell ref="AF185:AF186"/>
    <mergeCell ref="AG185:AG186"/>
    <mergeCell ref="D187:D189"/>
    <mergeCell ref="E187:E189"/>
    <mergeCell ref="F187:F189"/>
    <mergeCell ref="G187:G189"/>
    <mergeCell ref="H187:H189"/>
    <mergeCell ref="I187:I189"/>
    <mergeCell ref="J187:J189"/>
    <mergeCell ref="K187:K189"/>
    <mergeCell ref="L187:L189"/>
    <mergeCell ref="M187:M189"/>
    <mergeCell ref="N187:N189"/>
    <mergeCell ref="O187:O189"/>
    <mergeCell ref="P187:P189"/>
    <mergeCell ref="Q188:Q189"/>
    <mergeCell ref="R188:R189"/>
    <mergeCell ref="S188:S189"/>
    <mergeCell ref="T188:T189"/>
    <mergeCell ref="U188:U189"/>
    <mergeCell ref="V188:V189"/>
    <mergeCell ref="W188:W189"/>
    <mergeCell ref="X188:X189"/>
    <mergeCell ref="Y188:Y189"/>
    <mergeCell ref="Z188:Z189"/>
    <mergeCell ref="AA188:AA189"/>
    <mergeCell ref="AB188:AB189"/>
    <mergeCell ref="AC188:AC189"/>
    <mergeCell ref="AD188:AD189"/>
    <mergeCell ref="AE188:AE189"/>
    <mergeCell ref="AF188:AF189"/>
    <mergeCell ref="AG188:AG189"/>
    <mergeCell ref="D190:D193"/>
    <mergeCell ref="E190:E193"/>
    <mergeCell ref="F190:F193"/>
    <mergeCell ref="G190:G193"/>
    <mergeCell ref="H190:H193"/>
    <mergeCell ref="I190:I193"/>
    <mergeCell ref="J190:J193"/>
    <mergeCell ref="K190:K193"/>
    <mergeCell ref="L190:L193"/>
    <mergeCell ref="M190:M193"/>
    <mergeCell ref="N190:N193"/>
    <mergeCell ref="O190:O193"/>
    <mergeCell ref="P190:P193"/>
    <mergeCell ref="Q191:Q193"/>
    <mergeCell ref="R191:R193"/>
    <mergeCell ref="S191:S193"/>
    <mergeCell ref="T191:T193"/>
    <mergeCell ref="U191:U193"/>
    <mergeCell ref="V191:V193"/>
    <mergeCell ref="W191:W193"/>
    <mergeCell ref="X191:X193"/>
    <mergeCell ref="Y191:Y193"/>
    <mergeCell ref="Z191:Z193"/>
    <mergeCell ref="AA191:AA193"/>
    <mergeCell ref="AB191:AB193"/>
    <mergeCell ref="AC191:AC193"/>
    <mergeCell ref="AD191:AD193"/>
    <mergeCell ref="AE191:AE193"/>
    <mergeCell ref="AF191:AF193"/>
    <mergeCell ref="AG191:AG193"/>
    <mergeCell ref="D194:D197"/>
    <mergeCell ref="E194:E197"/>
    <mergeCell ref="F194:F197"/>
    <mergeCell ref="G194:G197"/>
    <mergeCell ref="H194:H197"/>
    <mergeCell ref="I194:I197"/>
    <mergeCell ref="J194:J197"/>
    <mergeCell ref="K194:K197"/>
    <mergeCell ref="L194:L197"/>
    <mergeCell ref="M194:M197"/>
    <mergeCell ref="N194:N197"/>
    <mergeCell ref="O194:O197"/>
    <mergeCell ref="P194:P197"/>
    <mergeCell ref="Q195:Q197"/>
    <mergeCell ref="R195:R197"/>
    <mergeCell ref="S195:S197"/>
    <mergeCell ref="T195:T197"/>
    <mergeCell ref="U195:U197"/>
    <mergeCell ref="V195:V197"/>
    <mergeCell ref="W195:W197"/>
    <mergeCell ref="X195:X197"/>
    <mergeCell ref="Y195:Y197"/>
    <mergeCell ref="Z195:Z197"/>
    <mergeCell ref="AA195:AA197"/>
    <mergeCell ref="AB195:AB197"/>
    <mergeCell ref="AC195:AC197"/>
    <mergeCell ref="AD195:AD197"/>
    <mergeCell ref="AE195:AE197"/>
    <mergeCell ref="AF195:AF197"/>
    <mergeCell ref="AG195:AG197"/>
    <mergeCell ref="D198:D200"/>
    <mergeCell ref="E198:E200"/>
    <mergeCell ref="F198:F200"/>
    <mergeCell ref="G198:G200"/>
    <mergeCell ref="H198:H200"/>
    <mergeCell ref="I198:I200"/>
    <mergeCell ref="J198:J200"/>
    <mergeCell ref="K198:K200"/>
    <mergeCell ref="L198:L200"/>
    <mergeCell ref="M198:M200"/>
    <mergeCell ref="N198:N200"/>
    <mergeCell ref="O198:O200"/>
    <mergeCell ref="P198:P200"/>
    <mergeCell ref="Q199:Q200"/>
    <mergeCell ref="R199:R200"/>
    <mergeCell ref="S199:S200"/>
    <mergeCell ref="T199:T200"/>
    <mergeCell ref="U199:U200"/>
    <mergeCell ref="V199:V200"/>
    <mergeCell ref="W199:W200"/>
    <mergeCell ref="X199:X200"/>
    <mergeCell ref="Y199:Y200"/>
    <mergeCell ref="Z199:Z200"/>
    <mergeCell ref="AA199:AA200"/>
    <mergeCell ref="AB199:AB200"/>
    <mergeCell ref="AC199:AC200"/>
    <mergeCell ref="AD199:AD200"/>
    <mergeCell ref="AE199:AE200"/>
    <mergeCell ref="AF199:AF200"/>
    <mergeCell ref="AG199:AG200"/>
    <mergeCell ref="D201:D203"/>
    <mergeCell ref="E201:E203"/>
    <mergeCell ref="F201:F203"/>
    <mergeCell ref="G201:G203"/>
    <mergeCell ref="H201:H203"/>
    <mergeCell ref="I201:I203"/>
    <mergeCell ref="J201:J203"/>
    <mergeCell ref="K201:K203"/>
    <mergeCell ref="L201:L203"/>
    <mergeCell ref="M201:M203"/>
    <mergeCell ref="N201:N203"/>
    <mergeCell ref="O201:O203"/>
    <mergeCell ref="P201:P203"/>
    <mergeCell ref="Q202:Q203"/>
    <mergeCell ref="R202:R203"/>
    <mergeCell ref="S202:S203"/>
    <mergeCell ref="T202:T203"/>
    <mergeCell ref="U202:U203"/>
    <mergeCell ref="V202:V203"/>
    <mergeCell ref="W202:W203"/>
    <mergeCell ref="X202:X203"/>
    <mergeCell ref="Y202:Y203"/>
    <mergeCell ref="Z202:Z203"/>
    <mergeCell ref="AA202:AA203"/>
    <mergeCell ref="AB202:AB203"/>
    <mergeCell ref="AC202:AC203"/>
    <mergeCell ref="AD202:AD203"/>
    <mergeCell ref="AE202:AE203"/>
    <mergeCell ref="AF202:AF203"/>
    <mergeCell ref="AG202:AG203"/>
    <mergeCell ref="D204:D206"/>
    <mergeCell ref="E204:E206"/>
    <mergeCell ref="F204:F206"/>
    <mergeCell ref="G204:G206"/>
    <mergeCell ref="H204:H206"/>
    <mergeCell ref="I204:I206"/>
    <mergeCell ref="J204:J206"/>
    <mergeCell ref="K204:K206"/>
    <mergeCell ref="L204:L206"/>
    <mergeCell ref="M204:M206"/>
    <mergeCell ref="N204:N206"/>
    <mergeCell ref="O204:O206"/>
    <mergeCell ref="P204:P206"/>
    <mergeCell ref="Q205:Q206"/>
    <mergeCell ref="R205:R206"/>
    <mergeCell ref="S205:S206"/>
    <mergeCell ref="T205:T206"/>
    <mergeCell ref="U205:U206"/>
    <mergeCell ref="V205:V206"/>
    <mergeCell ref="W205:W206"/>
    <mergeCell ref="X205:X206"/>
    <mergeCell ref="Y205:Y206"/>
    <mergeCell ref="Z205:Z206"/>
    <mergeCell ref="AA205:AA206"/>
    <mergeCell ref="AB205:AB206"/>
    <mergeCell ref="AC205:AC206"/>
    <mergeCell ref="AD205:AD206"/>
    <mergeCell ref="AE205:AE206"/>
    <mergeCell ref="AF205:AF206"/>
    <mergeCell ref="AG205:AG206"/>
    <mergeCell ref="D207:D210"/>
    <mergeCell ref="E207:E210"/>
    <mergeCell ref="F207:F210"/>
    <mergeCell ref="G207:G210"/>
    <mergeCell ref="H207:H210"/>
    <mergeCell ref="I207:I210"/>
    <mergeCell ref="J207:J210"/>
    <mergeCell ref="K207:K210"/>
    <mergeCell ref="L207:L210"/>
    <mergeCell ref="M207:M210"/>
    <mergeCell ref="N207:N210"/>
    <mergeCell ref="O207:O210"/>
    <mergeCell ref="P207:P210"/>
    <mergeCell ref="Q208:Q210"/>
    <mergeCell ref="R208:R210"/>
    <mergeCell ref="S208:S210"/>
    <mergeCell ref="T208:T210"/>
    <mergeCell ref="U208:U210"/>
    <mergeCell ref="V208:V210"/>
    <mergeCell ref="W208:W210"/>
    <mergeCell ref="X208:X210"/>
    <mergeCell ref="Y208:Y210"/>
    <mergeCell ref="Z208:Z210"/>
    <mergeCell ref="AA208:AA210"/>
    <mergeCell ref="AB208:AB210"/>
    <mergeCell ref="AC208:AC210"/>
    <mergeCell ref="AD208:AD210"/>
    <mergeCell ref="AE208:AE210"/>
    <mergeCell ref="AF208:AF210"/>
    <mergeCell ref="AG208:AG210"/>
    <mergeCell ref="D211:D213"/>
    <mergeCell ref="E211:E213"/>
    <mergeCell ref="F211:F213"/>
    <mergeCell ref="G211:G213"/>
    <mergeCell ref="H211:H213"/>
    <mergeCell ref="I211:I213"/>
    <mergeCell ref="J211:J213"/>
    <mergeCell ref="K211:K213"/>
    <mergeCell ref="L211:L213"/>
    <mergeCell ref="M211:M213"/>
    <mergeCell ref="N211:N213"/>
    <mergeCell ref="O211:O213"/>
    <mergeCell ref="P211:P213"/>
    <mergeCell ref="Q212:Q213"/>
    <mergeCell ref="R212:R213"/>
    <mergeCell ref="S212:S213"/>
    <mergeCell ref="T212:T213"/>
    <mergeCell ref="U212:U213"/>
    <mergeCell ref="V212:V213"/>
    <mergeCell ref="W212:W213"/>
    <mergeCell ref="X212:X213"/>
    <mergeCell ref="Y212:Y213"/>
    <mergeCell ref="Z212:Z213"/>
    <mergeCell ref="AA212:AA213"/>
    <mergeCell ref="AB212:AB213"/>
    <mergeCell ref="AC212:AC213"/>
    <mergeCell ref="AD212:AD213"/>
    <mergeCell ref="AE212:AE213"/>
    <mergeCell ref="AF212:AF213"/>
    <mergeCell ref="AG212:AG213"/>
    <mergeCell ref="D214:D217"/>
    <mergeCell ref="E214:E217"/>
    <mergeCell ref="F214:F217"/>
    <mergeCell ref="G214:G217"/>
    <mergeCell ref="H214:H217"/>
    <mergeCell ref="I214:I217"/>
    <mergeCell ref="J214:J217"/>
    <mergeCell ref="K214:K217"/>
    <mergeCell ref="L214:L217"/>
    <mergeCell ref="M214:M217"/>
    <mergeCell ref="N214:N217"/>
    <mergeCell ref="O214:O217"/>
    <mergeCell ref="P214:P217"/>
    <mergeCell ref="Q215:Q217"/>
    <mergeCell ref="R215:R217"/>
    <mergeCell ref="S215:S217"/>
    <mergeCell ref="T215:T217"/>
    <mergeCell ref="U215:U217"/>
    <mergeCell ref="V215:V217"/>
    <mergeCell ref="W215:W217"/>
    <mergeCell ref="X215:X217"/>
    <mergeCell ref="Y215:Y217"/>
    <mergeCell ref="Z215:Z217"/>
    <mergeCell ref="AA215:AA217"/>
    <mergeCell ref="AB215:AB217"/>
    <mergeCell ref="AC215:AC217"/>
    <mergeCell ref="AD215:AD217"/>
    <mergeCell ref="AE215:AE217"/>
    <mergeCell ref="AF215:AF217"/>
    <mergeCell ref="AG215:AG217"/>
    <mergeCell ref="D218:D221"/>
    <mergeCell ref="E218:E221"/>
    <mergeCell ref="F218:F221"/>
    <mergeCell ref="G218:G221"/>
    <mergeCell ref="H218:H221"/>
    <mergeCell ref="I218:I221"/>
    <mergeCell ref="J218:J221"/>
    <mergeCell ref="K218:K221"/>
    <mergeCell ref="L218:L221"/>
    <mergeCell ref="M218:M221"/>
    <mergeCell ref="N218:N221"/>
    <mergeCell ref="O218:O221"/>
    <mergeCell ref="P218:P221"/>
    <mergeCell ref="Q219:Q221"/>
    <mergeCell ref="R219:R221"/>
    <mergeCell ref="S219:S221"/>
    <mergeCell ref="T219:T221"/>
    <mergeCell ref="U219:U221"/>
    <mergeCell ref="V219:V221"/>
    <mergeCell ref="W219:W221"/>
    <mergeCell ref="X219:X221"/>
    <mergeCell ref="Y219:Y221"/>
    <mergeCell ref="Z219:Z221"/>
    <mergeCell ref="AA219:AA221"/>
    <mergeCell ref="AB219:AB221"/>
    <mergeCell ref="AC219:AC221"/>
    <mergeCell ref="AD219:AD221"/>
    <mergeCell ref="AE219:AE221"/>
    <mergeCell ref="AF219:AF221"/>
    <mergeCell ref="AG219:AG221"/>
    <mergeCell ref="D222:D225"/>
    <mergeCell ref="E222:E225"/>
    <mergeCell ref="F222:F225"/>
    <mergeCell ref="G222:G225"/>
    <mergeCell ref="H222:H225"/>
    <mergeCell ref="I222:I225"/>
    <mergeCell ref="J222:J225"/>
    <mergeCell ref="K222:K225"/>
    <mergeCell ref="L222:L225"/>
    <mergeCell ref="M222:M225"/>
    <mergeCell ref="N222:N225"/>
    <mergeCell ref="O222:O225"/>
    <mergeCell ref="P222:P225"/>
    <mergeCell ref="Q223:Q225"/>
    <mergeCell ref="R223:R225"/>
    <mergeCell ref="S223:S225"/>
    <mergeCell ref="T223:T225"/>
    <mergeCell ref="U223:U225"/>
    <mergeCell ref="V223:V225"/>
    <mergeCell ref="W223:W225"/>
    <mergeCell ref="X223:X225"/>
    <mergeCell ref="Y223:Y225"/>
    <mergeCell ref="Z223:Z225"/>
    <mergeCell ref="AA223:AA225"/>
    <mergeCell ref="AB223:AB225"/>
    <mergeCell ref="AC223:AC225"/>
    <mergeCell ref="AD223:AD225"/>
    <mergeCell ref="AE223:AE225"/>
    <mergeCell ref="AF223:AF225"/>
    <mergeCell ref="AG223:AG225"/>
    <mergeCell ref="D226:D229"/>
    <mergeCell ref="E226:E229"/>
    <mergeCell ref="F226:F229"/>
    <mergeCell ref="G226:G229"/>
    <mergeCell ref="H226:H229"/>
    <mergeCell ref="I226:I229"/>
    <mergeCell ref="J226:J229"/>
    <mergeCell ref="K226:K229"/>
    <mergeCell ref="L226:L229"/>
    <mergeCell ref="M226:M229"/>
    <mergeCell ref="N226:N229"/>
    <mergeCell ref="O226:O229"/>
    <mergeCell ref="P226:P229"/>
    <mergeCell ref="Q227:Q229"/>
    <mergeCell ref="R227:R229"/>
    <mergeCell ref="S227:S229"/>
    <mergeCell ref="T227:T229"/>
    <mergeCell ref="U227:U229"/>
    <mergeCell ref="V227:V229"/>
    <mergeCell ref="W227:W229"/>
    <mergeCell ref="X227:X229"/>
    <mergeCell ref="Y227:Y229"/>
    <mergeCell ref="Z227:Z229"/>
    <mergeCell ref="AA227:AA229"/>
    <mergeCell ref="AB227:AB229"/>
    <mergeCell ref="AC227:AC229"/>
    <mergeCell ref="AD227:AD229"/>
    <mergeCell ref="AE227:AE229"/>
    <mergeCell ref="AF227:AF229"/>
    <mergeCell ref="AG227:AG229"/>
    <mergeCell ref="D230:D233"/>
    <mergeCell ref="E230:E233"/>
    <mergeCell ref="F230:F233"/>
    <mergeCell ref="G230:G233"/>
    <mergeCell ref="H230:H233"/>
    <mergeCell ref="I230:I233"/>
    <mergeCell ref="J230:J233"/>
    <mergeCell ref="K230:K233"/>
    <mergeCell ref="L230:L233"/>
    <mergeCell ref="M230:M233"/>
    <mergeCell ref="N230:N233"/>
    <mergeCell ref="O230:O233"/>
    <mergeCell ref="P230:P233"/>
    <mergeCell ref="Q231:Q233"/>
    <mergeCell ref="R231:R233"/>
    <mergeCell ref="S231:S233"/>
    <mergeCell ref="T231:T233"/>
    <mergeCell ref="U231:U233"/>
    <mergeCell ref="V231:V233"/>
    <mergeCell ref="W231:W233"/>
    <mergeCell ref="X231:X233"/>
    <mergeCell ref="Y231:Y233"/>
    <mergeCell ref="Z231:Z233"/>
    <mergeCell ref="AA231:AA233"/>
    <mergeCell ref="AB231:AB233"/>
    <mergeCell ref="AC231:AC233"/>
    <mergeCell ref="AD231:AD233"/>
    <mergeCell ref="AE231:AE233"/>
    <mergeCell ref="AF231:AF233"/>
    <mergeCell ref="AG231:AG233"/>
    <mergeCell ref="D234:D236"/>
    <mergeCell ref="E234:E236"/>
    <mergeCell ref="F234:F236"/>
    <mergeCell ref="G234:G236"/>
    <mergeCell ref="H234:H236"/>
    <mergeCell ref="I234:I236"/>
    <mergeCell ref="J234:J236"/>
    <mergeCell ref="K234:K236"/>
    <mergeCell ref="L234:L236"/>
    <mergeCell ref="M234:M236"/>
    <mergeCell ref="N234:N236"/>
    <mergeCell ref="O234:O236"/>
    <mergeCell ref="P234:P236"/>
    <mergeCell ref="Q235:Q236"/>
    <mergeCell ref="R235:R236"/>
    <mergeCell ref="S235:S236"/>
    <mergeCell ref="T235:T236"/>
    <mergeCell ref="U235:U236"/>
    <mergeCell ref="V235:V236"/>
    <mergeCell ref="W235:W236"/>
    <mergeCell ref="X235:X236"/>
    <mergeCell ref="Y235:Y236"/>
    <mergeCell ref="Z235:Z236"/>
    <mergeCell ref="AA235:AA236"/>
    <mergeCell ref="AB235:AB236"/>
    <mergeCell ref="AC235:AC236"/>
    <mergeCell ref="AD235:AD236"/>
    <mergeCell ref="AE235:AE236"/>
    <mergeCell ref="AF235:AF236"/>
    <mergeCell ref="AG235:AG236"/>
    <mergeCell ref="D237:D239"/>
    <mergeCell ref="E237:E239"/>
    <mergeCell ref="F237:F239"/>
    <mergeCell ref="G237:G239"/>
    <mergeCell ref="H237:H239"/>
    <mergeCell ref="I237:I239"/>
    <mergeCell ref="J237:J239"/>
    <mergeCell ref="K237:K239"/>
    <mergeCell ref="L237:L239"/>
    <mergeCell ref="M237:M239"/>
    <mergeCell ref="N237:N239"/>
    <mergeCell ref="O237:O239"/>
    <mergeCell ref="P237:P239"/>
    <mergeCell ref="Q238:Q239"/>
    <mergeCell ref="R238:R239"/>
    <mergeCell ref="S238:S239"/>
    <mergeCell ref="T238:T239"/>
    <mergeCell ref="U238:U239"/>
    <mergeCell ref="V238:V239"/>
    <mergeCell ref="W238:W239"/>
    <mergeCell ref="X238:X239"/>
    <mergeCell ref="Y238:Y239"/>
    <mergeCell ref="Z238:Z239"/>
    <mergeCell ref="AA238:AA239"/>
    <mergeCell ref="AB238:AB239"/>
    <mergeCell ref="AC238:AC239"/>
    <mergeCell ref="AD238:AD239"/>
    <mergeCell ref="AE238:AE239"/>
    <mergeCell ref="AF238:AF239"/>
    <mergeCell ref="AG238:AG239"/>
    <mergeCell ref="D240:D242"/>
    <mergeCell ref="E240:E242"/>
    <mergeCell ref="F240:F242"/>
    <mergeCell ref="G240:G242"/>
    <mergeCell ref="H240:H242"/>
    <mergeCell ref="I240:I242"/>
    <mergeCell ref="J240:J242"/>
    <mergeCell ref="K240:K242"/>
    <mergeCell ref="L240:L242"/>
    <mergeCell ref="M240:M242"/>
    <mergeCell ref="N240:N242"/>
    <mergeCell ref="O240:O242"/>
    <mergeCell ref="P240:P242"/>
    <mergeCell ref="Q241:Q242"/>
    <mergeCell ref="R241:R242"/>
    <mergeCell ref="S241:S242"/>
    <mergeCell ref="T241:T242"/>
    <mergeCell ref="U241:U242"/>
    <mergeCell ref="V241:V242"/>
    <mergeCell ref="W241:W242"/>
    <mergeCell ref="X241:X242"/>
    <mergeCell ref="Y241:Y242"/>
    <mergeCell ref="Z241:Z242"/>
    <mergeCell ref="AA241:AA242"/>
    <mergeCell ref="AB241:AB242"/>
    <mergeCell ref="AC241:AC242"/>
    <mergeCell ref="AD241:AD242"/>
    <mergeCell ref="AE241:AE242"/>
    <mergeCell ref="AF241:AF242"/>
    <mergeCell ref="AG241:AG242"/>
    <mergeCell ref="D243:D245"/>
    <mergeCell ref="E243:E245"/>
    <mergeCell ref="F243:F245"/>
    <mergeCell ref="G243:G245"/>
    <mergeCell ref="H243:H245"/>
    <mergeCell ref="I243:I245"/>
    <mergeCell ref="J243:J245"/>
    <mergeCell ref="K243:K245"/>
    <mergeCell ref="L243:L245"/>
    <mergeCell ref="M243:M245"/>
    <mergeCell ref="N243:N245"/>
    <mergeCell ref="O243:O245"/>
    <mergeCell ref="P243:P245"/>
    <mergeCell ref="Q244:Q245"/>
    <mergeCell ref="R244:R245"/>
    <mergeCell ref="S244:S245"/>
    <mergeCell ref="T244:T245"/>
    <mergeCell ref="U244:U245"/>
    <mergeCell ref="V244:V245"/>
    <mergeCell ref="W244:W245"/>
    <mergeCell ref="X244:X245"/>
    <mergeCell ref="Y244:Y245"/>
    <mergeCell ref="Z244:Z245"/>
    <mergeCell ref="AA244:AA245"/>
    <mergeCell ref="AB244:AB245"/>
    <mergeCell ref="AC244:AC245"/>
    <mergeCell ref="AD244:AD245"/>
    <mergeCell ref="AE244:AE245"/>
    <mergeCell ref="AF244:AF245"/>
    <mergeCell ref="AG244:AG245"/>
    <mergeCell ref="D246:D248"/>
    <mergeCell ref="E246:E248"/>
    <mergeCell ref="F246:F248"/>
    <mergeCell ref="G246:G248"/>
    <mergeCell ref="H246:H248"/>
    <mergeCell ref="I246:I248"/>
    <mergeCell ref="J246:J248"/>
    <mergeCell ref="K246:K248"/>
    <mergeCell ref="L246:L248"/>
    <mergeCell ref="M246:M248"/>
    <mergeCell ref="N246:N248"/>
    <mergeCell ref="O246:O248"/>
    <mergeCell ref="P246:P248"/>
    <mergeCell ref="Q247:Q248"/>
    <mergeCell ref="R247:R248"/>
    <mergeCell ref="S247:S248"/>
    <mergeCell ref="T247:T248"/>
    <mergeCell ref="U247:U248"/>
    <mergeCell ref="V247:V248"/>
    <mergeCell ref="W247:W248"/>
    <mergeCell ref="X247:X248"/>
    <mergeCell ref="Y247:Y248"/>
    <mergeCell ref="Z247:Z248"/>
    <mergeCell ref="AA247:AA248"/>
    <mergeCell ref="AB247:AB248"/>
    <mergeCell ref="AC247:AC248"/>
    <mergeCell ref="AD247:AD248"/>
    <mergeCell ref="AE247:AE248"/>
    <mergeCell ref="AF247:AF248"/>
    <mergeCell ref="AG247:AG248"/>
    <mergeCell ref="D249:D251"/>
    <mergeCell ref="E249:E251"/>
    <mergeCell ref="F249:F251"/>
    <mergeCell ref="G249:G251"/>
    <mergeCell ref="H249:H251"/>
    <mergeCell ref="I249:I251"/>
    <mergeCell ref="J249:J251"/>
    <mergeCell ref="K249:K251"/>
    <mergeCell ref="L249:L251"/>
    <mergeCell ref="M249:M251"/>
    <mergeCell ref="N249:N251"/>
    <mergeCell ref="O249:O251"/>
    <mergeCell ref="P249:P251"/>
    <mergeCell ref="Q250:Q251"/>
    <mergeCell ref="R250:R251"/>
    <mergeCell ref="S250:S251"/>
    <mergeCell ref="T250:T251"/>
    <mergeCell ref="U250:U251"/>
    <mergeCell ref="V250:V251"/>
    <mergeCell ref="W250:W251"/>
    <mergeCell ref="X250:X251"/>
    <mergeCell ref="Y250:Y251"/>
    <mergeCell ref="Z250:Z251"/>
    <mergeCell ref="AA250:AA251"/>
    <mergeCell ref="AB250:AB251"/>
    <mergeCell ref="AC250:AC251"/>
    <mergeCell ref="AD250:AD251"/>
    <mergeCell ref="AE250:AE251"/>
    <mergeCell ref="AF250:AF251"/>
    <mergeCell ref="AG250:AG251"/>
    <mergeCell ref="D252:D254"/>
    <mergeCell ref="E252:E254"/>
    <mergeCell ref="F252:F254"/>
    <mergeCell ref="G252:G254"/>
    <mergeCell ref="H252:H254"/>
    <mergeCell ref="I252:I254"/>
    <mergeCell ref="J252:J254"/>
    <mergeCell ref="K252:K254"/>
    <mergeCell ref="L252:L254"/>
    <mergeCell ref="M252:M254"/>
    <mergeCell ref="N252:N254"/>
    <mergeCell ref="O252:O254"/>
    <mergeCell ref="P252:P254"/>
    <mergeCell ref="Q253:Q254"/>
    <mergeCell ref="R253:R254"/>
    <mergeCell ref="S253:S254"/>
    <mergeCell ref="T253:T254"/>
    <mergeCell ref="U253:U254"/>
    <mergeCell ref="V253:V254"/>
    <mergeCell ref="W253:W254"/>
    <mergeCell ref="X253:X254"/>
    <mergeCell ref="Y253:Y254"/>
    <mergeCell ref="Z253:Z254"/>
    <mergeCell ref="AA253:AA254"/>
    <mergeCell ref="AB253:AB254"/>
    <mergeCell ref="AC253:AC254"/>
    <mergeCell ref="AD253:AD254"/>
    <mergeCell ref="AE253:AE254"/>
    <mergeCell ref="AF253:AF254"/>
    <mergeCell ref="AG253:AG254"/>
    <mergeCell ref="D255:D257"/>
    <mergeCell ref="E255:E257"/>
    <mergeCell ref="F255:F257"/>
    <mergeCell ref="G255:G257"/>
    <mergeCell ref="H255:H257"/>
    <mergeCell ref="I255:I257"/>
    <mergeCell ref="J255:J257"/>
    <mergeCell ref="K255:K257"/>
    <mergeCell ref="L255:L257"/>
    <mergeCell ref="M255:M257"/>
    <mergeCell ref="N255:N257"/>
    <mergeCell ref="O255:O257"/>
    <mergeCell ref="P255:P257"/>
    <mergeCell ref="Q256:Q257"/>
    <mergeCell ref="R256:R257"/>
    <mergeCell ref="S256:S257"/>
    <mergeCell ref="T256:T257"/>
    <mergeCell ref="U256:U257"/>
    <mergeCell ref="V256:V257"/>
    <mergeCell ref="W256:W257"/>
    <mergeCell ref="X256:X257"/>
    <mergeCell ref="Y256:Y257"/>
    <mergeCell ref="Z256:Z257"/>
    <mergeCell ref="AA256:AA257"/>
    <mergeCell ref="AB256:AB257"/>
    <mergeCell ref="AC256:AC257"/>
    <mergeCell ref="AD256:AD257"/>
    <mergeCell ref="AE256:AE257"/>
    <mergeCell ref="AF256:AF257"/>
    <mergeCell ref="AG256:AG257"/>
    <mergeCell ref="D258:D260"/>
    <mergeCell ref="E258:E260"/>
    <mergeCell ref="F258:F260"/>
    <mergeCell ref="G258:G260"/>
    <mergeCell ref="H258:H260"/>
    <mergeCell ref="I258:I260"/>
    <mergeCell ref="J258:J260"/>
    <mergeCell ref="K258:K260"/>
    <mergeCell ref="L258:L260"/>
    <mergeCell ref="M258:M260"/>
    <mergeCell ref="N258:N260"/>
    <mergeCell ref="O258:O260"/>
    <mergeCell ref="P258:P260"/>
    <mergeCell ref="Q259:Q260"/>
    <mergeCell ref="R259:R260"/>
    <mergeCell ref="S259:S260"/>
    <mergeCell ref="T259:T260"/>
    <mergeCell ref="U259:U260"/>
    <mergeCell ref="V259:V260"/>
    <mergeCell ref="W259:W260"/>
    <mergeCell ref="X259:X260"/>
    <mergeCell ref="Y259:Y260"/>
    <mergeCell ref="Z259:Z260"/>
    <mergeCell ref="AA259:AA260"/>
    <mergeCell ref="AB259:AB260"/>
    <mergeCell ref="AC259:AC260"/>
    <mergeCell ref="AD259:AD260"/>
    <mergeCell ref="AE259:AE260"/>
    <mergeCell ref="AF259:AF260"/>
    <mergeCell ref="AG259:AG260"/>
    <mergeCell ref="D261:D264"/>
    <mergeCell ref="E261:E264"/>
    <mergeCell ref="F261:F264"/>
    <mergeCell ref="G261:G264"/>
    <mergeCell ref="H261:H264"/>
    <mergeCell ref="I261:I264"/>
    <mergeCell ref="J261:J264"/>
    <mergeCell ref="K261:K264"/>
    <mergeCell ref="L261:L264"/>
    <mergeCell ref="M261:M264"/>
    <mergeCell ref="N261:N264"/>
    <mergeCell ref="O261:O264"/>
    <mergeCell ref="P261:P264"/>
    <mergeCell ref="Q262:Q264"/>
    <mergeCell ref="R262:R264"/>
    <mergeCell ref="S262:S264"/>
    <mergeCell ref="T262:T264"/>
    <mergeCell ref="U262:U264"/>
    <mergeCell ref="V262:V264"/>
    <mergeCell ref="W262:W264"/>
    <mergeCell ref="X262:X264"/>
    <mergeCell ref="Y262:Y264"/>
    <mergeCell ref="Z262:Z264"/>
    <mergeCell ref="AA262:AA264"/>
    <mergeCell ref="AB262:AB264"/>
    <mergeCell ref="AC262:AC264"/>
    <mergeCell ref="AD262:AD264"/>
    <mergeCell ref="AE262:AE264"/>
    <mergeCell ref="AF262:AF264"/>
    <mergeCell ref="AG262:AG264"/>
    <mergeCell ref="D265:D267"/>
    <mergeCell ref="E265:E267"/>
    <mergeCell ref="F265:F267"/>
    <mergeCell ref="G265:G267"/>
    <mergeCell ref="H265:H267"/>
    <mergeCell ref="I265:I267"/>
    <mergeCell ref="J265:J267"/>
    <mergeCell ref="K265:K267"/>
    <mergeCell ref="L265:L267"/>
    <mergeCell ref="M265:M267"/>
    <mergeCell ref="N265:N267"/>
    <mergeCell ref="O265:O267"/>
    <mergeCell ref="P265:P267"/>
    <mergeCell ref="Q266:Q267"/>
    <mergeCell ref="R266:R267"/>
    <mergeCell ref="S266:S267"/>
    <mergeCell ref="T266:T267"/>
    <mergeCell ref="U266:U267"/>
    <mergeCell ref="V266:V267"/>
    <mergeCell ref="W266:W267"/>
    <mergeCell ref="X266:X267"/>
    <mergeCell ref="Y266:Y267"/>
    <mergeCell ref="Z266:Z267"/>
    <mergeCell ref="AA266:AA267"/>
    <mergeCell ref="AB266:AB267"/>
    <mergeCell ref="AC266:AC267"/>
    <mergeCell ref="AD266:AD267"/>
    <mergeCell ref="AE266:AE267"/>
    <mergeCell ref="AF266:AF267"/>
    <mergeCell ref="AG266:AG267"/>
    <mergeCell ref="D268:D271"/>
    <mergeCell ref="E268:E271"/>
    <mergeCell ref="F268:F271"/>
    <mergeCell ref="G268:G271"/>
    <mergeCell ref="H268:H271"/>
    <mergeCell ref="I268:I271"/>
    <mergeCell ref="J268:J271"/>
    <mergeCell ref="K268:K271"/>
    <mergeCell ref="L268:L271"/>
    <mergeCell ref="M268:M271"/>
    <mergeCell ref="N268:N271"/>
    <mergeCell ref="O268:O271"/>
    <mergeCell ref="P268:P271"/>
    <mergeCell ref="Q269:Q271"/>
    <mergeCell ref="R269:R271"/>
    <mergeCell ref="S269:S271"/>
    <mergeCell ref="T269:T271"/>
    <mergeCell ref="U269:U271"/>
    <mergeCell ref="V269:V271"/>
    <mergeCell ref="W269:W271"/>
    <mergeCell ref="X269:X271"/>
    <mergeCell ref="Y269:Y271"/>
    <mergeCell ref="Z269:Z271"/>
    <mergeCell ref="AA269:AA271"/>
    <mergeCell ref="AB269:AB271"/>
    <mergeCell ref="AC269:AC271"/>
    <mergeCell ref="AD269:AD271"/>
    <mergeCell ref="AE269:AE271"/>
    <mergeCell ref="AF269:AF271"/>
    <mergeCell ref="AG269:AG271"/>
    <mergeCell ref="D272:D275"/>
    <mergeCell ref="E272:E275"/>
    <mergeCell ref="F272:F275"/>
    <mergeCell ref="G272:G275"/>
    <mergeCell ref="H272:H275"/>
    <mergeCell ref="I272:I275"/>
    <mergeCell ref="J272:J275"/>
    <mergeCell ref="K272:K275"/>
    <mergeCell ref="L272:L275"/>
    <mergeCell ref="M272:M275"/>
    <mergeCell ref="N272:N275"/>
    <mergeCell ref="O272:O275"/>
    <mergeCell ref="P272:P275"/>
    <mergeCell ref="Q273:Q275"/>
    <mergeCell ref="R273:R275"/>
    <mergeCell ref="S273:S275"/>
    <mergeCell ref="T273:T275"/>
    <mergeCell ref="U273:U275"/>
    <mergeCell ref="V273:V275"/>
    <mergeCell ref="W273:W275"/>
    <mergeCell ref="X273:X275"/>
    <mergeCell ref="Y273:Y275"/>
    <mergeCell ref="Z273:Z275"/>
    <mergeCell ref="AA273:AA275"/>
    <mergeCell ref="AB273:AB275"/>
    <mergeCell ref="AC273:AC275"/>
    <mergeCell ref="AD273:AD275"/>
    <mergeCell ref="AE273:AE275"/>
    <mergeCell ref="AF273:AF275"/>
    <mergeCell ref="AG273:AG275"/>
    <mergeCell ref="D279:D280"/>
    <mergeCell ref="E279:E280"/>
    <mergeCell ref="F279:F280"/>
    <mergeCell ref="G279:G280"/>
    <mergeCell ref="H279:J279"/>
    <mergeCell ref="K279:K280"/>
    <mergeCell ref="L279:L280"/>
    <mergeCell ref="M279:N279"/>
    <mergeCell ref="O279:P279"/>
    <mergeCell ref="R279:R280"/>
    <mergeCell ref="S279:S280"/>
    <mergeCell ref="T279:T280"/>
    <mergeCell ref="U279:U280"/>
    <mergeCell ref="V279:AB279"/>
    <mergeCell ref="AC279:AG279"/>
    <mergeCell ref="AI279:AI280"/>
    <mergeCell ref="AJ279:AJ280"/>
    <mergeCell ref="AK279:AK280"/>
    <mergeCell ref="AL279:AL280"/>
    <mergeCell ref="AM279:AM280"/>
    <mergeCell ref="AN279:AN280"/>
    <mergeCell ref="AO279:AO280"/>
    <mergeCell ref="AP279:AP280"/>
    <mergeCell ref="AQ279:AQ280"/>
    <mergeCell ref="AR279:AR280"/>
    <mergeCell ref="AS279:AS280"/>
    <mergeCell ref="AT279:AT280"/>
    <mergeCell ref="AU279:AU280"/>
    <mergeCell ref="AV279:AV280"/>
    <mergeCell ref="AW279:AW280"/>
    <mergeCell ref="AX279:AX280"/>
    <mergeCell ref="AY279:BB279"/>
    <mergeCell ref="BC279:BD279"/>
    <mergeCell ref="D286:D287"/>
    <mergeCell ref="E286:E287"/>
    <mergeCell ref="F286:F287"/>
    <mergeCell ref="G286:G287"/>
    <mergeCell ref="H286:J286"/>
    <mergeCell ref="K286:K287"/>
    <mergeCell ref="L286:L287"/>
    <mergeCell ref="M286:N286"/>
    <mergeCell ref="O286:P286"/>
    <mergeCell ref="R286:R287"/>
    <mergeCell ref="S286:S287"/>
    <mergeCell ref="T286:T287"/>
    <mergeCell ref="U286:U287"/>
    <mergeCell ref="V286:AB286"/>
    <mergeCell ref="AC286:AG286"/>
    <mergeCell ref="AI286:AI287"/>
    <mergeCell ref="AJ286:AJ287"/>
    <mergeCell ref="AK286:AK287"/>
    <mergeCell ref="AL286:AL287"/>
    <mergeCell ref="AM286:AM287"/>
    <mergeCell ref="AN286:AN287"/>
    <mergeCell ref="AO286:AO287"/>
    <mergeCell ref="AP286:AP287"/>
    <mergeCell ref="AQ286:AQ287"/>
    <mergeCell ref="AR286:AR287"/>
    <mergeCell ref="AS286:AS287"/>
    <mergeCell ref="AT286:AT287"/>
    <mergeCell ref="AU286:AU287"/>
    <mergeCell ref="AV286:AV287"/>
    <mergeCell ref="AW286:AW287"/>
    <mergeCell ref="AX286:AX287"/>
    <mergeCell ref="AY286:BB286"/>
    <mergeCell ref="BC286:BD286"/>
    <mergeCell ref="D294:F294"/>
    <mergeCell ref="D295:F295"/>
    <mergeCell ref="D296:F296"/>
  </mergeCells>
  <dataValidations count="6">
    <dataValidation allowBlank="true" error="Выберите значение из списка" errorTitle="Ошибка" operator="between" prompt="Выберите значение из списка" showDropDown="false" showErrorMessage="false" showInputMessage="false" sqref="AJ53:AR54 AJ57:AR58 AJ61:AR62 AJ65:AR65 AJ68:AR68 AJ71:AR71 AJ74:AR74 AJ77:AR77 AJ80:AR81 AJ84:AR85 AJ88:AR88 AJ91:AR92 AJ95:AR95 AJ98:AR98 AJ101:AR101 AJ104:AR104 AJ107:AR107 AJ110:AR111 AJ114:AR115 AJ118:AR119 AJ122:AR122 AJ125:AR125 AJ128:AR128 AJ131:AR131 AJ134:AR134 AJ137:AR137 AJ140:AR140 AJ143:AR143 AJ146:AR146 AJ149:AR149 AJ152:AR152 AJ155:AR156 AJ159:AR159 AJ162:AR162 AJ165:AR165 AJ168:AR168 AJ171:AR171 AJ174:AR174 AJ177:AR177 AJ180:AR180 AJ183:AR183 AJ186:AR186 AJ189:AR189 AJ192:AR193 AJ196:AR197 AJ200:AR200 AJ203:AR203 AJ206:AR206 AJ209:AR210 AJ213:AR213 AJ216:AR217 AJ220:AR221 AJ224:AR225 AJ228:AR229 AJ232:AR233 AJ236:AR236 AJ239:AR239 AJ242:AR242 AJ245:AR245 AJ248:AR248 AJ251:AR251 AJ254:AR254 AJ257:AR257 AJ260:AR260 AJ263:AR264 AJ267:AR267 AJ270:AR271 AJ274:AR275" type="none">
      <formula1>0</formula1>
      <formula2>0</formula2>
    </dataValidation>
    <dataValidation allowBlank="true" error="Допускается ввод не более 900 символов!" errorTitle="Ошибка" operator="lessThanOrEqual" showDropDown="false" showErrorMessage="true" showInputMessage="true" sqref="AH53:AI54 AH57:AI58 AH61:AI62 AH65:AI65 AH68:AI68 AH71:AI71 AH74:AI74 AH77:AI77 AH80:AI81 AH84:AI85 AH88:AI88 AH91:AI92 AH95:AI95 AH98:AI98 AH101:AI101 AH104:AI104 AH107:AI107 AH110:AI111 AH114:AI115 AH118:AI119 AH122:AI122 AH125:AI125 AH128:AI128 AH131:AI131 AH134:AI134 AH137:AI137 AH140:AI140 AH143:AI143 AH146:AI146 AH149:AI149 AH152:AI152 AH155:AI156 AH159:AI159 AH162:AI162 AH165:AI165 AH168:AI168 AH171:AI171 AH174:AI174 AH177:AI177 AH180:AI180 AH183:AI183 AH186:AI186 AH189:AI189 AH192:AI193 AH196:AI197 AH200:AI200 AH203:AI203 AH206:AI206 AH209:AI210 AH213:AI213 AH216:AI217 AH220:AI221 AH224:AI225 AH228:AI229 AH232:AI233 AH236:AI236 AH239:AI239 AH242:AI242 AH245:AI245 AH248:AI248 AH251:AI251 AH254:AI254 AH257:AI257 AH260:AI260 AH263:AI264 AH267:AI267 AH270:AI271 AH274:AI275" type="textLength">
      <formula1>900</formula1>
      <formula2>0</formula2>
    </dataValidation>
    <dataValidation allowBlank="true" error="Введите действительное число от 0 до 100!" operator="between" showDropDown="false" showErrorMessage="true" showInputMessage="true" sqref="O51:P275 Q52:R52 Q56:R56 Q60:R60 Q64:R64 Q67:R67 Q70:R70 Q73:R73 Q76:R76 Q79:R79 Q83:R83 Q87:R87 Q90:R90 Q94:R94 Q97:R97 Q100:R100 Q103:R103 Q106:R106 Q109:R109 Q113:R113 Q117:R117 Q121:R121 Q124:R124 Q127:R127 Q130:R130 Q133:R133 Q136:R136 Q139:R139 Q142:R142 Q145:R145 Q148:R148 Q151:R151 Q154:R154 Q158:R158 Q161:R161 Q164:R164 Q167:R167 Q170:R170 Q173:R173 Q176:R176 Q179:R179 Q182:R182 Q185:R185 Q188:R188 Q191:R191 Q195:R195 Q199:R199 Q202:R202 Q205:R205 Q208:R208 Q212:R212 Q215:R215 Q219:R219 Q223:R223 Q227:R227 Q231:R231 Q235:R235 Q238:R238 Q241:R241 Q244:R244 Q247:R247 Q250:R250 Q253:R253 Q256:R256 Q259:R259 Q262:R262 Q266:R266 Q269:R269 Q273:R273" type="decimal">
      <formula1>0</formula1>
      <formula2>100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M51:N275" type="list">
      <formula1>0</formula1>
      <formula2>0</formula2>
    </dataValidation>
    <dataValidation allowBlank="true" error="Допускается ввод только неотрицательных чисел!" errorTitle="Ошибка" operator="between" showDropDown="false" showErrorMessage="true" showInputMessage="false" sqref="AU53:AV54 AY53:AZ54 BB53:BB54 AU57:AV58 AY57:AZ58 BB57:BB58 AU61:AV62 AY61:AZ62 BB61:BB62 AU65:AV65 AY65:AZ65 BB65 AU68:AV68 AY68:AZ68 BB68 AU71:AV71 AY71:AZ71 BB71 AU74:AV74 AY74:AZ74 BB74 AU77:AV77 AY77:AZ77 BB77 AU80:AV81 AY80:AZ81 BB80:BB81 AU84:AV85 AY84:AZ85 BB84:BB85 AU88:AV88 AY88:AZ88 BB88 AU91:AV92 AY91:AZ92 BB91:BB92 AU95:AV95 AY95:AZ95 BB95 AU98:AV98 AY98:AZ98 BB98 AU101:AV101 AY101:AZ101 BB101 AU104:AV104 AY104:AZ104 BB104 AU107:AV107 AY107:AZ107 BB107 AU110:AV111 AY110:AZ111 BB110:BB111 AU114:AV115 AY114:AZ115 BB114:BB115 AU118:AV119 AY118:AZ119 BB118:BB119 AU122:AV122 AY122:AZ122 BB122 AU125:AV125 AY125:AZ125 BB125 AU128:AV128 AY128:AZ128 BB128 AU131:AV131 AY131:AZ131 BB131 AU134:AV134 AY134:AZ134 BB134 AU137:AV137 AY137:AZ137 BB137 AU140:AV140 AY140:AZ140 BB140 AU143:AV143 AY143:AZ143 BB143 AU146:AV146 AY146:AZ146 BB146 AU149:AV149 AY149:AZ149 BB149 AU152:AV152 AY152:AZ152 BB152 AU155:AV156 AY155:AZ156 BB155:BB156 AU159:AV159 AY159:AZ159 BB159 AU162:AV162 AY162:AZ162 BB162 AU165:AV165 AY165:AZ165 BB165 AU168:AV168 AY168:AZ168 BB168 AU171:AV171 AY171:AZ171 BB171 AU174:AV174 AY174:AZ174 BB174 AU177:AV177 AY177:AZ177 BB177 AU180:AV180 AY180:AZ180 BB180 AU183:AV183 AY183:AZ183 BB183 AU186:AV186 AY186:AZ186 BB186 AU189:AV189 AY189:AZ189 BB189 AU192:AV193 AY192:AZ193 BB192:BB193 AU196:AV197 AY196:AZ197 BB196:BB197 AU200:AV200 AY200:AZ200 BB200 AU203:AV203 AY203:AZ203 BB203 AU206:AV206 AY206:AZ206 BB206 AU209:AV210 AY209:AZ210 BB209:BB210 AU213:AV213 AY213:AZ213 BB213 AU216:AV217 AY216:AZ217 BB216:BB217 AU220:AV221 AY220:AZ221 BB220:BB221 AU224:AV225 AY224:AZ225 BB224:BB225 AU228:AV229 AY228:AZ229 BB228:BB229 AU232:AV233 AY232:AZ233 BB232:BB233 AU236:AV236 AY236:AZ236 BB236 AU239:AV239 AY239:AZ239 BB239 AU242:AV242 AY242:AZ242 BB242 AU245:AV245 AY245:AZ245 BB245 AU248:AV248 AY248:AZ248 BB248 AU251:AV251 AY251:AZ251 BB251 AU254:AV254 AY254:AZ254 BB254 AU257:AV257 AY257:AZ257 BB257 AU260:AV260 AY260:AZ260 BB260 AU263:AV264 AY263:AZ264 BB263:BB264 AU267:AV267 AY267:AZ267 BB267 AU270:AV271 AY270:AZ271 BB270:BB271 AU274:AV275 AY274:AZ275 BB274:BB275" type="decimal">
      <formula1>0</formula1>
      <formula2>1E+024</formula2>
    </dataValidation>
    <dataValidation allowBlank="true" error="Допускается ввод не более 900 символов!" errorTitle="Ошибка" operator="lessThan" showDropDown="false" showErrorMessage="true" showInputMessage="true" sqref="BA53:BA54 BC53:BD54 BA57:BA58 BC57:BD58 BA61:BA62 BC61:BD62 BA65 BC65:BD65 BA68 BC68:BD68 BA71 BC71:BD71 BA74 BC74:BD74 BA77 BC77:BD77 BA80:BA81 BC80:BD81 BA84:BA85 BC84:BD85 BA88 BC88:BD88 BA91:BA92 BC91:BD92 BA95 BC95:BD95 BA98 BC98:BD98 BA101 BC101:BD101 BA104 BC104:BD104 BA107 BC107:BD107 BA110:BA111 BC110:BD111 BA114:BA115 BC114:BD115 BA118:BA119 BC118:BD119 BA122 BC122:BD122 BA125 BC125:BD125 BA128 BC128:BD128 BA131 BC131:BD131 BA134 BC134:BD134 BA137 BC137:BD137 BA140 BC140:BD140 BA143 BC143:BD143 BA146 BC146:BD146 BA149 BC149:BD149 BA152 BC152:BD152 BA155:BA156 BC155:BD156 BA159 BC159:BD159 BA162 BC162:BD162 BA165 BC165:BD165 BA168 BC168:BD168 BA171 BC171:BD171 BA174 BC174:BD174 BA177 BC177:BD177 BA180 BC180:BD180 BA183 BC183:BD183 BA186 BC186:BD186 BA189 BC189:BD189 BA192:BA193 BC192:BD193 BA196:BA197 BC196:BD197 BA200 BC200:BD200 BA203 BC203:BD203 BA206 BC206:BD206 BA209:BA210 BC209:BD210 BA213 BC213:BD213 BA216:BA217 BC216:BD217 BA220:BA221 BC220:BD221 BA224:BA225 BC224:BD225 BA228:BA229 BC228:BD229 BA232:BA233 BC232:BD233 BA236 BC236:BD236 BA239 BC239:BD239 BA242 BC242:BD242 BA245 BC245:BD245 BA248 BC248:BD248 BA251 BC251:BD251 BA254 BC254:BD254 BA257 BC257:BD257 BA260 BC260:BD260 BA263:BA264 BC263:BD264 BA267 BC267:BD267 BA270:BA271 BC270:BD271 BA274:BA275 BC274:BD275" type="textLength">
      <formula1>900</formula1>
      <formula2>0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C1:E9"/>
  <sheetViews>
    <sheetView showFormulas="false" showGridLines="false" showRowColHeaders="true" showZeros="true" rightToLeft="false" tabSelected="false" showOutlineSymbols="true" defaultGridColor="true" view="normal" topLeftCell="C4" colorId="64" zoomScale="100" zoomScaleNormal="100" zoomScalePageLayoutView="100" workbookViewId="0">
      <selection pane="topLeft" activeCell="A1" activeCellId="0" sqref="A1"/>
    </sheetView>
  </sheetViews>
  <sheetFormatPr defaultColWidth="9.125" defaultRowHeight="14.25" zeroHeight="false" outlineLevelRow="0" outlineLevelCol="0"/>
  <cols>
    <col collapsed="false" customWidth="false" hidden="true" outlineLevel="0" max="2" min="1" style="243" width="9.14"/>
    <col collapsed="false" customWidth="true" hidden="false" outlineLevel="0" max="3" min="3" style="244" width="5.28"/>
    <col collapsed="false" customWidth="true" hidden="false" outlineLevel="0" max="4" min="4" style="243" width="6.28"/>
    <col collapsed="false" customWidth="true" hidden="false" outlineLevel="0" max="5" min="5" style="243" width="94.86"/>
    <col collapsed="false" customWidth="false" hidden="false" outlineLevel="0" max="1025" min="6" style="243" width="9.14"/>
  </cols>
  <sheetData>
    <row r="1" customFormat="false" ht="14.25" hidden="true" customHeight="false" outlineLevel="0" collapsed="false"/>
    <row r="2" customFormat="false" ht="14.25" hidden="true" customHeight="false" outlineLevel="0" collapsed="false"/>
    <row r="3" customFormat="false" ht="14.25" hidden="true" customHeight="false" outlineLevel="0" collapsed="false">
      <c r="D3" s="245"/>
      <c r="E3" s="245"/>
    </row>
    <row r="4" s="246" customFormat="true" ht="12" hidden="false" customHeight="true" outlineLevel="0" collapsed="false">
      <c r="C4" s="247"/>
      <c r="D4" s="248" t="s">
        <v>284</v>
      </c>
      <c r="E4" s="249"/>
    </row>
    <row r="5" s="246" customFormat="true" ht="12" hidden="false" customHeight="true" outlineLevel="0" collapsed="false">
      <c r="C5" s="247"/>
      <c r="D5" s="250" t="e">
        <f aca="false">#NAME? &amp; " " &amp; #NAME?</f>
        <v>#N/A</v>
      </c>
      <c r="E5" s="250"/>
    </row>
    <row r="6" s="246" customFormat="true" ht="12" hidden="false" customHeight="true" outlineLevel="0" collapsed="false">
      <c r="C6" s="247"/>
      <c r="D6" s="251"/>
      <c r="E6" s="251"/>
    </row>
    <row r="7" s="246" customFormat="true" ht="15" hidden="false" customHeight="true" outlineLevel="0" collapsed="false">
      <c r="C7" s="247"/>
      <c r="D7" s="252" t="s">
        <v>94</v>
      </c>
      <c r="E7" s="253" t="s">
        <v>285</v>
      </c>
    </row>
    <row r="8" customFormat="false" ht="15" hidden="true" customHeight="true" outlineLevel="0" collapsed="false">
      <c r="C8" s="254"/>
      <c r="D8" s="255" t="n">
        <v>0</v>
      </c>
      <c r="E8" s="256"/>
    </row>
    <row r="9" customFormat="false" ht="15" hidden="false" customHeight="true" outlineLevel="0" collapsed="false">
      <c r="C9" s="254"/>
      <c r="D9" s="257"/>
      <c r="E9" s="258" t="s">
        <v>286</v>
      </c>
    </row>
  </sheetData>
  <sheetProtection sheet="true" password="fa9c" objects="true" scenarios="true" formatColumns="false" formatRows="false" autoFilter="false"/>
  <dataValidations count="1">
    <dataValidation allowBlank="true" error="Допускается ввод не более 900 символов!" errorTitle="Ошибка" operator="lessThanOrEqual" showDropDown="false" showErrorMessage="true" showInputMessage="true" sqref="E8" type="textLength">
      <formula1>900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D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4" activePane="bottomLeft" state="frozen"/>
      <selection pane="topLeft" activeCell="A1" activeCellId="0" sqref="A1"/>
      <selection pane="bottomLeft" activeCell="A1" activeCellId="0" sqref="A1"/>
    </sheetView>
  </sheetViews>
  <sheetFormatPr defaultColWidth="9.125" defaultRowHeight="11.25" zeroHeight="false" outlineLevelRow="0" outlineLevelCol="0"/>
  <cols>
    <col collapsed="false" customWidth="true" hidden="false" outlineLevel="0" max="1" min="1" style="259" width="4.71"/>
    <col collapsed="false" customWidth="true" hidden="false" outlineLevel="0" max="2" min="2" style="259" width="27.28"/>
    <col collapsed="false" customWidth="true" hidden="false" outlineLevel="0" max="3" min="3" style="259" width="103.29"/>
    <col collapsed="false" customWidth="true" hidden="false" outlineLevel="0" max="4" min="4" style="259" width="17.71"/>
    <col collapsed="false" customWidth="false" hidden="false" outlineLevel="0" max="1025" min="5" style="259" width="9.14"/>
  </cols>
  <sheetData>
    <row r="2" customFormat="false" ht="20.1" hidden="false" customHeight="true" outlineLevel="0" collapsed="false">
      <c r="B2" s="260" t="s">
        <v>287</v>
      </c>
      <c r="C2" s="260"/>
      <c r="D2" s="260"/>
    </row>
    <row r="4" customFormat="false" ht="21.75" hidden="false" customHeight="true" outlineLevel="0" collapsed="false">
      <c r="B4" s="261" t="s">
        <v>288</v>
      </c>
      <c r="C4" s="261" t="s">
        <v>289</v>
      </c>
      <c r="D4" s="261" t="s">
        <v>30</v>
      </c>
    </row>
    <row r="5" customFormat="false" ht="12" hidden="false" customHeight="false" outlineLevel="0" collapsed="false"/>
  </sheetData>
  <sheetProtection sheet="true" password="fa9c" objects="true" scenarios="true" formatColumns="false" formatRows="false" autoFilter="false"/>
  <mergeCells count="1">
    <mergeCell ref="B2:D2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G8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9" activeCellId="0" sqref="K19"/>
    </sheetView>
  </sheetViews>
  <sheetFormatPr defaultColWidth="9.125" defaultRowHeight="11.25" zeroHeight="false" outlineLevelRow="0" outlineLevelCol="0"/>
  <cols>
    <col collapsed="false" customWidth="true" hidden="false" outlineLevel="0" max="1" min="1" style="262" width="32.57"/>
    <col collapsed="false" customWidth="true" hidden="false" outlineLevel="0" max="2" min="2" style="263" width="9"/>
    <col collapsed="false" customWidth="true" hidden="false" outlineLevel="0" max="3" min="3" style="263" width="12.15"/>
    <col collapsed="false" customWidth="true" hidden="false" outlineLevel="0" max="4" min="4" style="263" width="10.56"/>
    <col collapsed="false" customWidth="true" hidden="false" outlineLevel="0" max="5" min="5" style="263" width="6.72"/>
    <col collapsed="false" customWidth="false" hidden="false" outlineLevel="0" max="6" min="6" style="264" width="9.14"/>
    <col collapsed="false" customWidth="true" hidden="false" outlineLevel="0" max="7" min="7" style="264" width="14.14"/>
    <col collapsed="false" customWidth="false" hidden="false" outlineLevel="0" max="1025" min="8" style="264" width="9.14"/>
  </cols>
  <sheetData>
    <row r="1" customFormat="false" ht="12" hidden="false" customHeight="true" outlineLevel="0" collapsed="false">
      <c r="A1" s="265" t="s">
        <v>290</v>
      </c>
      <c r="B1" s="266" t="s">
        <v>291</v>
      </c>
      <c r="C1" s="266" t="s">
        <v>292</v>
      </c>
      <c r="D1" s="266" t="s">
        <v>293</v>
      </c>
      <c r="E1" s="266" t="s">
        <v>294</v>
      </c>
      <c r="G1" s="266" t="s">
        <v>295</v>
      </c>
    </row>
    <row r="2" customFormat="false" ht="11.25" hidden="false" customHeight="false" outlineLevel="0" collapsed="false">
      <c r="A2" s="267" t="s">
        <v>296</v>
      </c>
      <c r="B2" s="263" t="s">
        <v>297</v>
      </c>
      <c r="C2" s="263" t="s">
        <v>298</v>
      </c>
      <c r="D2" s="263" t="s">
        <v>299</v>
      </c>
      <c r="E2" s="263" t="s">
        <v>185</v>
      </c>
      <c r="G2" s="264" t="s">
        <v>169</v>
      </c>
    </row>
    <row r="3" customFormat="false" ht="12" hidden="false" customHeight="true" outlineLevel="0" collapsed="false">
      <c r="A3" s="267" t="s">
        <v>300</v>
      </c>
      <c r="B3" s="263" t="s">
        <v>301</v>
      </c>
      <c r="C3" s="263" t="s">
        <v>302</v>
      </c>
      <c r="D3" s="263" t="s">
        <v>303</v>
      </c>
      <c r="E3" s="263" t="s">
        <v>60</v>
      </c>
      <c r="G3" s="264" t="s">
        <v>279</v>
      </c>
    </row>
    <row r="4" customFormat="false" ht="12" hidden="false" customHeight="true" outlineLevel="0" collapsed="false">
      <c r="A4" s="267" t="s">
        <v>304</v>
      </c>
      <c r="B4" s="263" t="s">
        <v>184</v>
      </c>
      <c r="C4" s="263" t="s">
        <v>305</v>
      </c>
      <c r="D4" s="263" t="s">
        <v>306</v>
      </c>
      <c r="G4" s="264" t="s">
        <v>280</v>
      </c>
    </row>
    <row r="5" customFormat="false" ht="12" hidden="false" customHeight="true" outlineLevel="0" collapsed="false">
      <c r="A5" s="267" t="s">
        <v>307</v>
      </c>
      <c r="B5" s="263" t="s">
        <v>198</v>
      </c>
      <c r="C5" s="263" t="s">
        <v>308</v>
      </c>
      <c r="D5" s="263" t="s">
        <v>309</v>
      </c>
    </row>
    <row r="6" customFormat="false" ht="12" hidden="false" customHeight="true" outlineLevel="0" collapsed="false">
      <c r="A6" s="267" t="s">
        <v>310</v>
      </c>
      <c r="B6" s="263" t="s">
        <v>196</v>
      </c>
      <c r="C6" s="263" t="s">
        <v>311</v>
      </c>
      <c r="D6" s="263" t="s">
        <v>312</v>
      </c>
    </row>
    <row r="7" customFormat="false" ht="12" hidden="false" customHeight="true" outlineLevel="0" collapsed="false">
      <c r="A7" s="267" t="s">
        <v>313</v>
      </c>
      <c r="B7" s="263" t="s">
        <v>203</v>
      </c>
      <c r="C7" s="263" t="s">
        <v>314</v>
      </c>
      <c r="D7" s="263" t="s">
        <v>315</v>
      </c>
    </row>
    <row r="8" customFormat="false" ht="12" hidden="false" customHeight="true" outlineLevel="0" collapsed="false">
      <c r="A8" s="267" t="s">
        <v>316</v>
      </c>
      <c r="B8" s="263" t="s">
        <v>205</v>
      </c>
      <c r="C8" s="263" t="s">
        <v>317</v>
      </c>
      <c r="D8" s="263" t="s">
        <v>318</v>
      </c>
    </row>
    <row r="9" customFormat="false" ht="12" hidden="false" customHeight="true" outlineLevel="0" collapsed="false">
      <c r="A9" s="267" t="s">
        <v>319</v>
      </c>
      <c r="B9" s="263" t="s">
        <v>320</v>
      </c>
      <c r="C9" s="263" t="s">
        <v>321</v>
      </c>
      <c r="D9" s="263" t="s">
        <v>322</v>
      </c>
    </row>
    <row r="10" customFormat="false" ht="12" hidden="false" customHeight="true" outlineLevel="0" collapsed="false">
      <c r="A10" s="267" t="s">
        <v>323</v>
      </c>
      <c r="B10" s="263" t="s">
        <v>324</v>
      </c>
      <c r="C10" s="263" t="s">
        <v>325</v>
      </c>
      <c r="D10" s="263" t="s">
        <v>326</v>
      </c>
    </row>
    <row r="11" customFormat="false" ht="12" hidden="false" customHeight="true" outlineLevel="0" collapsed="false">
      <c r="A11" s="267" t="s">
        <v>327</v>
      </c>
      <c r="B11" s="263" t="s">
        <v>328</v>
      </c>
      <c r="C11" s="263" t="s">
        <v>329</v>
      </c>
      <c r="D11" s="263" t="s">
        <v>330</v>
      </c>
    </row>
    <row r="12" customFormat="false" ht="11.25" hidden="false" customHeight="false" outlineLevel="0" collapsed="false">
      <c r="A12" s="267" t="s">
        <v>331</v>
      </c>
      <c r="B12" s="263" t="s">
        <v>332</v>
      </c>
      <c r="C12" s="263" t="s">
        <v>333</v>
      </c>
      <c r="D12" s="263" t="s">
        <v>334</v>
      </c>
    </row>
    <row r="13" customFormat="false" ht="11.25" hidden="false" customHeight="false" outlineLevel="0" collapsed="false">
      <c r="A13" s="267" t="s">
        <v>335</v>
      </c>
      <c r="B13" s="263" t="s">
        <v>336</v>
      </c>
      <c r="C13" s="263" t="s">
        <v>337</v>
      </c>
      <c r="D13" s="263" t="s">
        <v>183</v>
      </c>
    </row>
    <row r="14" customFormat="false" ht="12.75" hidden="false" customHeight="true" outlineLevel="0" collapsed="false">
      <c r="A14" s="267" t="s">
        <v>338</v>
      </c>
      <c r="B14" s="263" t="s">
        <v>339</v>
      </c>
      <c r="C14" s="263" t="s">
        <v>340</v>
      </c>
    </row>
    <row r="15" customFormat="false" ht="12.75" hidden="false" customHeight="true" outlineLevel="0" collapsed="false">
      <c r="A15" s="267" t="s">
        <v>341</v>
      </c>
      <c r="B15" s="263" t="s">
        <v>342</v>
      </c>
      <c r="C15" s="263" t="s">
        <v>343</v>
      </c>
    </row>
    <row r="16" customFormat="false" ht="11.25" hidden="false" customHeight="false" outlineLevel="0" collapsed="false">
      <c r="A16" s="267" t="s">
        <v>344</v>
      </c>
      <c r="B16" s="263" t="s">
        <v>345</v>
      </c>
      <c r="C16" s="263" t="s">
        <v>297</v>
      </c>
    </row>
    <row r="17" customFormat="false" ht="11.25" hidden="false" customHeight="false" outlineLevel="0" collapsed="false">
      <c r="A17" s="267" t="s">
        <v>346</v>
      </c>
      <c r="B17" s="263" t="s">
        <v>347</v>
      </c>
      <c r="C17" s="263" t="s">
        <v>301</v>
      </c>
    </row>
    <row r="18" customFormat="false" ht="11.25" hidden="false" customHeight="false" outlineLevel="0" collapsed="false">
      <c r="A18" s="267" t="s">
        <v>348</v>
      </c>
      <c r="B18" s="263" t="s">
        <v>349</v>
      </c>
      <c r="C18" s="263" t="s">
        <v>184</v>
      </c>
    </row>
    <row r="19" customFormat="false" ht="11.25" hidden="false" customHeight="false" outlineLevel="0" collapsed="false">
      <c r="A19" s="267" t="s">
        <v>350</v>
      </c>
      <c r="C19" s="263" t="s">
        <v>198</v>
      </c>
    </row>
    <row r="20" customFormat="false" ht="11.25" hidden="false" customHeight="false" outlineLevel="0" collapsed="false">
      <c r="A20" s="267" t="s">
        <v>351</v>
      </c>
      <c r="C20" s="263" t="s">
        <v>196</v>
      </c>
    </row>
    <row r="21" customFormat="false" ht="11.25" hidden="false" customHeight="false" outlineLevel="0" collapsed="false">
      <c r="A21" s="267" t="s">
        <v>352</v>
      </c>
      <c r="C21" s="263" t="s">
        <v>203</v>
      </c>
    </row>
    <row r="22" customFormat="false" ht="11.25" hidden="false" customHeight="false" outlineLevel="0" collapsed="false">
      <c r="A22" s="267" t="s">
        <v>353</v>
      </c>
      <c r="C22" s="263" t="s">
        <v>205</v>
      </c>
    </row>
    <row r="23" customFormat="false" ht="11.25" hidden="false" customHeight="false" outlineLevel="0" collapsed="false">
      <c r="A23" s="267" t="s">
        <v>354</v>
      </c>
      <c r="C23" s="263" t="s">
        <v>320</v>
      </c>
    </row>
    <row r="24" customFormat="false" ht="11.25" hidden="false" customHeight="false" outlineLevel="0" collapsed="false">
      <c r="A24" s="267" t="s">
        <v>355</v>
      </c>
      <c r="C24" s="263" t="s">
        <v>324</v>
      </c>
    </row>
    <row r="25" customFormat="false" ht="11.25" hidden="false" customHeight="false" outlineLevel="0" collapsed="false">
      <c r="A25" s="267" t="s">
        <v>356</v>
      </c>
      <c r="C25" s="263" t="s">
        <v>328</v>
      </c>
    </row>
    <row r="26" customFormat="false" ht="11.25" hidden="false" customHeight="false" outlineLevel="0" collapsed="false">
      <c r="A26" s="267" t="s">
        <v>357</v>
      </c>
      <c r="C26" s="263" t="s">
        <v>332</v>
      </c>
    </row>
    <row r="27" customFormat="false" ht="11.25" hidden="false" customHeight="false" outlineLevel="0" collapsed="false">
      <c r="A27" s="267" t="s">
        <v>358</v>
      </c>
      <c r="C27" s="263" t="s">
        <v>336</v>
      </c>
    </row>
    <row r="28" customFormat="false" ht="11.25" hidden="false" customHeight="false" outlineLevel="0" collapsed="false">
      <c r="A28" s="267" t="s">
        <v>359</v>
      </c>
      <c r="C28" s="263" t="s">
        <v>339</v>
      </c>
    </row>
    <row r="29" customFormat="false" ht="11.25" hidden="false" customHeight="false" outlineLevel="0" collapsed="false">
      <c r="A29" s="267" t="s">
        <v>360</v>
      </c>
      <c r="C29" s="263" t="s">
        <v>342</v>
      </c>
    </row>
    <row r="30" customFormat="false" ht="11.25" hidden="false" customHeight="false" outlineLevel="0" collapsed="false">
      <c r="A30" s="267" t="s">
        <v>361</v>
      </c>
      <c r="C30" s="263" t="s">
        <v>345</v>
      </c>
    </row>
    <row r="31" customFormat="false" ht="11.25" hidden="false" customHeight="false" outlineLevel="0" collapsed="false">
      <c r="A31" s="267" t="s">
        <v>362</v>
      </c>
      <c r="C31" s="263" t="s">
        <v>347</v>
      </c>
    </row>
    <row r="32" customFormat="false" ht="11.25" hidden="false" customHeight="false" outlineLevel="0" collapsed="false">
      <c r="A32" s="267" t="s">
        <v>363</v>
      </c>
      <c r="C32" s="263" t="s">
        <v>349</v>
      </c>
    </row>
    <row r="33" customFormat="false" ht="11.25" hidden="false" customHeight="false" outlineLevel="0" collapsed="false">
      <c r="A33" s="267" t="s">
        <v>364</v>
      </c>
      <c r="C33" s="263" t="s">
        <v>365</v>
      </c>
    </row>
    <row r="34" customFormat="false" ht="11.25" hidden="false" customHeight="false" outlineLevel="0" collapsed="false">
      <c r="A34" s="267" t="s">
        <v>366</v>
      </c>
      <c r="C34" s="263" t="s">
        <v>367</v>
      </c>
    </row>
    <row r="35" customFormat="false" ht="11.25" hidden="false" customHeight="false" outlineLevel="0" collapsed="false">
      <c r="A35" s="267" t="s">
        <v>368</v>
      </c>
      <c r="C35" s="263" t="s">
        <v>369</v>
      </c>
    </row>
    <row r="36" customFormat="false" ht="11.25" hidden="false" customHeight="false" outlineLevel="0" collapsed="false">
      <c r="A36" s="267" t="s">
        <v>370</v>
      </c>
      <c r="C36" s="263" t="s">
        <v>371</v>
      </c>
    </row>
    <row r="37" customFormat="false" ht="11.25" hidden="false" customHeight="false" outlineLevel="0" collapsed="false">
      <c r="A37" s="267" t="s">
        <v>372</v>
      </c>
      <c r="C37" s="263" t="s">
        <v>373</v>
      </c>
    </row>
    <row r="38" customFormat="false" ht="11.25" hidden="false" customHeight="false" outlineLevel="0" collapsed="false">
      <c r="A38" s="267" t="s">
        <v>374</v>
      </c>
      <c r="C38" s="263" t="s">
        <v>375</v>
      </c>
    </row>
    <row r="39" customFormat="false" ht="11.25" hidden="false" customHeight="false" outlineLevel="0" collapsed="false">
      <c r="A39" s="267" t="s">
        <v>376</v>
      </c>
      <c r="C39" s="263" t="s">
        <v>377</v>
      </c>
    </row>
    <row r="40" customFormat="false" ht="11.25" hidden="false" customHeight="false" outlineLevel="0" collapsed="false">
      <c r="A40" s="267" t="s">
        <v>378</v>
      </c>
      <c r="C40" s="263" t="s">
        <v>379</v>
      </c>
    </row>
    <row r="41" customFormat="false" ht="11.25" hidden="false" customHeight="false" outlineLevel="0" collapsed="false">
      <c r="A41" s="267" t="s">
        <v>380</v>
      </c>
      <c r="C41" s="263" t="s">
        <v>381</v>
      </c>
    </row>
    <row r="42" customFormat="false" ht="11.25" hidden="false" customHeight="false" outlineLevel="0" collapsed="false">
      <c r="A42" s="267" t="s">
        <v>382</v>
      </c>
      <c r="C42" s="263" t="s">
        <v>383</v>
      </c>
    </row>
    <row r="43" customFormat="false" ht="11.25" hidden="false" customHeight="false" outlineLevel="0" collapsed="false">
      <c r="A43" s="267" t="s">
        <v>384</v>
      </c>
      <c r="C43" s="263" t="s">
        <v>385</v>
      </c>
    </row>
    <row r="44" customFormat="false" ht="11.25" hidden="false" customHeight="false" outlineLevel="0" collapsed="false">
      <c r="A44" s="267" t="s">
        <v>386</v>
      </c>
      <c r="C44" s="263" t="s">
        <v>387</v>
      </c>
    </row>
    <row r="45" customFormat="false" ht="11.25" hidden="false" customHeight="false" outlineLevel="0" collapsed="false">
      <c r="A45" s="267" t="s">
        <v>388</v>
      </c>
      <c r="C45" s="263" t="s">
        <v>389</v>
      </c>
    </row>
    <row r="46" customFormat="false" ht="11.25" hidden="false" customHeight="false" outlineLevel="0" collapsed="false">
      <c r="A46" s="267" t="s">
        <v>390</v>
      </c>
      <c r="C46" s="263" t="s">
        <v>391</v>
      </c>
    </row>
    <row r="47" customFormat="false" ht="11.25" hidden="false" customHeight="false" outlineLevel="0" collapsed="false">
      <c r="A47" s="267" t="s">
        <v>392</v>
      </c>
      <c r="C47" s="263" t="s">
        <v>393</v>
      </c>
    </row>
    <row r="48" customFormat="false" ht="11.25" hidden="false" customHeight="false" outlineLevel="0" collapsed="false">
      <c r="A48" s="267" t="s">
        <v>394</v>
      </c>
      <c r="C48" s="263" t="s">
        <v>395</v>
      </c>
    </row>
    <row r="49" customFormat="false" ht="11.25" hidden="false" customHeight="false" outlineLevel="0" collapsed="false">
      <c r="A49" s="267" t="s">
        <v>396</v>
      </c>
      <c r="C49" s="263" t="s">
        <v>397</v>
      </c>
    </row>
    <row r="50" customFormat="false" ht="11.25" hidden="false" customHeight="false" outlineLevel="0" collapsed="false">
      <c r="A50" s="267" t="s">
        <v>398</v>
      </c>
      <c r="C50" s="263" t="s">
        <v>399</v>
      </c>
    </row>
    <row r="51" customFormat="false" ht="11.25" hidden="false" customHeight="false" outlineLevel="0" collapsed="false">
      <c r="A51" s="267" t="s">
        <v>400</v>
      </c>
      <c r="C51" s="263" t="s">
        <v>401</v>
      </c>
    </row>
    <row r="52" customFormat="false" ht="11.25" hidden="false" customHeight="false" outlineLevel="0" collapsed="false">
      <c r="A52" s="267" t="s">
        <v>402</v>
      </c>
      <c r="C52" s="263" t="s">
        <v>403</v>
      </c>
    </row>
    <row r="53" customFormat="false" ht="11.25" hidden="false" customHeight="false" outlineLevel="0" collapsed="false">
      <c r="A53" s="267" t="s">
        <v>404</v>
      </c>
    </row>
    <row r="54" customFormat="false" ht="11.25" hidden="false" customHeight="false" outlineLevel="0" collapsed="false">
      <c r="A54" s="267" t="s">
        <v>405</v>
      </c>
    </row>
    <row r="55" customFormat="false" ht="11.25" hidden="false" customHeight="false" outlineLevel="0" collapsed="false">
      <c r="A55" s="267" t="s">
        <v>406</v>
      </c>
    </row>
    <row r="56" customFormat="false" ht="11.25" hidden="false" customHeight="false" outlineLevel="0" collapsed="false">
      <c r="A56" s="267" t="s">
        <v>407</v>
      </c>
    </row>
    <row r="57" customFormat="false" ht="11.25" hidden="false" customHeight="false" outlineLevel="0" collapsed="false">
      <c r="A57" s="267" t="s">
        <v>408</v>
      </c>
    </row>
    <row r="58" customFormat="false" ht="11.25" hidden="false" customHeight="false" outlineLevel="0" collapsed="false">
      <c r="A58" s="267" t="s">
        <v>409</v>
      </c>
    </row>
    <row r="59" customFormat="false" ht="11.25" hidden="false" customHeight="false" outlineLevel="0" collapsed="false">
      <c r="A59" s="267" t="s">
        <v>410</v>
      </c>
    </row>
    <row r="60" customFormat="false" ht="11.25" hidden="false" customHeight="false" outlineLevel="0" collapsed="false">
      <c r="A60" s="267" t="s">
        <v>411</v>
      </c>
    </row>
    <row r="61" customFormat="false" ht="11.25" hidden="false" customHeight="false" outlineLevel="0" collapsed="false">
      <c r="A61" s="267" t="s">
        <v>412</v>
      </c>
    </row>
    <row r="62" customFormat="false" ht="11.25" hidden="false" customHeight="false" outlineLevel="0" collapsed="false">
      <c r="A62" s="267" t="s">
        <v>413</v>
      </c>
    </row>
    <row r="63" customFormat="false" ht="11.25" hidden="false" customHeight="false" outlineLevel="0" collapsed="false">
      <c r="A63" s="267" t="s">
        <v>414</v>
      </c>
    </row>
    <row r="64" customFormat="false" ht="11.25" hidden="false" customHeight="false" outlineLevel="0" collapsed="false">
      <c r="A64" s="267" t="s">
        <v>415</v>
      </c>
    </row>
    <row r="65" customFormat="false" ht="11.25" hidden="false" customHeight="false" outlineLevel="0" collapsed="false">
      <c r="A65" s="267" t="s">
        <v>416</v>
      </c>
    </row>
    <row r="66" customFormat="false" ht="11.25" hidden="false" customHeight="false" outlineLevel="0" collapsed="false">
      <c r="A66" s="267" t="s">
        <v>417</v>
      </c>
    </row>
    <row r="67" customFormat="false" ht="11.25" hidden="false" customHeight="false" outlineLevel="0" collapsed="false">
      <c r="A67" s="267" t="s">
        <v>418</v>
      </c>
    </row>
    <row r="68" customFormat="false" ht="11.25" hidden="false" customHeight="false" outlineLevel="0" collapsed="false">
      <c r="A68" s="267" t="s">
        <v>419</v>
      </c>
    </row>
    <row r="69" customFormat="false" ht="11.25" hidden="false" customHeight="false" outlineLevel="0" collapsed="false">
      <c r="A69" s="267" t="s">
        <v>420</v>
      </c>
    </row>
    <row r="70" customFormat="false" ht="11.25" hidden="false" customHeight="false" outlineLevel="0" collapsed="false">
      <c r="A70" s="267" t="s">
        <v>421</v>
      </c>
    </row>
    <row r="71" customFormat="false" ht="11.25" hidden="false" customHeight="false" outlineLevel="0" collapsed="false">
      <c r="A71" s="267" t="s">
        <v>422</v>
      </c>
    </row>
    <row r="72" customFormat="false" ht="11.25" hidden="false" customHeight="false" outlineLevel="0" collapsed="false">
      <c r="A72" s="267" t="s">
        <v>423</v>
      </c>
    </row>
    <row r="73" customFormat="false" ht="11.25" hidden="false" customHeight="false" outlineLevel="0" collapsed="false">
      <c r="A73" s="267" t="s">
        <v>424</v>
      </c>
    </row>
    <row r="74" customFormat="false" ht="11.25" hidden="false" customHeight="false" outlineLevel="0" collapsed="false">
      <c r="A74" s="267" t="s">
        <v>425</v>
      </c>
    </row>
    <row r="75" customFormat="false" ht="11.25" hidden="false" customHeight="false" outlineLevel="0" collapsed="false">
      <c r="A75" s="267" t="s">
        <v>426</v>
      </c>
    </row>
    <row r="76" customFormat="false" ht="11.25" hidden="false" customHeight="false" outlineLevel="0" collapsed="false">
      <c r="A76" s="267" t="s">
        <v>427</v>
      </c>
    </row>
    <row r="77" customFormat="false" ht="11.25" hidden="false" customHeight="false" outlineLevel="0" collapsed="false">
      <c r="A77" s="267" t="s">
        <v>428</v>
      </c>
    </row>
    <row r="78" customFormat="false" ht="11.25" hidden="false" customHeight="false" outlineLevel="0" collapsed="false">
      <c r="A78" s="267" t="s">
        <v>429</v>
      </c>
    </row>
    <row r="79" customFormat="false" ht="11.25" hidden="false" customHeight="false" outlineLevel="0" collapsed="false">
      <c r="A79" s="267" t="s">
        <v>430</v>
      </c>
    </row>
    <row r="80" customFormat="false" ht="11.25" hidden="false" customHeight="false" outlineLevel="0" collapsed="false">
      <c r="A80" s="267" t="s">
        <v>431</v>
      </c>
    </row>
    <row r="81" customFormat="false" ht="11.25" hidden="false" customHeight="false" outlineLevel="0" collapsed="false">
      <c r="A81" s="267" t="s">
        <v>432</v>
      </c>
    </row>
    <row r="82" customFormat="false" ht="11.25" hidden="false" customHeight="false" outlineLevel="0" collapsed="false">
      <c r="A82" s="267" t="s">
        <v>433</v>
      </c>
    </row>
    <row r="83" customFormat="false" ht="11.25" hidden="false" customHeight="false" outlineLevel="0" collapsed="false">
      <c r="A83" s="267" t="s">
        <v>434</v>
      </c>
    </row>
    <row r="84" customFormat="false" ht="11.25" hidden="false" customHeight="false" outlineLevel="0" collapsed="false">
      <c r="A84" s="267" t="s">
        <v>435</v>
      </c>
    </row>
    <row r="85" customFormat="false" ht="11.25" hidden="false" customHeight="false" outlineLevel="0" collapsed="false">
      <c r="A85" s="267" t="s">
        <v>436</v>
      </c>
    </row>
    <row r="86" customFormat="false" ht="11.25" hidden="false" customHeight="false" outlineLevel="0" collapsed="false">
      <c r="A86" s="267" t="s">
        <v>437</v>
      </c>
    </row>
    <row r="87" customFormat="false" ht="11.25" hidden="false" customHeight="false" outlineLevel="0" collapsed="false">
      <c r="A87" s="267" t="s">
        <v>40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B28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true" hidden="false" outlineLevel="0" max="1" min="1" style="268" width="36.28"/>
    <col collapsed="false" customWidth="true" hidden="false" outlineLevel="0" max="2" min="2" style="268" width="21.15"/>
    <col collapsed="false" customWidth="false" hidden="false" outlineLevel="0" max="1025" min="3" style="269" width="9.14"/>
  </cols>
  <sheetData>
    <row r="1" customFormat="false" ht="11.25" hidden="false" customHeight="false" outlineLevel="0" collapsed="false">
      <c r="A1" s="270" t="s">
        <v>438</v>
      </c>
      <c r="B1" s="270" t="s">
        <v>439</v>
      </c>
    </row>
    <row r="2" customFormat="false" ht="11.25" hidden="false" customHeight="false" outlineLevel="0" collapsed="false">
      <c r="A2" s="263" t="s">
        <v>440</v>
      </c>
      <c r="B2" s="263" t="s">
        <v>441</v>
      </c>
    </row>
    <row r="3" customFormat="false" ht="11.25" hidden="false" customHeight="false" outlineLevel="0" collapsed="false">
      <c r="A3" s="263" t="s">
        <v>442</v>
      </c>
      <c r="B3" s="263" t="s">
        <v>443</v>
      </c>
    </row>
    <row r="4" customFormat="false" ht="11.25" hidden="false" customHeight="false" outlineLevel="0" collapsed="false">
      <c r="A4" s="263" t="s">
        <v>444</v>
      </c>
      <c r="B4" s="263" t="s">
        <v>445</v>
      </c>
    </row>
    <row r="5" customFormat="false" ht="11.25" hidden="false" customHeight="false" outlineLevel="0" collapsed="false">
      <c r="A5" s="263" t="s">
        <v>446</v>
      </c>
      <c r="B5" s="263" t="s">
        <v>447</v>
      </c>
    </row>
    <row r="6" customFormat="false" ht="11.25" hidden="false" customHeight="false" outlineLevel="0" collapsed="false">
      <c r="A6" s="263" t="s">
        <v>284</v>
      </c>
      <c r="B6" s="263" t="s">
        <v>448</v>
      </c>
    </row>
    <row r="7" customFormat="false" ht="11.25" hidden="false" customHeight="false" outlineLevel="0" collapsed="false">
      <c r="A7" s="263" t="s">
        <v>449</v>
      </c>
      <c r="B7" s="263" t="s">
        <v>450</v>
      </c>
    </row>
    <row r="8" customFormat="false" ht="11.25" hidden="false" customHeight="false" outlineLevel="0" collapsed="false">
      <c r="A8" s="263"/>
      <c r="B8" s="263" t="s">
        <v>451</v>
      </c>
    </row>
    <row r="9" customFormat="false" ht="11.25" hidden="false" customHeight="false" outlineLevel="0" collapsed="false">
      <c r="A9" s="263"/>
      <c r="B9" s="263" t="s">
        <v>452</v>
      </c>
    </row>
    <row r="10" customFormat="false" ht="11.25" hidden="false" customHeight="false" outlineLevel="0" collapsed="false">
      <c r="A10" s="263"/>
      <c r="B10" s="263" t="s">
        <v>453</v>
      </c>
    </row>
    <row r="11" customFormat="false" ht="11.25" hidden="false" customHeight="false" outlineLevel="0" collapsed="false">
      <c r="A11" s="263"/>
      <c r="B11" s="263" t="s">
        <v>454</v>
      </c>
    </row>
    <row r="12" customFormat="false" ht="11.25" hidden="false" customHeight="false" outlineLevel="0" collapsed="false">
      <c r="A12" s="263"/>
      <c r="B12" s="263" t="s">
        <v>455</v>
      </c>
    </row>
    <row r="13" customFormat="false" ht="11.25" hidden="false" customHeight="false" outlineLevel="0" collapsed="false">
      <c r="A13" s="263"/>
      <c r="B13" s="263" t="s">
        <v>456</v>
      </c>
    </row>
    <row r="14" customFormat="false" ht="11.25" hidden="false" customHeight="false" outlineLevel="0" collapsed="false">
      <c r="A14" s="263"/>
      <c r="B14" s="263" t="s">
        <v>457</v>
      </c>
    </row>
    <row r="15" customFormat="false" ht="11.25" hidden="false" customHeight="false" outlineLevel="0" collapsed="false">
      <c r="A15" s="263"/>
      <c r="B15" s="263" t="s">
        <v>458</v>
      </c>
    </row>
    <row r="16" customFormat="false" ht="11.25" hidden="false" customHeight="false" outlineLevel="0" collapsed="false">
      <c r="A16" s="263"/>
      <c r="B16" s="263" t="s">
        <v>459</v>
      </c>
    </row>
    <row r="17" customFormat="false" ht="11.25" hidden="false" customHeight="false" outlineLevel="0" collapsed="false">
      <c r="A17" s="263"/>
      <c r="B17" s="263" t="s">
        <v>460</v>
      </c>
    </row>
    <row r="18" customFormat="false" ht="11.25" hidden="false" customHeight="false" outlineLevel="0" collapsed="false">
      <c r="A18" s="263"/>
      <c r="B18" s="263" t="s">
        <v>461</v>
      </c>
    </row>
    <row r="19" customFormat="false" ht="11.25" hidden="false" customHeight="false" outlineLevel="0" collapsed="false">
      <c r="A19" s="263"/>
      <c r="B19" s="263" t="s">
        <v>462</v>
      </c>
    </row>
    <row r="20" customFormat="false" ht="11.25" hidden="false" customHeight="false" outlineLevel="0" collapsed="false">
      <c r="A20" s="263"/>
      <c r="B20" s="263" t="s">
        <v>463</v>
      </c>
    </row>
    <row r="21" customFormat="false" ht="11.25" hidden="false" customHeight="false" outlineLevel="0" collapsed="false">
      <c r="A21" s="263"/>
      <c r="B21" s="263" t="s">
        <v>464</v>
      </c>
    </row>
    <row r="22" customFormat="false" ht="11.25" hidden="false" customHeight="false" outlineLevel="0" collapsed="false">
      <c r="A22" s="263"/>
      <c r="B22" s="263" t="s">
        <v>465</v>
      </c>
    </row>
    <row r="23" customFormat="false" ht="11.25" hidden="false" customHeight="false" outlineLevel="0" collapsed="false">
      <c r="A23" s="263"/>
      <c r="B23" s="263" t="s">
        <v>466</v>
      </c>
    </row>
    <row r="24" customFormat="false" ht="11.25" hidden="false" customHeight="false" outlineLevel="0" collapsed="false">
      <c r="A24" s="263"/>
      <c r="B24" s="263"/>
    </row>
    <row r="25" customFormat="false" ht="11.25" hidden="false" customHeight="false" outlineLevel="0" collapsed="false">
      <c r="A25" s="263"/>
      <c r="B25" s="263"/>
    </row>
    <row r="26" customFormat="false" ht="11.25" hidden="false" customHeight="false" outlineLevel="0" collapsed="false">
      <c r="A26" s="263"/>
      <c r="B26" s="263"/>
    </row>
    <row r="27" customFormat="false" ht="11.25" hidden="false" customHeight="false" outlineLevel="0" collapsed="false">
      <c r="A27" s="263"/>
      <c r="B27" s="263"/>
    </row>
    <row r="28" customFormat="false" ht="11.25" hidden="false" customHeight="false" outlineLevel="0" collapsed="false">
      <c r="A28" s="263"/>
      <c r="B28" s="263"/>
    </row>
    <row r="29" customFormat="false" ht="11.25" hidden="false" customHeight="false" outlineLevel="0" collapsed="false">
      <c r="A29" s="263"/>
      <c r="B29" s="263"/>
    </row>
    <row r="30" customFormat="false" ht="11.25" hidden="false" customHeight="false" outlineLevel="0" collapsed="false">
      <c r="A30" s="263"/>
      <c r="B30" s="263"/>
    </row>
    <row r="31" customFormat="false" ht="11.25" hidden="false" customHeight="false" outlineLevel="0" collapsed="false">
      <c r="A31" s="263"/>
      <c r="B31" s="263"/>
    </row>
    <row r="32" customFormat="false" ht="11.25" hidden="false" customHeight="false" outlineLevel="0" collapsed="false">
      <c r="A32" s="263"/>
      <c r="B32" s="263"/>
    </row>
    <row r="33" customFormat="false" ht="11.25" hidden="false" customHeight="false" outlineLevel="0" collapsed="false">
      <c r="A33" s="263"/>
      <c r="B33" s="263"/>
    </row>
    <row r="34" customFormat="false" ht="11.25" hidden="false" customHeight="false" outlineLevel="0" collapsed="false">
      <c r="A34" s="263"/>
      <c r="B34" s="263"/>
    </row>
    <row r="35" customFormat="false" ht="11.25" hidden="false" customHeight="false" outlineLevel="0" collapsed="false">
      <c r="A35" s="263"/>
      <c r="B35" s="263"/>
    </row>
    <row r="36" customFormat="false" ht="11.25" hidden="false" customHeight="false" outlineLevel="0" collapsed="false">
      <c r="A36" s="263"/>
      <c r="B36" s="263"/>
    </row>
    <row r="37" customFormat="false" ht="11.25" hidden="false" customHeight="false" outlineLevel="0" collapsed="false">
      <c r="A37" s="263"/>
      <c r="B37" s="263"/>
    </row>
    <row r="38" customFormat="false" ht="11.25" hidden="false" customHeight="false" outlineLevel="0" collapsed="false">
      <c r="A38" s="263"/>
      <c r="B38" s="263"/>
    </row>
    <row r="39" customFormat="false" ht="11.25" hidden="false" customHeight="false" outlineLevel="0" collapsed="false">
      <c r="A39" s="263"/>
      <c r="B39" s="263"/>
    </row>
    <row r="40" customFormat="false" ht="11.25" hidden="false" customHeight="false" outlineLevel="0" collapsed="false">
      <c r="A40" s="263"/>
      <c r="B40" s="263"/>
    </row>
    <row r="41" customFormat="false" ht="11.25" hidden="false" customHeight="false" outlineLevel="0" collapsed="false">
      <c r="A41" s="263"/>
      <c r="B41" s="263"/>
    </row>
    <row r="42" customFormat="false" ht="11.25" hidden="false" customHeight="false" outlineLevel="0" collapsed="false">
      <c r="A42" s="263"/>
      <c r="B42" s="263"/>
    </row>
    <row r="43" customFormat="false" ht="11.25" hidden="false" customHeight="false" outlineLevel="0" collapsed="false">
      <c r="A43" s="263"/>
      <c r="B43" s="263"/>
    </row>
    <row r="44" customFormat="false" ht="11.25" hidden="false" customHeight="false" outlineLevel="0" collapsed="false">
      <c r="A44" s="263"/>
      <c r="B44" s="263"/>
    </row>
    <row r="45" customFormat="false" ht="11.25" hidden="false" customHeight="false" outlineLevel="0" collapsed="false">
      <c r="A45" s="263"/>
      <c r="B45" s="263"/>
    </row>
    <row r="46" customFormat="false" ht="11.25" hidden="false" customHeight="false" outlineLevel="0" collapsed="false">
      <c r="A46" s="263"/>
      <c r="B46" s="263"/>
    </row>
    <row r="47" customFormat="false" ht="11.25" hidden="false" customHeight="false" outlineLevel="0" collapsed="false">
      <c r="A47" s="263"/>
      <c r="B47" s="263"/>
    </row>
    <row r="48" customFormat="false" ht="11.25" hidden="false" customHeight="false" outlineLevel="0" collapsed="false">
      <c r="A48" s="263"/>
      <c r="B48" s="263"/>
    </row>
    <row r="49" customFormat="false" ht="11.25" hidden="false" customHeight="false" outlineLevel="0" collapsed="false">
      <c r="A49" s="263"/>
      <c r="B49" s="263"/>
    </row>
    <row r="50" customFormat="false" ht="11.25" hidden="false" customHeight="false" outlineLevel="0" collapsed="false">
      <c r="A50" s="263"/>
      <c r="B50" s="263"/>
    </row>
    <row r="51" customFormat="false" ht="11.25" hidden="false" customHeight="false" outlineLevel="0" collapsed="false">
      <c r="A51" s="263"/>
      <c r="B51" s="263"/>
    </row>
    <row r="52" customFormat="false" ht="11.25" hidden="false" customHeight="false" outlineLevel="0" collapsed="false">
      <c r="A52" s="263"/>
      <c r="B52" s="263"/>
    </row>
    <row r="53" customFormat="false" ht="11.25" hidden="false" customHeight="false" outlineLevel="0" collapsed="false">
      <c r="A53" s="263"/>
      <c r="B53" s="263"/>
    </row>
    <row r="54" customFormat="false" ht="11.25" hidden="false" customHeight="false" outlineLevel="0" collapsed="false">
      <c r="A54" s="263"/>
      <c r="B54" s="263"/>
    </row>
    <row r="55" customFormat="false" ht="11.25" hidden="false" customHeight="false" outlineLevel="0" collapsed="false">
      <c r="A55" s="263"/>
      <c r="B55" s="263"/>
    </row>
    <row r="56" customFormat="false" ht="11.25" hidden="false" customHeight="false" outlineLevel="0" collapsed="false">
      <c r="A56" s="263"/>
      <c r="B56" s="263"/>
    </row>
    <row r="57" customFormat="false" ht="11.25" hidden="false" customHeight="false" outlineLevel="0" collapsed="false">
      <c r="A57" s="263"/>
      <c r="B57" s="263"/>
    </row>
    <row r="58" customFormat="false" ht="11.25" hidden="false" customHeight="false" outlineLevel="0" collapsed="false">
      <c r="A58" s="263"/>
      <c r="B58" s="263"/>
    </row>
    <row r="59" customFormat="false" ht="11.25" hidden="false" customHeight="false" outlineLevel="0" collapsed="false">
      <c r="A59" s="263"/>
      <c r="B59" s="263"/>
    </row>
    <row r="60" customFormat="false" ht="11.25" hidden="false" customHeight="false" outlineLevel="0" collapsed="false">
      <c r="A60" s="263"/>
      <c r="B60" s="263"/>
    </row>
    <row r="61" customFormat="false" ht="11.25" hidden="false" customHeight="false" outlineLevel="0" collapsed="false">
      <c r="A61" s="263"/>
      <c r="B61" s="263"/>
    </row>
    <row r="62" customFormat="false" ht="11.25" hidden="false" customHeight="false" outlineLevel="0" collapsed="false">
      <c r="A62" s="263"/>
      <c r="B62" s="263"/>
    </row>
    <row r="63" customFormat="false" ht="11.25" hidden="false" customHeight="false" outlineLevel="0" collapsed="false">
      <c r="A63" s="263"/>
      <c r="B63" s="263"/>
    </row>
    <row r="64" customFormat="false" ht="11.25" hidden="false" customHeight="false" outlineLevel="0" collapsed="false">
      <c r="A64" s="263"/>
      <c r="B64" s="263"/>
    </row>
    <row r="65" customFormat="false" ht="11.25" hidden="false" customHeight="false" outlineLevel="0" collapsed="false">
      <c r="A65" s="263"/>
      <c r="B65" s="263"/>
    </row>
    <row r="66" customFormat="false" ht="11.25" hidden="false" customHeight="false" outlineLevel="0" collapsed="false">
      <c r="A66" s="263"/>
      <c r="B66" s="263"/>
    </row>
    <row r="67" customFormat="false" ht="11.25" hidden="false" customHeight="false" outlineLevel="0" collapsed="false">
      <c r="A67" s="263"/>
      <c r="B67" s="263"/>
    </row>
    <row r="68" customFormat="false" ht="11.25" hidden="false" customHeight="false" outlineLevel="0" collapsed="false">
      <c r="A68" s="263"/>
      <c r="B68" s="263"/>
    </row>
    <row r="69" customFormat="false" ht="11.25" hidden="false" customHeight="false" outlineLevel="0" collapsed="false">
      <c r="A69" s="263"/>
      <c r="B69" s="263"/>
    </row>
    <row r="70" customFormat="false" ht="11.25" hidden="false" customHeight="false" outlineLevel="0" collapsed="false">
      <c r="A70" s="263"/>
      <c r="B70" s="263"/>
    </row>
    <row r="71" customFormat="false" ht="11.25" hidden="false" customHeight="false" outlineLevel="0" collapsed="false">
      <c r="A71" s="263"/>
      <c r="B71" s="263"/>
    </row>
    <row r="72" customFormat="false" ht="11.25" hidden="false" customHeight="false" outlineLevel="0" collapsed="false">
      <c r="A72" s="263"/>
      <c r="B72" s="263"/>
    </row>
    <row r="73" customFormat="false" ht="11.25" hidden="false" customHeight="false" outlineLevel="0" collapsed="false">
      <c r="A73" s="263"/>
      <c r="B73" s="263"/>
    </row>
    <row r="74" customFormat="false" ht="11.25" hidden="false" customHeight="false" outlineLevel="0" collapsed="false">
      <c r="A74" s="263"/>
      <c r="B74" s="263"/>
    </row>
    <row r="75" customFormat="false" ht="11.25" hidden="false" customHeight="false" outlineLevel="0" collapsed="false">
      <c r="A75" s="263"/>
      <c r="B75" s="263"/>
    </row>
    <row r="76" customFormat="false" ht="11.25" hidden="false" customHeight="false" outlineLevel="0" collapsed="false">
      <c r="A76" s="263"/>
      <c r="B76" s="263"/>
    </row>
    <row r="77" customFormat="false" ht="11.25" hidden="false" customHeight="false" outlineLevel="0" collapsed="false">
      <c r="A77" s="263"/>
      <c r="B77" s="263"/>
    </row>
    <row r="78" customFormat="false" ht="11.25" hidden="false" customHeight="false" outlineLevel="0" collapsed="false">
      <c r="A78" s="263"/>
      <c r="B78" s="263"/>
    </row>
    <row r="79" customFormat="false" ht="11.25" hidden="false" customHeight="false" outlineLevel="0" collapsed="false">
      <c r="A79" s="263"/>
      <c r="B79" s="263"/>
    </row>
    <row r="80" customFormat="false" ht="11.25" hidden="false" customHeight="false" outlineLevel="0" collapsed="false">
      <c r="A80" s="263"/>
      <c r="B80" s="263"/>
    </row>
    <row r="81" customFormat="false" ht="11.25" hidden="false" customHeight="false" outlineLevel="0" collapsed="false">
      <c r="A81" s="263"/>
      <c r="B81" s="263"/>
    </row>
    <row r="82" customFormat="false" ht="11.25" hidden="false" customHeight="false" outlineLevel="0" collapsed="false">
      <c r="A82" s="263"/>
      <c r="B82" s="263"/>
    </row>
    <row r="83" customFormat="false" ht="11.25" hidden="false" customHeight="false" outlineLevel="0" collapsed="false">
      <c r="A83" s="263"/>
      <c r="B83" s="263"/>
    </row>
    <row r="84" customFormat="false" ht="11.25" hidden="false" customHeight="false" outlineLevel="0" collapsed="false">
      <c r="A84" s="263"/>
      <c r="B84" s="263"/>
    </row>
    <row r="85" customFormat="false" ht="11.25" hidden="false" customHeight="false" outlineLevel="0" collapsed="false">
      <c r="A85" s="263"/>
      <c r="B85" s="263"/>
    </row>
    <row r="86" customFormat="false" ht="11.25" hidden="false" customHeight="false" outlineLevel="0" collapsed="false">
      <c r="A86" s="263"/>
      <c r="B86" s="263"/>
    </row>
    <row r="87" customFormat="false" ht="11.25" hidden="false" customHeight="false" outlineLevel="0" collapsed="false">
      <c r="A87" s="263"/>
      <c r="B87" s="263"/>
    </row>
    <row r="88" customFormat="false" ht="11.25" hidden="false" customHeight="false" outlineLevel="0" collapsed="false">
      <c r="A88" s="263"/>
      <c r="B88" s="263"/>
    </row>
    <row r="89" customFormat="false" ht="11.25" hidden="false" customHeight="false" outlineLevel="0" collapsed="false">
      <c r="A89" s="263"/>
      <c r="B89" s="263"/>
    </row>
    <row r="90" customFormat="false" ht="11.25" hidden="false" customHeight="false" outlineLevel="0" collapsed="false">
      <c r="A90" s="263"/>
      <c r="B90" s="263"/>
    </row>
    <row r="91" customFormat="false" ht="11.25" hidden="false" customHeight="false" outlineLevel="0" collapsed="false">
      <c r="A91" s="263"/>
      <c r="B91" s="263"/>
    </row>
    <row r="92" customFormat="false" ht="11.25" hidden="false" customHeight="false" outlineLevel="0" collapsed="false">
      <c r="A92" s="263"/>
      <c r="B92" s="263"/>
    </row>
    <row r="93" customFormat="false" ht="11.25" hidden="false" customHeight="false" outlineLevel="0" collapsed="false">
      <c r="A93" s="263"/>
      <c r="B93" s="263"/>
    </row>
    <row r="94" customFormat="false" ht="11.25" hidden="false" customHeight="false" outlineLevel="0" collapsed="false">
      <c r="A94" s="263"/>
      <c r="B94" s="263"/>
    </row>
    <row r="95" customFormat="false" ht="11.25" hidden="false" customHeight="false" outlineLevel="0" collapsed="false">
      <c r="A95" s="263"/>
      <c r="B95" s="263"/>
    </row>
    <row r="96" customFormat="false" ht="11.25" hidden="false" customHeight="false" outlineLevel="0" collapsed="false">
      <c r="A96" s="263"/>
      <c r="B96" s="263"/>
    </row>
    <row r="97" customFormat="false" ht="11.25" hidden="false" customHeight="false" outlineLevel="0" collapsed="false">
      <c r="A97" s="263"/>
      <c r="B97" s="263"/>
    </row>
    <row r="98" customFormat="false" ht="11.25" hidden="false" customHeight="false" outlineLevel="0" collapsed="false">
      <c r="A98" s="263"/>
      <c r="B98" s="263"/>
    </row>
    <row r="99" customFormat="false" ht="11.25" hidden="false" customHeight="false" outlineLevel="0" collapsed="false">
      <c r="A99" s="263"/>
      <c r="B99" s="263"/>
    </row>
    <row r="100" customFormat="false" ht="11.25" hidden="false" customHeight="false" outlineLevel="0" collapsed="false">
      <c r="A100" s="263"/>
      <c r="B100" s="263"/>
    </row>
    <row r="101" customFormat="false" ht="11.25" hidden="false" customHeight="false" outlineLevel="0" collapsed="false">
      <c r="A101" s="263"/>
      <c r="B101" s="263"/>
    </row>
    <row r="102" customFormat="false" ht="11.25" hidden="false" customHeight="false" outlineLevel="0" collapsed="false">
      <c r="A102" s="263"/>
      <c r="B102" s="263"/>
    </row>
    <row r="103" customFormat="false" ht="11.25" hidden="false" customHeight="false" outlineLevel="0" collapsed="false">
      <c r="A103" s="263"/>
      <c r="B103" s="263"/>
    </row>
    <row r="104" customFormat="false" ht="11.25" hidden="false" customHeight="false" outlineLevel="0" collapsed="false">
      <c r="A104" s="263"/>
      <c r="B104" s="263"/>
    </row>
    <row r="105" customFormat="false" ht="11.25" hidden="false" customHeight="false" outlineLevel="0" collapsed="false">
      <c r="A105" s="263"/>
      <c r="B105" s="263"/>
    </row>
    <row r="106" customFormat="false" ht="11.25" hidden="false" customHeight="false" outlineLevel="0" collapsed="false">
      <c r="A106" s="263"/>
      <c r="B106" s="263"/>
    </row>
    <row r="107" customFormat="false" ht="11.25" hidden="false" customHeight="false" outlineLevel="0" collapsed="false">
      <c r="A107" s="263"/>
      <c r="B107" s="263"/>
    </row>
    <row r="108" customFormat="false" ht="11.25" hidden="false" customHeight="false" outlineLevel="0" collapsed="false">
      <c r="A108" s="263"/>
      <c r="B108" s="263"/>
    </row>
    <row r="109" customFormat="false" ht="11.25" hidden="false" customHeight="false" outlineLevel="0" collapsed="false">
      <c r="A109" s="263"/>
      <c r="B109" s="263"/>
    </row>
    <row r="110" customFormat="false" ht="11.25" hidden="false" customHeight="false" outlineLevel="0" collapsed="false">
      <c r="A110" s="263"/>
      <c r="B110" s="263"/>
    </row>
    <row r="111" customFormat="false" ht="11.25" hidden="false" customHeight="false" outlineLevel="0" collapsed="false">
      <c r="A111" s="263"/>
      <c r="B111" s="263"/>
    </row>
    <row r="112" customFormat="false" ht="11.25" hidden="false" customHeight="false" outlineLevel="0" collapsed="false">
      <c r="A112" s="263"/>
      <c r="B112" s="263"/>
    </row>
    <row r="113" customFormat="false" ht="11.25" hidden="false" customHeight="false" outlineLevel="0" collapsed="false">
      <c r="A113" s="263"/>
      <c r="B113" s="263"/>
    </row>
    <row r="114" customFormat="false" ht="11.25" hidden="false" customHeight="false" outlineLevel="0" collapsed="false">
      <c r="A114" s="263"/>
      <c r="B114" s="263"/>
    </row>
    <row r="115" customFormat="false" ht="11.25" hidden="false" customHeight="false" outlineLevel="0" collapsed="false">
      <c r="A115" s="263"/>
      <c r="B115" s="263"/>
    </row>
    <row r="116" customFormat="false" ht="11.25" hidden="false" customHeight="false" outlineLevel="0" collapsed="false">
      <c r="A116" s="263"/>
      <c r="B116" s="263"/>
    </row>
    <row r="117" customFormat="false" ht="11.25" hidden="false" customHeight="false" outlineLevel="0" collapsed="false">
      <c r="A117" s="263"/>
      <c r="B117" s="263"/>
    </row>
    <row r="118" customFormat="false" ht="11.25" hidden="false" customHeight="false" outlineLevel="0" collapsed="false">
      <c r="A118" s="263"/>
      <c r="B118" s="263"/>
    </row>
    <row r="119" customFormat="false" ht="11.25" hidden="false" customHeight="false" outlineLevel="0" collapsed="false">
      <c r="A119" s="263"/>
      <c r="B119" s="263"/>
    </row>
    <row r="120" customFormat="false" ht="11.25" hidden="false" customHeight="false" outlineLevel="0" collapsed="false">
      <c r="A120" s="263"/>
      <c r="B120" s="263"/>
    </row>
    <row r="121" customFormat="false" ht="11.25" hidden="false" customHeight="false" outlineLevel="0" collapsed="false">
      <c r="A121" s="263"/>
      <c r="B121" s="263"/>
    </row>
    <row r="122" customFormat="false" ht="11.25" hidden="false" customHeight="false" outlineLevel="0" collapsed="false">
      <c r="A122" s="263"/>
      <c r="B122" s="263"/>
    </row>
    <row r="123" customFormat="false" ht="11.25" hidden="false" customHeight="false" outlineLevel="0" collapsed="false">
      <c r="A123" s="263"/>
      <c r="B123" s="263"/>
    </row>
    <row r="124" customFormat="false" ht="11.25" hidden="false" customHeight="false" outlineLevel="0" collapsed="false">
      <c r="A124" s="263"/>
      <c r="B124" s="263"/>
    </row>
    <row r="125" customFormat="false" ht="11.25" hidden="false" customHeight="false" outlineLevel="0" collapsed="false">
      <c r="A125" s="263"/>
      <c r="B125" s="263"/>
    </row>
    <row r="126" customFormat="false" ht="11.25" hidden="false" customHeight="false" outlineLevel="0" collapsed="false">
      <c r="A126" s="263"/>
      <c r="B126" s="263"/>
    </row>
    <row r="127" customFormat="false" ht="11.25" hidden="false" customHeight="false" outlineLevel="0" collapsed="false">
      <c r="A127" s="263"/>
      <c r="B127" s="263"/>
    </row>
    <row r="128" customFormat="false" ht="11.25" hidden="false" customHeight="false" outlineLevel="0" collapsed="false">
      <c r="A128" s="263"/>
      <c r="B128" s="263"/>
    </row>
    <row r="129" customFormat="false" ht="11.25" hidden="false" customHeight="false" outlineLevel="0" collapsed="false">
      <c r="A129" s="263"/>
      <c r="B129" s="263"/>
    </row>
    <row r="130" customFormat="false" ht="11.25" hidden="false" customHeight="false" outlineLevel="0" collapsed="false">
      <c r="A130" s="263"/>
      <c r="B130" s="263"/>
    </row>
    <row r="131" customFormat="false" ht="11.25" hidden="false" customHeight="false" outlineLevel="0" collapsed="false">
      <c r="A131" s="263"/>
      <c r="B131" s="263"/>
    </row>
    <row r="132" customFormat="false" ht="11.25" hidden="false" customHeight="false" outlineLevel="0" collapsed="false">
      <c r="A132" s="263"/>
      <c r="B132" s="263"/>
    </row>
    <row r="133" customFormat="false" ht="11.25" hidden="false" customHeight="false" outlineLevel="0" collapsed="false">
      <c r="A133" s="263"/>
      <c r="B133" s="263"/>
    </row>
    <row r="134" customFormat="false" ht="11.25" hidden="false" customHeight="false" outlineLevel="0" collapsed="false">
      <c r="A134" s="263"/>
      <c r="B134" s="263"/>
    </row>
    <row r="135" customFormat="false" ht="11.25" hidden="false" customHeight="false" outlineLevel="0" collapsed="false">
      <c r="A135" s="263"/>
      <c r="B135" s="263"/>
    </row>
    <row r="136" customFormat="false" ht="11.25" hidden="false" customHeight="false" outlineLevel="0" collapsed="false">
      <c r="A136" s="263"/>
      <c r="B136" s="263"/>
    </row>
    <row r="137" customFormat="false" ht="11.25" hidden="false" customHeight="false" outlineLevel="0" collapsed="false">
      <c r="A137" s="263"/>
      <c r="B137" s="263"/>
    </row>
    <row r="138" customFormat="false" ht="11.25" hidden="false" customHeight="false" outlineLevel="0" collapsed="false">
      <c r="A138" s="263"/>
      <c r="B138" s="263"/>
    </row>
    <row r="139" customFormat="false" ht="11.25" hidden="false" customHeight="false" outlineLevel="0" collapsed="false">
      <c r="A139" s="263"/>
      <c r="B139" s="263"/>
    </row>
    <row r="140" customFormat="false" ht="11.25" hidden="false" customHeight="false" outlineLevel="0" collapsed="false">
      <c r="A140" s="263"/>
      <c r="B140" s="263"/>
    </row>
    <row r="141" customFormat="false" ht="11.25" hidden="false" customHeight="false" outlineLevel="0" collapsed="false">
      <c r="A141" s="263"/>
      <c r="B141" s="263"/>
    </row>
    <row r="142" customFormat="false" ht="11.25" hidden="false" customHeight="false" outlineLevel="0" collapsed="false">
      <c r="A142" s="263"/>
      <c r="B142" s="263"/>
    </row>
    <row r="143" customFormat="false" ht="11.25" hidden="false" customHeight="false" outlineLevel="0" collapsed="false">
      <c r="A143" s="263"/>
      <c r="B143" s="263"/>
    </row>
    <row r="144" customFormat="false" ht="11.25" hidden="false" customHeight="false" outlineLevel="0" collapsed="false">
      <c r="A144" s="263"/>
      <c r="B144" s="263"/>
    </row>
    <row r="145" customFormat="false" ht="11.25" hidden="false" customHeight="false" outlineLevel="0" collapsed="false">
      <c r="A145" s="263"/>
      <c r="B145" s="263"/>
    </row>
    <row r="146" customFormat="false" ht="11.25" hidden="false" customHeight="false" outlineLevel="0" collapsed="false">
      <c r="A146" s="263"/>
      <c r="B146" s="263"/>
    </row>
    <row r="147" customFormat="false" ht="11.25" hidden="false" customHeight="false" outlineLevel="0" collapsed="false">
      <c r="A147" s="263"/>
      <c r="B147" s="263"/>
    </row>
    <row r="148" customFormat="false" ht="11.25" hidden="false" customHeight="false" outlineLevel="0" collapsed="false">
      <c r="A148" s="263"/>
      <c r="B148" s="263"/>
    </row>
    <row r="149" customFormat="false" ht="11.25" hidden="false" customHeight="false" outlineLevel="0" collapsed="false">
      <c r="A149" s="263"/>
      <c r="B149" s="263"/>
    </row>
    <row r="150" customFormat="false" ht="11.25" hidden="false" customHeight="false" outlineLevel="0" collapsed="false">
      <c r="A150" s="263"/>
      <c r="B150" s="263"/>
    </row>
    <row r="151" customFormat="false" ht="11.25" hidden="false" customHeight="false" outlineLevel="0" collapsed="false">
      <c r="A151" s="263"/>
      <c r="B151" s="263"/>
    </row>
    <row r="152" customFormat="false" ht="11.25" hidden="false" customHeight="false" outlineLevel="0" collapsed="false">
      <c r="A152" s="263"/>
      <c r="B152" s="263"/>
    </row>
    <row r="153" customFormat="false" ht="11.25" hidden="false" customHeight="false" outlineLevel="0" collapsed="false">
      <c r="A153" s="263"/>
      <c r="B153" s="263"/>
    </row>
    <row r="154" customFormat="false" ht="11.25" hidden="false" customHeight="false" outlineLevel="0" collapsed="false">
      <c r="A154" s="263"/>
      <c r="B154" s="263"/>
    </row>
    <row r="155" customFormat="false" ht="11.25" hidden="false" customHeight="false" outlineLevel="0" collapsed="false">
      <c r="A155" s="263"/>
      <c r="B155" s="263"/>
    </row>
    <row r="156" customFormat="false" ht="11.25" hidden="false" customHeight="false" outlineLevel="0" collapsed="false">
      <c r="A156" s="263"/>
      <c r="B156" s="263"/>
    </row>
    <row r="157" customFormat="false" ht="11.25" hidden="false" customHeight="false" outlineLevel="0" collapsed="false">
      <c r="A157" s="263"/>
      <c r="B157" s="263"/>
    </row>
    <row r="158" customFormat="false" ht="11.25" hidden="false" customHeight="false" outlineLevel="0" collapsed="false">
      <c r="A158" s="263"/>
      <c r="B158" s="263"/>
    </row>
    <row r="159" customFormat="false" ht="11.25" hidden="false" customHeight="false" outlineLevel="0" collapsed="false">
      <c r="A159" s="263"/>
      <c r="B159" s="263"/>
    </row>
    <row r="160" customFormat="false" ht="11.25" hidden="false" customHeight="false" outlineLevel="0" collapsed="false">
      <c r="A160" s="263"/>
      <c r="B160" s="263"/>
    </row>
    <row r="161" customFormat="false" ht="11.25" hidden="false" customHeight="false" outlineLevel="0" collapsed="false">
      <c r="A161" s="263"/>
      <c r="B161" s="263"/>
    </row>
    <row r="162" customFormat="false" ht="11.25" hidden="false" customHeight="false" outlineLevel="0" collapsed="false">
      <c r="A162" s="263"/>
      <c r="B162" s="263"/>
    </row>
    <row r="163" customFormat="false" ht="11.25" hidden="false" customHeight="false" outlineLevel="0" collapsed="false">
      <c r="A163" s="263"/>
      <c r="B163" s="263"/>
    </row>
    <row r="164" customFormat="false" ht="11.25" hidden="false" customHeight="false" outlineLevel="0" collapsed="false">
      <c r="A164" s="263"/>
      <c r="B164" s="263"/>
    </row>
    <row r="165" customFormat="false" ht="11.25" hidden="false" customHeight="false" outlineLevel="0" collapsed="false">
      <c r="A165" s="263"/>
      <c r="B165" s="263"/>
    </row>
    <row r="166" customFormat="false" ht="11.25" hidden="false" customHeight="false" outlineLevel="0" collapsed="false">
      <c r="A166" s="263"/>
      <c r="B166" s="263"/>
    </row>
    <row r="167" customFormat="false" ht="11.25" hidden="false" customHeight="false" outlineLevel="0" collapsed="false">
      <c r="A167" s="263"/>
      <c r="B167" s="263"/>
    </row>
    <row r="168" customFormat="false" ht="11.25" hidden="false" customHeight="false" outlineLevel="0" collapsed="false">
      <c r="A168" s="263"/>
      <c r="B168" s="263"/>
    </row>
    <row r="169" customFormat="false" ht="11.25" hidden="false" customHeight="false" outlineLevel="0" collapsed="false">
      <c r="A169" s="263"/>
      <c r="B169" s="263"/>
    </row>
    <row r="170" customFormat="false" ht="11.25" hidden="false" customHeight="false" outlineLevel="0" collapsed="false">
      <c r="A170" s="263"/>
      <c r="B170" s="263"/>
    </row>
    <row r="171" customFormat="false" ht="11.25" hidden="false" customHeight="false" outlineLevel="0" collapsed="false">
      <c r="A171" s="263"/>
      <c r="B171" s="263"/>
    </row>
    <row r="172" customFormat="false" ht="11.25" hidden="false" customHeight="false" outlineLevel="0" collapsed="false">
      <c r="A172" s="263"/>
      <c r="B172" s="263"/>
    </row>
    <row r="173" customFormat="false" ht="11.25" hidden="false" customHeight="false" outlineLevel="0" collapsed="false">
      <c r="A173" s="263"/>
      <c r="B173" s="263"/>
    </row>
    <row r="174" customFormat="false" ht="11.25" hidden="false" customHeight="false" outlineLevel="0" collapsed="false">
      <c r="A174" s="263"/>
      <c r="B174" s="263"/>
    </row>
    <row r="175" customFormat="false" ht="11.25" hidden="false" customHeight="false" outlineLevel="0" collapsed="false">
      <c r="A175" s="263"/>
      <c r="B175" s="263"/>
    </row>
    <row r="176" customFormat="false" ht="11.25" hidden="false" customHeight="false" outlineLevel="0" collapsed="false">
      <c r="A176" s="263"/>
      <c r="B176" s="263"/>
    </row>
    <row r="177" customFormat="false" ht="11.25" hidden="false" customHeight="false" outlineLevel="0" collapsed="false">
      <c r="A177" s="263"/>
      <c r="B177" s="263"/>
    </row>
    <row r="178" customFormat="false" ht="11.25" hidden="false" customHeight="false" outlineLevel="0" collapsed="false">
      <c r="A178" s="263"/>
      <c r="B178" s="263"/>
    </row>
    <row r="179" customFormat="false" ht="11.25" hidden="false" customHeight="false" outlineLevel="0" collapsed="false">
      <c r="A179" s="263"/>
      <c r="B179" s="263"/>
    </row>
    <row r="180" customFormat="false" ht="11.25" hidden="false" customHeight="false" outlineLevel="0" collapsed="false">
      <c r="A180" s="263"/>
      <c r="B180" s="263"/>
    </row>
    <row r="181" customFormat="false" ht="11.25" hidden="false" customHeight="false" outlineLevel="0" collapsed="false">
      <c r="A181" s="263"/>
      <c r="B181" s="263"/>
    </row>
    <row r="182" customFormat="false" ht="11.25" hidden="false" customHeight="false" outlineLevel="0" collapsed="false">
      <c r="A182" s="263"/>
      <c r="B182" s="263"/>
    </row>
    <row r="183" customFormat="false" ht="11.25" hidden="false" customHeight="false" outlineLevel="0" collapsed="false">
      <c r="A183" s="263"/>
      <c r="B183" s="263"/>
    </row>
    <row r="184" customFormat="false" ht="11.25" hidden="false" customHeight="false" outlineLevel="0" collapsed="false">
      <c r="A184" s="263"/>
      <c r="B184" s="263"/>
    </row>
    <row r="185" customFormat="false" ht="11.25" hidden="false" customHeight="false" outlineLevel="0" collapsed="false">
      <c r="A185" s="263"/>
      <c r="B185" s="263"/>
    </row>
    <row r="186" customFormat="false" ht="11.25" hidden="false" customHeight="false" outlineLevel="0" collapsed="false">
      <c r="A186" s="263"/>
      <c r="B186" s="263"/>
    </row>
    <row r="187" customFormat="false" ht="11.25" hidden="false" customHeight="false" outlineLevel="0" collapsed="false">
      <c r="A187" s="263"/>
      <c r="B187" s="263"/>
    </row>
    <row r="188" customFormat="false" ht="11.25" hidden="false" customHeight="false" outlineLevel="0" collapsed="false">
      <c r="A188" s="263"/>
      <c r="B188" s="263"/>
    </row>
    <row r="189" customFormat="false" ht="11.25" hidden="false" customHeight="false" outlineLevel="0" collapsed="false">
      <c r="A189" s="263"/>
      <c r="B189" s="263"/>
    </row>
    <row r="190" customFormat="false" ht="11.25" hidden="false" customHeight="false" outlineLevel="0" collapsed="false">
      <c r="A190" s="263"/>
      <c r="B190" s="263"/>
    </row>
    <row r="191" customFormat="false" ht="11.25" hidden="false" customHeight="false" outlineLevel="0" collapsed="false">
      <c r="A191" s="263"/>
      <c r="B191" s="263"/>
    </row>
    <row r="192" customFormat="false" ht="11.25" hidden="false" customHeight="false" outlineLevel="0" collapsed="false">
      <c r="A192" s="263"/>
      <c r="B192" s="263"/>
    </row>
    <row r="193" customFormat="false" ht="11.25" hidden="false" customHeight="false" outlineLevel="0" collapsed="false">
      <c r="A193" s="263"/>
      <c r="B193" s="263"/>
    </row>
    <row r="194" customFormat="false" ht="11.25" hidden="false" customHeight="false" outlineLevel="0" collapsed="false">
      <c r="A194" s="263"/>
      <c r="B194" s="263"/>
    </row>
    <row r="195" customFormat="false" ht="11.25" hidden="false" customHeight="false" outlineLevel="0" collapsed="false">
      <c r="A195" s="263"/>
      <c r="B195" s="263"/>
    </row>
    <row r="196" customFormat="false" ht="11.25" hidden="false" customHeight="false" outlineLevel="0" collapsed="false">
      <c r="A196" s="263"/>
      <c r="B196" s="263"/>
    </row>
    <row r="197" customFormat="false" ht="11.25" hidden="false" customHeight="false" outlineLevel="0" collapsed="false">
      <c r="A197" s="263"/>
      <c r="B197" s="263"/>
    </row>
    <row r="198" customFormat="false" ht="11.25" hidden="false" customHeight="false" outlineLevel="0" collapsed="false">
      <c r="A198" s="263"/>
      <c r="B198" s="263"/>
    </row>
    <row r="199" customFormat="false" ht="11.25" hidden="false" customHeight="false" outlineLevel="0" collapsed="false">
      <c r="A199" s="263"/>
      <c r="B199" s="263"/>
    </row>
    <row r="200" customFormat="false" ht="11.25" hidden="false" customHeight="false" outlineLevel="0" collapsed="false">
      <c r="A200" s="263"/>
      <c r="B200" s="263"/>
    </row>
    <row r="201" customFormat="false" ht="11.25" hidden="false" customHeight="false" outlineLevel="0" collapsed="false">
      <c r="A201" s="263"/>
      <c r="B201" s="263"/>
    </row>
    <row r="202" customFormat="false" ht="11.25" hidden="false" customHeight="false" outlineLevel="0" collapsed="false">
      <c r="A202" s="263"/>
      <c r="B202" s="263"/>
    </row>
    <row r="203" customFormat="false" ht="11.25" hidden="false" customHeight="false" outlineLevel="0" collapsed="false">
      <c r="A203" s="263"/>
      <c r="B203" s="263"/>
    </row>
    <row r="204" customFormat="false" ht="11.25" hidden="false" customHeight="false" outlineLevel="0" collapsed="false">
      <c r="A204" s="263"/>
      <c r="B204" s="263"/>
    </row>
    <row r="205" customFormat="false" ht="11.25" hidden="false" customHeight="false" outlineLevel="0" collapsed="false">
      <c r="A205" s="263"/>
      <c r="B205" s="263"/>
    </row>
    <row r="206" customFormat="false" ht="11.25" hidden="false" customHeight="false" outlineLevel="0" collapsed="false">
      <c r="A206" s="263"/>
      <c r="B206" s="263"/>
    </row>
    <row r="207" customFormat="false" ht="11.25" hidden="false" customHeight="false" outlineLevel="0" collapsed="false">
      <c r="A207" s="263"/>
      <c r="B207" s="263"/>
    </row>
    <row r="208" customFormat="false" ht="11.25" hidden="false" customHeight="false" outlineLevel="0" collapsed="false">
      <c r="A208" s="263"/>
      <c r="B208" s="263"/>
    </row>
    <row r="209" customFormat="false" ht="11.25" hidden="false" customHeight="false" outlineLevel="0" collapsed="false">
      <c r="A209" s="263"/>
      <c r="B209" s="263"/>
    </row>
    <row r="210" customFormat="false" ht="11.25" hidden="false" customHeight="false" outlineLevel="0" collapsed="false">
      <c r="A210" s="263"/>
      <c r="B210" s="263"/>
    </row>
    <row r="211" customFormat="false" ht="11.25" hidden="false" customHeight="false" outlineLevel="0" collapsed="false">
      <c r="A211" s="263"/>
      <c r="B211" s="263"/>
    </row>
    <row r="212" customFormat="false" ht="11.25" hidden="false" customHeight="false" outlineLevel="0" collapsed="false">
      <c r="A212" s="263"/>
      <c r="B212" s="263"/>
    </row>
    <row r="213" customFormat="false" ht="11.25" hidden="false" customHeight="false" outlineLevel="0" collapsed="false">
      <c r="A213" s="263"/>
      <c r="B213" s="263"/>
    </row>
    <row r="214" customFormat="false" ht="11.25" hidden="false" customHeight="false" outlineLevel="0" collapsed="false">
      <c r="A214" s="263"/>
      <c r="B214" s="263"/>
    </row>
    <row r="215" customFormat="false" ht="11.25" hidden="false" customHeight="false" outlineLevel="0" collapsed="false">
      <c r="A215" s="263"/>
      <c r="B215" s="263"/>
    </row>
    <row r="216" customFormat="false" ht="11.25" hidden="false" customHeight="false" outlineLevel="0" collapsed="false">
      <c r="A216" s="263"/>
      <c r="B216" s="263"/>
    </row>
    <row r="217" customFormat="false" ht="11.25" hidden="false" customHeight="false" outlineLevel="0" collapsed="false">
      <c r="A217" s="263"/>
      <c r="B217" s="263"/>
    </row>
    <row r="218" customFormat="false" ht="11.25" hidden="false" customHeight="false" outlineLevel="0" collapsed="false">
      <c r="A218" s="263"/>
      <c r="B218" s="263"/>
    </row>
    <row r="219" customFormat="false" ht="11.25" hidden="false" customHeight="false" outlineLevel="0" collapsed="false">
      <c r="A219" s="263"/>
      <c r="B219" s="263"/>
    </row>
    <row r="220" customFormat="false" ht="11.25" hidden="false" customHeight="false" outlineLevel="0" collapsed="false">
      <c r="A220" s="263"/>
      <c r="B220" s="263"/>
    </row>
    <row r="221" customFormat="false" ht="11.25" hidden="false" customHeight="false" outlineLevel="0" collapsed="false">
      <c r="A221" s="263"/>
      <c r="B221" s="263"/>
    </row>
    <row r="222" customFormat="false" ht="11.25" hidden="false" customHeight="false" outlineLevel="0" collapsed="false">
      <c r="A222" s="263"/>
      <c r="B222" s="263"/>
    </row>
    <row r="223" customFormat="false" ht="11.25" hidden="false" customHeight="false" outlineLevel="0" collapsed="false">
      <c r="A223" s="263"/>
      <c r="B223" s="263"/>
    </row>
    <row r="224" customFormat="false" ht="11.25" hidden="false" customHeight="false" outlineLevel="0" collapsed="false">
      <c r="A224" s="263"/>
      <c r="B224" s="263"/>
    </row>
    <row r="225" customFormat="false" ht="11.25" hidden="false" customHeight="false" outlineLevel="0" collapsed="false">
      <c r="A225" s="263"/>
      <c r="B225" s="263"/>
    </row>
    <row r="226" customFormat="false" ht="11.25" hidden="false" customHeight="false" outlineLevel="0" collapsed="false">
      <c r="A226" s="263"/>
      <c r="B226" s="263"/>
    </row>
    <row r="227" customFormat="false" ht="11.25" hidden="false" customHeight="false" outlineLevel="0" collapsed="false">
      <c r="A227" s="263"/>
      <c r="B227" s="263"/>
    </row>
    <row r="228" customFormat="false" ht="11.25" hidden="false" customHeight="false" outlineLevel="0" collapsed="false">
      <c r="A228" s="263"/>
      <c r="B228" s="263"/>
    </row>
    <row r="229" customFormat="false" ht="11.25" hidden="false" customHeight="false" outlineLevel="0" collapsed="false">
      <c r="A229" s="263"/>
      <c r="B229" s="263"/>
    </row>
    <row r="230" customFormat="false" ht="11.25" hidden="false" customHeight="false" outlineLevel="0" collapsed="false">
      <c r="A230" s="263"/>
      <c r="B230" s="263"/>
    </row>
    <row r="231" customFormat="false" ht="11.25" hidden="false" customHeight="false" outlineLevel="0" collapsed="false">
      <c r="A231" s="263"/>
      <c r="B231" s="263"/>
    </row>
    <row r="232" customFormat="false" ht="11.25" hidden="false" customHeight="false" outlineLevel="0" collapsed="false">
      <c r="A232" s="263"/>
      <c r="B232" s="263"/>
    </row>
    <row r="233" customFormat="false" ht="11.25" hidden="false" customHeight="false" outlineLevel="0" collapsed="false">
      <c r="A233" s="263"/>
      <c r="B233" s="263"/>
    </row>
    <row r="234" customFormat="false" ht="11.25" hidden="false" customHeight="false" outlineLevel="0" collapsed="false">
      <c r="A234" s="263"/>
      <c r="B234" s="263"/>
    </row>
    <row r="235" customFormat="false" ht="11.25" hidden="false" customHeight="false" outlineLevel="0" collapsed="false">
      <c r="A235" s="263"/>
      <c r="B235" s="263"/>
    </row>
    <row r="236" customFormat="false" ht="11.25" hidden="false" customHeight="false" outlineLevel="0" collapsed="false">
      <c r="A236" s="263"/>
      <c r="B236" s="263"/>
    </row>
    <row r="237" customFormat="false" ht="11.25" hidden="false" customHeight="false" outlineLevel="0" collapsed="false">
      <c r="A237" s="263"/>
      <c r="B237" s="263"/>
    </row>
    <row r="238" customFormat="false" ht="11.25" hidden="false" customHeight="false" outlineLevel="0" collapsed="false">
      <c r="A238" s="263"/>
      <c r="B238" s="263"/>
    </row>
    <row r="239" customFormat="false" ht="11.25" hidden="false" customHeight="false" outlineLevel="0" collapsed="false">
      <c r="A239" s="263"/>
      <c r="B239" s="263"/>
    </row>
    <row r="240" customFormat="false" ht="11.25" hidden="false" customHeight="false" outlineLevel="0" collapsed="false">
      <c r="A240" s="263"/>
      <c r="B240" s="263"/>
    </row>
    <row r="241" customFormat="false" ht="11.25" hidden="false" customHeight="false" outlineLevel="0" collapsed="false">
      <c r="A241" s="263"/>
      <c r="B241" s="263"/>
    </row>
    <row r="242" customFormat="false" ht="11.25" hidden="false" customHeight="false" outlineLevel="0" collapsed="false">
      <c r="A242" s="263"/>
      <c r="B242" s="263"/>
    </row>
    <row r="243" customFormat="false" ht="11.25" hidden="false" customHeight="false" outlineLevel="0" collapsed="false">
      <c r="A243" s="263"/>
      <c r="B243" s="263"/>
    </row>
    <row r="244" customFormat="false" ht="11.25" hidden="false" customHeight="false" outlineLevel="0" collapsed="false">
      <c r="A244" s="263"/>
      <c r="B244" s="263"/>
    </row>
    <row r="245" customFormat="false" ht="11.25" hidden="false" customHeight="false" outlineLevel="0" collapsed="false">
      <c r="A245" s="263"/>
      <c r="B245" s="263"/>
    </row>
    <row r="246" customFormat="false" ht="11.25" hidden="false" customHeight="false" outlineLevel="0" collapsed="false">
      <c r="A246" s="263"/>
      <c r="B246" s="263"/>
    </row>
    <row r="247" customFormat="false" ht="11.25" hidden="false" customHeight="false" outlineLevel="0" collapsed="false">
      <c r="A247" s="263"/>
      <c r="B247" s="263"/>
    </row>
    <row r="248" customFormat="false" ht="11.25" hidden="false" customHeight="false" outlineLevel="0" collapsed="false">
      <c r="A248" s="263"/>
      <c r="B248" s="263"/>
    </row>
    <row r="249" customFormat="false" ht="11.25" hidden="false" customHeight="false" outlineLevel="0" collapsed="false">
      <c r="A249" s="263"/>
      <c r="B249" s="263"/>
    </row>
    <row r="250" customFormat="false" ht="11.25" hidden="false" customHeight="false" outlineLevel="0" collapsed="false">
      <c r="A250" s="263"/>
      <c r="B250" s="263"/>
    </row>
    <row r="251" customFormat="false" ht="11.25" hidden="false" customHeight="false" outlineLevel="0" collapsed="false">
      <c r="A251" s="263"/>
      <c r="B251" s="263"/>
    </row>
    <row r="252" customFormat="false" ht="11.25" hidden="false" customHeight="false" outlineLevel="0" collapsed="false">
      <c r="A252" s="263"/>
      <c r="B252" s="263"/>
    </row>
    <row r="253" customFormat="false" ht="11.25" hidden="false" customHeight="false" outlineLevel="0" collapsed="false">
      <c r="A253" s="263"/>
      <c r="B253" s="263"/>
    </row>
    <row r="254" customFormat="false" ht="11.25" hidden="false" customHeight="false" outlineLevel="0" collapsed="false">
      <c r="A254" s="263"/>
      <c r="B254" s="263"/>
    </row>
    <row r="255" customFormat="false" ht="11.25" hidden="false" customHeight="false" outlineLevel="0" collapsed="false">
      <c r="A255" s="263"/>
      <c r="B255" s="263"/>
    </row>
    <row r="256" customFormat="false" ht="11.25" hidden="false" customHeight="false" outlineLevel="0" collapsed="false">
      <c r="A256" s="263"/>
      <c r="B256" s="263"/>
    </row>
    <row r="257" customFormat="false" ht="11.25" hidden="false" customHeight="false" outlineLevel="0" collapsed="false">
      <c r="A257" s="263"/>
      <c r="B257" s="263"/>
    </row>
    <row r="258" customFormat="false" ht="11.25" hidden="false" customHeight="false" outlineLevel="0" collapsed="false">
      <c r="A258" s="263"/>
      <c r="B258" s="263"/>
    </row>
    <row r="259" customFormat="false" ht="11.25" hidden="false" customHeight="false" outlineLevel="0" collapsed="false">
      <c r="A259" s="263"/>
      <c r="B259" s="263"/>
    </row>
    <row r="260" customFormat="false" ht="11.25" hidden="false" customHeight="false" outlineLevel="0" collapsed="false">
      <c r="A260" s="263"/>
      <c r="B260" s="263"/>
    </row>
    <row r="261" customFormat="false" ht="11.25" hidden="false" customHeight="false" outlineLevel="0" collapsed="false">
      <c r="A261" s="263"/>
      <c r="B261" s="263"/>
    </row>
    <row r="262" customFormat="false" ht="11.25" hidden="false" customHeight="false" outlineLevel="0" collapsed="false">
      <c r="A262" s="263"/>
      <c r="B262" s="263"/>
    </row>
    <row r="263" customFormat="false" ht="11.25" hidden="false" customHeight="false" outlineLevel="0" collapsed="false">
      <c r="A263" s="263"/>
      <c r="B263" s="263"/>
    </row>
    <row r="264" customFormat="false" ht="11.25" hidden="false" customHeight="false" outlineLevel="0" collapsed="false">
      <c r="A264" s="263"/>
      <c r="B264" s="263"/>
    </row>
    <row r="265" customFormat="false" ht="11.25" hidden="false" customHeight="false" outlineLevel="0" collapsed="false">
      <c r="A265" s="263"/>
      <c r="B265" s="263"/>
    </row>
    <row r="266" customFormat="false" ht="11.25" hidden="false" customHeight="false" outlineLevel="0" collapsed="false">
      <c r="A266" s="263"/>
      <c r="B266" s="263"/>
    </row>
    <row r="267" customFormat="false" ht="11.25" hidden="false" customHeight="false" outlineLevel="0" collapsed="false">
      <c r="A267" s="263"/>
      <c r="B267" s="263"/>
    </row>
    <row r="268" customFormat="false" ht="11.25" hidden="false" customHeight="false" outlineLevel="0" collapsed="false">
      <c r="A268" s="263"/>
      <c r="B268" s="263"/>
    </row>
    <row r="269" customFormat="false" ht="11.25" hidden="false" customHeight="false" outlineLevel="0" collapsed="false">
      <c r="A269" s="263"/>
      <c r="B269" s="263"/>
    </row>
    <row r="270" customFormat="false" ht="11.25" hidden="false" customHeight="false" outlineLevel="0" collapsed="false">
      <c r="A270" s="263"/>
      <c r="B270" s="263"/>
    </row>
    <row r="271" customFormat="false" ht="11.25" hidden="false" customHeight="false" outlineLevel="0" collapsed="false">
      <c r="A271" s="263"/>
      <c r="B271" s="263"/>
    </row>
    <row r="272" customFormat="false" ht="11.25" hidden="false" customHeight="false" outlineLevel="0" collapsed="false">
      <c r="A272" s="263"/>
      <c r="B272" s="263"/>
    </row>
    <row r="273" customFormat="false" ht="11.25" hidden="false" customHeight="false" outlineLevel="0" collapsed="false">
      <c r="A273" s="263"/>
      <c r="B273" s="263"/>
    </row>
    <row r="274" customFormat="false" ht="11.25" hidden="false" customHeight="false" outlineLevel="0" collapsed="false">
      <c r="A274" s="263"/>
      <c r="B274" s="263"/>
    </row>
    <row r="275" customFormat="false" ht="11.25" hidden="false" customHeight="false" outlineLevel="0" collapsed="false">
      <c r="A275" s="263"/>
      <c r="B275" s="263"/>
    </row>
    <row r="276" customFormat="false" ht="11.25" hidden="false" customHeight="false" outlineLevel="0" collapsed="false">
      <c r="A276" s="263"/>
      <c r="B276" s="263"/>
    </row>
    <row r="277" customFormat="false" ht="11.25" hidden="false" customHeight="false" outlineLevel="0" collapsed="false">
      <c r="A277" s="263"/>
      <c r="B277" s="263"/>
    </row>
    <row r="278" customFormat="false" ht="11.25" hidden="false" customHeight="false" outlineLevel="0" collapsed="false">
      <c r="A278" s="263"/>
      <c r="B278" s="263"/>
    </row>
    <row r="279" customFormat="false" ht="11.25" hidden="false" customHeight="false" outlineLevel="0" collapsed="false">
      <c r="A279" s="263"/>
      <c r="B279" s="263"/>
    </row>
    <row r="280" customFormat="false" ht="11.25" hidden="false" customHeight="false" outlineLevel="0" collapsed="false">
      <c r="A280" s="263"/>
      <c r="B280" s="263"/>
    </row>
    <row r="281" customFormat="false" ht="11.25" hidden="false" customHeight="false" outlineLevel="0" collapsed="false">
      <c r="A281" s="263"/>
      <c r="B281" s="263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BX1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2" activeCellId="0" sqref="M12"/>
    </sheetView>
  </sheetViews>
  <sheetFormatPr defaultColWidth="8.734375" defaultRowHeight="11.25" zeroHeight="false" outlineLevelRow="0" outlineLevelCol="0"/>
  <cols>
    <col collapsed="false" customWidth="true" hidden="false" outlineLevel="0" max="1" min="1" style="263" width="15.01"/>
    <col collapsed="false" customWidth="true" hidden="false" outlineLevel="0" max="6" min="6" style="263" width="3.71"/>
    <col collapsed="false" customWidth="true" hidden="false" outlineLevel="0" max="8" min="7" style="263" width="4"/>
    <col collapsed="false" customWidth="true" hidden="false" outlineLevel="0" max="10" min="10" style="263" width="32.28"/>
    <col collapsed="false" customWidth="true" hidden="false" outlineLevel="0" max="11" min="11" style="263" width="31.14"/>
    <col collapsed="false" customWidth="true" hidden="false" outlineLevel="0" max="13" min="13" style="263" width="25.43"/>
    <col collapsed="false" customWidth="true" hidden="false" outlineLevel="0" max="17" min="17" style="263" width="21.43"/>
  </cols>
  <sheetData>
    <row r="1" s="272" customFormat="true" ht="11.25" hidden="false" customHeight="false" outlineLevel="0" collapsed="false">
      <c r="A1" s="271" t="s">
        <v>467</v>
      </c>
    </row>
    <row r="2" s="243" customFormat="true" ht="19.5" hidden="false" customHeight="true" outlineLevel="0" collapsed="false">
      <c r="C2" s="273"/>
      <c r="D2" s="263"/>
      <c r="E2" s="263"/>
      <c r="F2" s="274"/>
      <c r="G2" s="275"/>
      <c r="H2" s="245"/>
    </row>
    <row r="3" customFormat="false" ht="12" hidden="false" customHeight="false" outlineLevel="0" collapsed="false">
      <c r="A3" s="271" t="s">
        <v>468</v>
      </c>
    </row>
    <row r="4" s="129" customFormat="true" ht="11.25" hidden="false" customHeight="true" outlineLevel="0" collapsed="false">
      <c r="C4" s="196"/>
      <c r="D4" s="276"/>
      <c r="E4" s="277"/>
      <c r="F4" s="277"/>
      <c r="G4" s="277"/>
      <c r="H4" s="277"/>
      <c r="I4" s="277"/>
      <c r="J4" s="277"/>
      <c r="K4" s="278"/>
      <c r="L4" s="278"/>
      <c r="M4" s="279"/>
      <c r="N4" s="279"/>
      <c r="O4" s="280"/>
      <c r="P4" s="281"/>
      <c r="Q4" s="203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204"/>
      <c r="BD4" s="204"/>
      <c r="BE4" s="205"/>
      <c r="BF4" s="181"/>
      <c r="BG4" s="181"/>
      <c r="BH4" s="181"/>
      <c r="BI4" s="181"/>
      <c r="BJ4" s="181"/>
      <c r="BK4" s="181"/>
    </row>
    <row r="5" s="129" customFormat="true" ht="11.25" hidden="false" customHeight="true" outlineLevel="0" collapsed="false">
      <c r="C5" s="196"/>
      <c r="D5" s="276"/>
      <c r="E5" s="277"/>
      <c r="F5" s="277"/>
      <c r="G5" s="277"/>
      <c r="H5" s="277"/>
      <c r="I5" s="277"/>
      <c r="J5" s="277"/>
      <c r="K5" s="278"/>
      <c r="L5" s="278"/>
      <c r="M5" s="279"/>
      <c r="N5" s="279"/>
      <c r="O5" s="280"/>
      <c r="P5" s="281"/>
      <c r="Q5" s="282"/>
      <c r="R5" s="283" t="n">
        <v>1</v>
      </c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09"/>
      <c r="AI5" s="210" t="n">
        <v>0</v>
      </c>
      <c r="AJ5" s="211" t="s">
        <v>469</v>
      </c>
      <c r="AK5" s="211"/>
      <c r="AL5" s="211"/>
      <c r="AM5" s="211"/>
      <c r="AN5" s="211"/>
      <c r="AO5" s="211"/>
      <c r="AP5" s="211"/>
      <c r="AQ5" s="211"/>
      <c r="AR5" s="211"/>
      <c r="AS5" s="212"/>
      <c r="AT5" s="212"/>
      <c r="AU5" s="212"/>
      <c r="AV5" s="212"/>
      <c r="AW5" s="212"/>
      <c r="AX5" s="212"/>
      <c r="AY5" s="158"/>
      <c r="AZ5" s="158"/>
      <c r="BA5" s="158"/>
      <c r="BB5" s="158"/>
      <c r="BC5" s="158"/>
      <c r="BD5" s="158"/>
      <c r="BE5" s="205"/>
      <c r="BF5" s="213"/>
      <c r="BG5" s="213"/>
      <c r="BH5" s="213"/>
      <c r="BI5" s="181"/>
      <c r="BJ5" s="213"/>
      <c r="BK5" s="213"/>
      <c r="BL5" s="213"/>
      <c r="BM5" s="213"/>
      <c r="BN5" s="213"/>
    </row>
    <row r="6" s="129" customFormat="true" ht="15" hidden="false" customHeight="true" outlineLevel="0" collapsed="false">
      <c r="C6" s="196"/>
      <c r="D6" s="276"/>
      <c r="E6" s="277"/>
      <c r="F6" s="277"/>
      <c r="G6" s="277"/>
      <c r="H6" s="277"/>
      <c r="I6" s="277"/>
      <c r="J6" s="277"/>
      <c r="K6" s="278"/>
      <c r="L6" s="278"/>
      <c r="M6" s="279"/>
      <c r="N6" s="279"/>
      <c r="O6" s="280"/>
      <c r="P6" s="281"/>
      <c r="Q6" s="282"/>
      <c r="R6" s="283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4"/>
      <c r="AI6" s="215" t="s">
        <v>193</v>
      </c>
      <c r="AJ6" s="224"/>
      <c r="AK6" s="217"/>
      <c r="AL6" s="217"/>
      <c r="AM6" s="217"/>
      <c r="AN6" s="217"/>
      <c r="AO6" s="217"/>
      <c r="AP6" s="217"/>
      <c r="AQ6" s="217"/>
      <c r="AR6" s="217"/>
      <c r="AS6" s="225"/>
      <c r="AT6" s="218"/>
      <c r="AU6" s="226"/>
      <c r="AV6" s="227"/>
      <c r="AW6" s="218" t="n">
        <f aca="false">AT6-AU6</f>
        <v>0</v>
      </c>
      <c r="AX6" s="218" t="n">
        <f aca="false">AU6-AT6</f>
        <v>0</v>
      </c>
      <c r="AY6" s="219"/>
      <c r="AZ6" s="219"/>
      <c r="BA6" s="221"/>
      <c r="BB6" s="219"/>
      <c r="BC6" s="222"/>
      <c r="BD6" s="223"/>
      <c r="BE6" s="205" t="n">
        <v>0</v>
      </c>
      <c r="BF6" s="213"/>
      <c r="BG6" s="213"/>
      <c r="BI6" s="180" t="str">
        <f aca="false">AJ6 &amp; BE6</f>
        <v>0</v>
      </c>
      <c r="BJ6" s="213"/>
      <c r="BK6" s="213"/>
      <c r="BL6" s="213"/>
      <c r="BM6" s="213"/>
      <c r="BX6" s="180" t="str">
        <f aca="false">AJ6&amp;AK6</f>
        <v/>
      </c>
    </row>
    <row r="7" s="129" customFormat="true" ht="15" hidden="false" customHeight="true" outlineLevel="0" collapsed="false">
      <c r="C7" s="196"/>
      <c r="D7" s="276"/>
      <c r="E7" s="277"/>
      <c r="F7" s="277"/>
      <c r="G7" s="277"/>
      <c r="H7" s="277"/>
      <c r="I7" s="277"/>
      <c r="J7" s="277"/>
      <c r="K7" s="278"/>
      <c r="L7" s="278"/>
      <c r="M7" s="279"/>
      <c r="N7" s="279"/>
      <c r="O7" s="280"/>
      <c r="P7" s="281"/>
      <c r="Q7" s="282"/>
      <c r="R7" s="283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84"/>
      <c r="AI7" s="285"/>
      <c r="AJ7" s="286"/>
      <c r="AK7" s="286"/>
      <c r="AL7" s="286"/>
      <c r="AM7" s="286"/>
      <c r="AN7" s="286"/>
      <c r="AO7" s="286"/>
      <c r="AP7" s="286"/>
      <c r="AQ7" s="286"/>
      <c r="AR7" s="286"/>
      <c r="AS7" s="287"/>
      <c r="AT7" s="288"/>
      <c r="AU7" s="288"/>
      <c r="AV7" s="288"/>
      <c r="AW7" s="288"/>
      <c r="AX7" s="288"/>
      <c r="AY7" s="288"/>
      <c r="AZ7" s="288"/>
      <c r="BA7" s="288"/>
      <c r="BB7" s="288"/>
      <c r="BC7" s="288"/>
      <c r="BD7" s="288"/>
      <c r="BE7" s="205"/>
      <c r="BF7" s="213"/>
      <c r="BG7" s="213"/>
      <c r="BH7" s="213"/>
      <c r="BI7" s="181"/>
      <c r="BJ7" s="213"/>
      <c r="BK7" s="213"/>
      <c r="BL7" s="213"/>
      <c r="BM7" s="213"/>
      <c r="BN7" s="213"/>
    </row>
    <row r="8" s="129" customFormat="true" ht="15" hidden="false" customHeight="true" outlineLevel="0" collapsed="false">
      <c r="C8" s="131"/>
      <c r="D8" s="276"/>
      <c r="E8" s="277"/>
      <c r="F8" s="277"/>
      <c r="G8" s="277"/>
      <c r="H8" s="277"/>
      <c r="I8" s="277"/>
      <c r="J8" s="277"/>
      <c r="K8" s="278"/>
      <c r="L8" s="278"/>
      <c r="M8" s="279"/>
      <c r="N8" s="279"/>
      <c r="O8" s="280"/>
      <c r="P8" s="281"/>
      <c r="Q8" s="289"/>
      <c r="R8" s="290"/>
      <c r="S8" s="291"/>
      <c r="T8" s="291"/>
      <c r="U8" s="292"/>
      <c r="V8" s="292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05"/>
      <c r="BF8" s="181"/>
      <c r="BG8" s="181"/>
      <c r="BH8" s="181"/>
      <c r="BI8" s="181"/>
      <c r="BJ8" s="181"/>
      <c r="BK8" s="181"/>
    </row>
    <row r="9" customFormat="false" ht="11.25" hidden="false" customHeight="false" outlineLevel="0" collapsed="false">
      <c r="A9" s="271" t="s">
        <v>470</v>
      </c>
      <c r="C9" s="48"/>
      <c r="BH9" s="294"/>
      <c r="BI9" s="294"/>
      <c r="BJ9" s="294"/>
      <c r="BK9" s="294"/>
      <c r="BL9" s="294"/>
      <c r="BM9" s="294"/>
      <c r="BN9" s="294"/>
    </row>
    <row r="10" s="129" customFormat="true" ht="11.25" hidden="false" customHeight="true" outlineLevel="0" collapsed="false">
      <c r="C10" s="196"/>
      <c r="D10" s="263"/>
      <c r="E10" s="263"/>
      <c r="F10" s="263"/>
      <c r="G10" s="263"/>
      <c r="H10" s="263"/>
      <c r="I10" s="295"/>
      <c r="J10" s="295"/>
      <c r="K10" s="296"/>
      <c r="L10" s="297"/>
      <c r="M10" s="298"/>
      <c r="N10" s="298"/>
      <c r="O10" s="299"/>
      <c r="P10" s="300"/>
      <c r="Q10" s="282"/>
      <c r="R10" s="283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09"/>
      <c r="AI10" s="210" t="n">
        <v>0</v>
      </c>
      <c r="AJ10" s="211" t="s">
        <v>469</v>
      </c>
      <c r="AK10" s="211"/>
      <c r="AL10" s="211"/>
      <c r="AM10" s="211"/>
      <c r="AN10" s="211"/>
      <c r="AO10" s="211"/>
      <c r="AP10" s="211"/>
      <c r="AQ10" s="211"/>
      <c r="AR10" s="211"/>
      <c r="AS10" s="212"/>
      <c r="AT10" s="212"/>
      <c r="AU10" s="212"/>
      <c r="AV10" s="212"/>
      <c r="AW10" s="212"/>
      <c r="AX10" s="212"/>
      <c r="AY10" s="158"/>
      <c r="AZ10" s="158"/>
      <c r="BA10" s="158"/>
      <c r="BB10" s="158"/>
      <c r="BC10" s="158"/>
      <c r="BD10" s="158"/>
      <c r="BE10" s="205"/>
      <c r="BF10" s="213"/>
      <c r="BG10" s="213"/>
      <c r="BH10" s="213"/>
      <c r="BI10" s="181"/>
      <c r="BJ10" s="213"/>
      <c r="BK10" s="213"/>
      <c r="BL10" s="213"/>
      <c r="BM10" s="213"/>
      <c r="BN10" s="213"/>
    </row>
    <row r="11" s="129" customFormat="true" ht="15" hidden="false" customHeight="true" outlineLevel="0" collapsed="false">
      <c r="C11" s="196"/>
      <c r="D11" s="263"/>
      <c r="E11" s="263"/>
      <c r="F11" s="263"/>
      <c r="G11" s="263"/>
      <c r="H11" s="263"/>
      <c r="I11" s="295"/>
      <c r="J11" s="295"/>
      <c r="K11" s="296"/>
      <c r="L11" s="301"/>
      <c r="M11" s="298"/>
      <c r="N11" s="298"/>
      <c r="O11" s="299"/>
      <c r="P11" s="300"/>
      <c r="Q11" s="282"/>
      <c r="R11" s="283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4"/>
      <c r="AI11" s="215" t="s">
        <v>193</v>
      </c>
      <c r="AJ11" s="224"/>
      <c r="AK11" s="217"/>
      <c r="AL11" s="217"/>
      <c r="AM11" s="217"/>
      <c r="AN11" s="217"/>
      <c r="AO11" s="217"/>
      <c r="AP11" s="217"/>
      <c r="AQ11" s="217"/>
      <c r="AR11" s="217"/>
      <c r="AS11" s="225"/>
      <c r="AT11" s="218"/>
      <c r="AU11" s="226"/>
      <c r="AV11" s="227"/>
      <c r="AW11" s="218" t="n">
        <f aca="false">AT11-AU11</f>
        <v>0</v>
      </c>
      <c r="AX11" s="218" t="n">
        <f aca="false">AU11-AT11</f>
        <v>0</v>
      </c>
      <c r="AY11" s="219"/>
      <c r="AZ11" s="219"/>
      <c r="BA11" s="221"/>
      <c r="BB11" s="219"/>
      <c r="BC11" s="222"/>
      <c r="BD11" s="223"/>
      <c r="BE11" s="205" t="n">
        <v>0</v>
      </c>
      <c r="BF11" s="213"/>
      <c r="BG11" s="213"/>
      <c r="BI11" s="180" t="str">
        <f aca="false">AJ11 &amp; BE11</f>
        <v>0</v>
      </c>
      <c r="BJ11" s="213"/>
      <c r="BK11" s="213"/>
      <c r="BL11" s="213"/>
      <c r="BM11" s="213"/>
      <c r="BX11" s="180" t="str">
        <f aca="false">AJ11&amp;AK11</f>
        <v/>
      </c>
    </row>
    <row r="12" s="129" customFormat="true" ht="15" hidden="false" customHeight="true" outlineLevel="0" collapsed="false">
      <c r="C12" s="196"/>
      <c r="D12" s="263"/>
      <c r="E12" s="263"/>
      <c r="F12" s="263"/>
      <c r="G12" s="263"/>
      <c r="H12" s="263"/>
      <c r="I12" s="295"/>
      <c r="J12" s="295"/>
      <c r="K12" s="296"/>
      <c r="L12" s="301"/>
      <c r="M12" s="298"/>
      <c r="N12" s="298"/>
      <c r="O12" s="299"/>
      <c r="P12" s="300"/>
      <c r="Q12" s="282"/>
      <c r="R12" s="283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84"/>
      <c r="AI12" s="285"/>
      <c r="AJ12" s="286"/>
      <c r="AK12" s="286"/>
      <c r="AL12" s="286"/>
      <c r="AM12" s="286"/>
      <c r="AN12" s="286"/>
      <c r="AO12" s="286"/>
      <c r="AP12" s="286"/>
      <c r="AQ12" s="286"/>
      <c r="AR12" s="286"/>
      <c r="AS12" s="287"/>
      <c r="AT12" s="288"/>
      <c r="AU12" s="288"/>
      <c r="AV12" s="288"/>
      <c r="AW12" s="288"/>
      <c r="AX12" s="288"/>
      <c r="AY12" s="288"/>
      <c r="AZ12" s="288"/>
      <c r="BA12" s="288"/>
      <c r="BB12" s="288"/>
      <c r="BC12" s="288"/>
      <c r="BD12" s="288"/>
      <c r="BE12" s="205"/>
      <c r="BF12" s="213"/>
      <c r="BG12" s="213"/>
      <c r="BH12" s="213"/>
      <c r="BI12" s="181"/>
      <c r="BJ12" s="213"/>
      <c r="BK12" s="213"/>
      <c r="BL12" s="213"/>
      <c r="BM12" s="213"/>
      <c r="BN12" s="213"/>
    </row>
    <row r="13" customFormat="false" ht="11.25" hidden="false" customHeight="false" outlineLevel="0" collapsed="false">
      <c r="A13" s="271" t="s">
        <v>471</v>
      </c>
      <c r="C13" s="48"/>
      <c r="BH13" s="294"/>
      <c r="BI13" s="294"/>
      <c r="BJ13" s="294"/>
      <c r="BK13" s="294"/>
      <c r="BL13" s="294"/>
      <c r="BM13" s="294"/>
      <c r="BN13" s="294"/>
    </row>
    <row r="14" s="129" customFormat="true" ht="15" hidden="false" customHeight="true" outlineLevel="0" collapsed="false">
      <c r="C14" s="196"/>
      <c r="D14" s="263"/>
      <c r="E14" s="263"/>
      <c r="F14" s="263"/>
      <c r="G14" s="263"/>
      <c r="H14" s="263"/>
      <c r="I14" s="295"/>
      <c r="J14" s="295"/>
      <c r="K14" s="296"/>
      <c r="L14" s="302"/>
      <c r="M14" s="298"/>
      <c r="N14" s="298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263"/>
      <c r="AA14" s="263"/>
      <c r="AB14" s="263"/>
      <c r="AC14" s="214"/>
      <c r="AD14" s="214"/>
      <c r="AE14" s="303"/>
      <c r="AF14" s="304"/>
      <c r="AG14" s="305"/>
      <c r="AH14" s="214"/>
      <c r="AI14" s="215"/>
      <c r="AJ14" s="216"/>
      <c r="AK14" s="217"/>
      <c r="AL14" s="217"/>
      <c r="AM14" s="217"/>
      <c r="AN14" s="217"/>
      <c r="AO14" s="217"/>
      <c r="AP14" s="217"/>
      <c r="AQ14" s="217"/>
      <c r="AR14" s="217"/>
      <c r="AS14" s="218"/>
      <c r="AT14" s="218"/>
      <c r="AU14" s="219"/>
      <c r="AV14" s="220"/>
      <c r="AW14" s="218" t="n">
        <f aca="false">AT14-AU14</f>
        <v>0</v>
      </c>
      <c r="AX14" s="218" t="n">
        <f aca="false">AU14-AT14</f>
        <v>0</v>
      </c>
      <c r="AY14" s="219"/>
      <c r="AZ14" s="219"/>
      <c r="BA14" s="221"/>
      <c r="BB14" s="219"/>
      <c r="BC14" s="222"/>
      <c r="BD14" s="223"/>
      <c r="BE14" s="205" t="n">
        <v>0</v>
      </c>
      <c r="BF14" s="213"/>
      <c r="BG14" s="213"/>
      <c r="BI14" s="180" t="str">
        <f aca="false">AJ14 &amp; BE14</f>
        <v>0</v>
      </c>
      <c r="BJ14" s="213"/>
      <c r="BK14" s="213"/>
      <c r="BL14" s="213"/>
      <c r="BM14" s="213"/>
      <c r="BX14" s="180" t="str">
        <f aca="false">AJ14&amp;AK14</f>
        <v/>
      </c>
    </row>
    <row r="15" s="307" customFormat="true" ht="15" hidden="false" customHeight="false" outlineLevel="0" collapsed="false">
      <c r="A15" s="306" t="s">
        <v>472</v>
      </c>
      <c r="C15" s="308"/>
      <c r="D15" s="309"/>
      <c r="E15" s="309"/>
      <c r="BH15" s="310"/>
      <c r="BI15" s="310"/>
      <c r="BJ15" s="310"/>
      <c r="BK15" s="310"/>
      <c r="BL15" s="310"/>
      <c r="BM15" s="310"/>
      <c r="BN15" s="310"/>
    </row>
    <row r="16" s="243" customFormat="true" ht="15" hidden="false" customHeight="true" outlineLevel="0" collapsed="false">
      <c r="C16" s="311"/>
      <c r="D16" s="312"/>
      <c r="E16" s="313"/>
      <c r="BH16" s="314"/>
      <c r="BI16" s="314"/>
      <c r="BJ16" s="314"/>
      <c r="BK16" s="314"/>
      <c r="BL16" s="314"/>
      <c r="BM16" s="314"/>
      <c r="BN16" s="314"/>
    </row>
  </sheetData>
  <mergeCells count="48">
    <mergeCell ref="D4:D8"/>
    <mergeCell ref="E4:E8"/>
    <mergeCell ref="F4:F8"/>
    <mergeCell ref="G4:G8"/>
    <mergeCell ref="H4:H8"/>
    <mergeCell ref="I4:I8"/>
    <mergeCell ref="J4:J8"/>
    <mergeCell ref="K4:K8"/>
    <mergeCell ref="L4:L8"/>
    <mergeCell ref="M4:M8"/>
    <mergeCell ref="N4:N8"/>
    <mergeCell ref="O4:O8"/>
    <mergeCell ref="P4:P8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S8:T8"/>
    <mergeCell ref="Q10:Q12"/>
    <mergeCell ref="R10:R12"/>
    <mergeCell ref="S10:S12"/>
    <mergeCell ref="T10:T12"/>
    <mergeCell ref="U10:U12"/>
    <mergeCell ref="V10:V12"/>
    <mergeCell ref="W10:W12"/>
    <mergeCell ref="X10:X12"/>
    <mergeCell ref="Y10:Y12"/>
    <mergeCell ref="Z10:Z12"/>
    <mergeCell ref="AA10:AA12"/>
    <mergeCell ref="AB10:AB12"/>
    <mergeCell ref="AC10:AC12"/>
    <mergeCell ref="AD10:AD12"/>
    <mergeCell ref="AE10:AE12"/>
    <mergeCell ref="AF10:AF12"/>
    <mergeCell ref="AG10:AG12"/>
  </mergeCells>
  <dataValidations count="10">
    <dataValidation allowBlank="true" error="Выберите значение из списка" errorTitle="Ошибка" operator="between" prompt="Выберите значение из списка" showDropDown="false" showErrorMessage="false" showInputMessage="false" sqref="AJ6:AR6 AJ11:AR11 AJ14:AR14" type="none">
      <formula1>0</formula1>
      <formula2>0</formula2>
    </dataValidation>
    <dataValidation allowBlank="true" error="Допускается ввод не более 900 символов!" errorTitle="Ошибка" operator="lessThanOrEqual" showDropDown="false" showErrorMessage="true" showInputMessage="true" sqref="F2 AH6:AI6 G10:G12 AH11:AI11 G14 AH14:AI14 E16" type="textLength">
      <formula1>900</formula1>
      <formula2>0</formula2>
    </dataValidation>
    <dataValidation allowBlank="true" error="Введите действительное число от 0 до 100!" operator="between" showDropDown="false" showErrorMessage="true" showInputMessage="true" sqref="O4:P8 Q5:R5 O10:R10 O11:P12 O14:P14" type="decimal">
      <formula1>0</formula1>
      <formula2>100</formula2>
    </dataValidation>
    <dataValidation allowBlank="true" error="Допускается ввод только неотрицательных целых чисел!" errorTitle="Ошибка" operator="between" showDropDown="false" showErrorMessage="true" showInputMessage="false" sqref="K10:K12 K14" type="whole">
      <formula1>0</formula1>
      <formula2>1E+024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M4:N8 E10:E12 L10:N12 E14 L14:N14" type="list">
      <formula1>0</formula1>
      <formula2>0</formula2>
    </dataValidation>
    <dataValidation allowBlank="true" error="Допускается ввод только неотрицательных чисел!" errorTitle="Ошибка" operator="between" showDropDown="false" showErrorMessage="true" showInputMessage="false" sqref="AU6:AV6 AY6:AZ6 BB6 AU11:AV11 AY11:AZ11 BB11 AU14:AV14 AY14:AZ14 BB14" type="decimal">
      <formula1>0</formula1>
      <formula2>1E+024</formula2>
    </dataValidation>
    <dataValidation allowBlank="true" error="Необходимо выбрать значение из списка!" errorTitle="Ошибка" operator="lessThanOrEqual" prompt="Необходимо указать принадлежность объекта к инфраструктуре ТЭ или его отсутствие" promptTitle="Ввод" showDropDown="false" showErrorMessage="true" showInputMessage="true" sqref="S14" type="list">
      <formula1>"да,без привязки к объекту"</formula1>
      <formula2>0</formula2>
    </dataValidation>
    <dataValidation allowBlank="true" operator="between" prompt="Для выбора необходимо два раза нажать левую кнопку мыши!" promptTitle="Ввод" showDropDown="false" showErrorMessage="true" showInputMessage="true" sqref="H10:J12 H14:J14" type="none">
      <formula1>0</formula1>
      <formula2>0</formula2>
    </dataValidation>
    <dataValidation allowBlank="true" operator="between" prompt="Для выбора объекта необходимо два раза нажать левую кнопку мыши!" promptTitle="Ввод" showDropDown="false" showErrorMessage="true" showInputMessage="true" sqref="T14" type="none">
      <formula1>0</formula1>
      <formula2>0</formula2>
    </dataValidation>
    <dataValidation allowBlank="true" error="Допускается ввод не более 900 символов!" errorTitle="Ошибка" operator="lessThan" showDropDown="false" showErrorMessage="true" showInputMessage="true" sqref="BA6 BC6:BD6 BA11 BC11:BD11 BA14 BC14:BD14" type="textLength">
      <formula1>900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LibreOffice/6.3.3.2.0$Linux_X86_64 LibreOffice_project/30$Build-2</Application>
  <Company>ФАС России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2004-05-21T07:18:45Z</dcterms:created>
  <dc:creator>--</dc:creator>
  <dc:description/>
  <dc:language>ru-RU</dc:language>
  <cp:lastModifiedBy>u1423</cp:lastModifiedBy>
  <cp:lastPrinted>2017-07-02T15:38:59Z</cp:lastPrinted>
  <dcterms:modified xsi:type="dcterms:W3CDTF">2019-07-30T11:09:00Z</dcterms:modified>
  <cp:revision>0</cp:revision>
  <dc:subject>Контроль за использованием инвестиционных ресурсов, включаемых в регулируемые государством цены (тарифы) в сфере теплоснабжения за 2019 год (I полугодие)</dc:subject>
  <dc:title>Контроль за использованием инвестиционных ресурсов, включаемых в регулируемые государством цены (тарифы) в сфере теплоснабжения за 2019 год (I полугодие)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ФАС России</vt:lpwstr>
  </property>
  <property fmtid="{D5CDD505-2E9C-101B-9397-08002B2CF9AE}" pid="4" name="CurrentVersion">
    <vt:lpwstr>1.0</vt:lpwstr>
  </property>
  <property fmtid="{D5CDD505-2E9C-101B-9397-08002B2CF9AE}" pid="5" name="DocSecurity">
    <vt:i4>0</vt:i4>
  </property>
  <property fmtid="{D5CDD505-2E9C-101B-9397-08002B2CF9AE}" pid="6" name="EditTemplate">
    <vt:bool>1</vt:bool>
  </property>
  <property fmtid="{D5CDD505-2E9C-101B-9397-08002B2CF9AE}" pid="7" name="HtmlTempFilePath">
    <vt:lpwstr/>
  </property>
  <property fmtid="{D5CDD505-2E9C-101B-9397-08002B2CF9AE}" pid="8" name="HyperlinksChanged">
    <vt:bool>0</vt:bool>
  </property>
  <property fmtid="{D5CDD505-2E9C-101B-9397-08002B2CF9AE}" pid="9" name="LinksUpToDate">
    <vt:bool>0</vt:bool>
  </property>
  <property fmtid="{D5CDD505-2E9C-101B-9397-08002B2CF9AE}" pid="10" name="Period">
    <vt:lpwstr/>
  </property>
  <property fmtid="{D5CDD505-2E9C-101B-9397-08002B2CF9AE}" pid="11" name="PeriodLength">
    <vt:lpwstr/>
  </property>
  <property fmtid="{D5CDD505-2E9C-101B-9397-08002B2CF9AE}" pid="12" name="Periodicity">
    <vt:lpwstr>HFYR</vt:lpwstr>
  </property>
  <property fmtid="{D5CDD505-2E9C-101B-9397-08002B2CF9AE}" pid="13" name="ProtectBook">
    <vt:i4>0</vt:i4>
  </property>
  <property fmtid="{D5CDD505-2E9C-101B-9397-08002B2CF9AE}" pid="14" name="RootDocFilePath">
    <vt:lpwstr/>
  </property>
  <property fmtid="{D5CDD505-2E9C-101B-9397-08002B2CF9AE}" pid="15" name="ScaleCrop">
    <vt:bool>0</vt:bool>
  </property>
  <property fmtid="{D5CDD505-2E9C-101B-9397-08002B2CF9AE}" pid="16" name="ShareDoc">
    <vt:bool>0</vt:bool>
  </property>
  <property fmtid="{D5CDD505-2E9C-101B-9397-08002B2CF9AE}" pid="17" name="Status">
    <vt:lpwstr>2</vt:lpwstr>
  </property>
  <property fmtid="{D5CDD505-2E9C-101B-9397-08002B2CF9AE}" pid="18" name="TemplateOperationMode">
    <vt:i4>3</vt:i4>
  </property>
  <property fmtid="{D5CDD505-2E9C-101B-9397-08002B2CF9AE}" pid="19" name="TypePlanning">
    <vt:lpwstr>FACT</vt:lpwstr>
  </property>
  <property fmtid="{D5CDD505-2E9C-101B-9397-08002B2CF9AE}" pid="20" name="UserComments">
    <vt:lpwstr/>
  </property>
  <property fmtid="{D5CDD505-2E9C-101B-9397-08002B2CF9AE}" pid="21" name="Version">
    <vt:lpwstr>INV.WARM.Q2.2019</vt:lpwstr>
  </property>
  <property fmtid="{D5CDD505-2E9C-101B-9397-08002B2CF9AE}" pid="22" name="XMLTempFilePath">
    <vt:lpwstr/>
  </property>
  <property fmtid="{D5CDD505-2E9C-101B-9397-08002B2CF9AE}" pid="23" name="XslViewFilePath">
    <vt:lpwstr/>
  </property>
  <property fmtid="{D5CDD505-2E9C-101B-9397-08002B2CF9AE}" pid="24" name="XsltDocFilePath">
    <vt:lpwstr/>
  </property>
  <property fmtid="{D5CDD505-2E9C-101B-9397-08002B2CF9AE}" pid="25" name="entityid">
    <vt:lpwstr/>
  </property>
  <property fmtid="{D5CDD505-2E9C-101B-9397-08002B2CF9AE}" pid="26" name="keywords">
    <vt:lpwstr/>
  </property>
</Properties>
</file>