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1.png" ContentType="image/png"/>
  <Override PartName="/xl/media/image15.png" ContentType="image/png"/>
  <Override PartName="/xl/media/image2.png" ContentType="image/png"/>
  <Override PartName="/xl/media/image16.png" ContentType="image/png"/>
  <Override PartName="/xl/media/image7.png" ContentType="image/png"/>
  <Override PartName="/xl/media/image8.png" ContentType="image/png"/>
  <Override PartName="/xl/media/image13.png" ContentType="image/png"/>
  <Override PartName="/xl/media/image14.png" ContentType="image/png"/>
  <Override PartName="/xl/media/image12.png" ContentType="image/png"/>
  <Override PartName="/xl/media/image11.png" ContentType="image/png"/>
  <Override PartName="/xl/media/image9.png" ContentType="image/png"/>
  <Override PartName="/xl/media/image10.png" ContentType="image/png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8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ИП" sheetId="4" state="visible" r:id="rId5"/>
    <sheet name="Комментарии" sheetId="5" state="visible" r:id="rId6"/>
    <sheet name="Проверка" sheetId="6" state="visible" r:id="rId7"/>
    <sheet name="TEHSHEET" sheetId="7" state="hidden" r:id="rId8"/>
    <sheet name="AllSheetsInThisWorkbook" sheetId="8" state="hidden" r:id="rId9"/>
    <sheet name="et_union" sheetId="9" state="hidden" r:id="rId10"/>
    <sheet name="mod_00" sheetId="10" state="hidden" r:id="rId11"/>
    <sheet name="mod_01" sheetId="11" state="hidden" r:id="rId12"/>
    <sheet name="mod_com" sheetId="12" state="hidden" r:id="rId13"/>
    <sheet name="modProv" sheetId="13" state="hidden" r:id="rId14"/>
    <sheet name="modFill" sheetId="14" state="hidden" r:id="rId15"/>
    <sheet name="modHTTP" sheetId="15" state="hidden" r:id="rId16"/>
    <sheet name="modReestr" sheetId="16" state="hidden" r:id="rId17"/>
    <sheet name="modInstruction" sheetId="17" state="hidden" r:id="rId18"/>
    <sheet name="modUpdTemplMain" sheetId="18" state="hidden" r:id="rId19"/>
    <sheet name="modfrmCheckUpdates" sheetId="19" state="hidden" r:id="rId20"/>
    <sheet name="modfrmDateChoose" sheetId="20" state="hidden" r:id="rId21"/>
    <sheet name="modfrmRegion" sheetId="21" state="hidden" r:id="rId22"/>
    <sheet name="modfrmReestr" sheetId="22" state="hidden" r:id="rId23"/>
    <sheet name="REESTR_MO" sheetId="23" state="hidden" r:id="rId24"/>
    <sheet name="REESTR_ORG" sheetId="24" state="hidden" r:id="rId25"/>
    <sheet name="REESTR_IP" sheetId="25" state="hidden" r:id="rId26"/>
    <sheet name="modClassifierValidate" sheetId="26" state="hidden" r:id="rId27"/>
    <sheet name="modCheckCyan" sheetId="27" state="hidden" r:id="rId28"/>
    <sheet name="modHyp" sheetId="28" state="hidden" r:id="rId29"/>
  </sheets>
  <definedNames>
    <definedName function="false" hidden="false" name="add_01_1" vbProcedure="false"/>
    <definedName function="false" hidden="false" name="add_01_2" vbProcedure="false"/>
    <definedName function="false" hidden="false" name="add_01_3" vbProcedure="false"/>
    <definedName function="false" hidden="false" name="add_01_ifin_col" vbProcedure="false"/>
    <definedName function="false" hidden="false" name="add_01_ifin_col_del" vbProcedure="false"/>
    <definedName function="false" hidden="false" name="add_01_obj_col" vbProcedure="false"/>
    <definedName function="false" hidden="false" name="add_01_obj_col_del" vbProcedure="false"/>
    <definedName function="false" hidden="false" name="add_com" vbProcedure="false"/>
    <definedName function="false" hidden="false" name="all_year_list" vbProcedure="false"/>
    <definedName function="false" hidden="false" name="anscount" vbProcedure="false"/>
    <definedName function="false" hidden="false" name="CheckBC_ws_0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ncession" vbProcedure="false"/>
    <definedName function="false" hidden="false" name="date_end" vbProcedure="false"/>
    <definedName function="false" hidden="false" name="date_start" vbProcedure="false"/>
    <definedName function="false" hidden="false" name="decision_date" vbProcedure="false"/>
    <definedName function="false" hidden="false" name="decision_name" vbProcedure="false"/>
    <definedName function="false" hidden="false" name="decision_nmbr" vbProcedure="false"/>
    <definedName function="false" hidden="false" name="decision_type" vbProcedure="false"/>
    <definedName function="false" hidden="false" name="et_com" vbProcedure="false"/>
    <definedName function="false" hidden="false" name="et_ListComm" vbProcedure="false"/>
    <definedName function="false" hidden="false" name="et_ws_01_ifin" vbProcedure="false"/>
    <definedName function="false" hidden="false" name="et_ws_01_m" vbProcedure="false"/>
    <definedName function="false" hidden="false" name="et_ws_01_obj" vbProcedure="false"/>
    <definedName function="false" hidden="false" name="fil_name" vbProcedure="false"/>
    <definedName function="false" hidden="false" name="FirstLine" vbProcedure="false"/>
    <definedName function="false" hidden="false" name="flag_ip" vbProcedure="false"/>
    <definedName function="false" hidden="false" name="fp_url_ip1" vbProcedure="false"/>
    <definedName function="false" hidden="false" name="fp_url_ip2" vbProcedure="false"/>
    <definedName function="false" hidden="false" name="fp_url_ip3" vbProcedure="false"/>
    <definedName function="false" hidden="false" name="god" vbProcedure="false"/>
    <definedName function="false" hidden="false" name="group_list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ip_id" vbProcedure="false"/>
    <definedName function="false" hidden="false" name="ip_name" vbProcedure="false"/>
    <definedName function="false" hidden="false" name="ip_url" vbProcedure="false"/>
    <definedName function="false" hidden="false" name="IstFin_Range" vbProcedure="false"/>
    <definedName function="false" hidden="false" name="kpp" vbProcedure="false"/>
    <definedName function="false" hidden="false" name="kvartal" vbProcedure="false"/>
    <definedName function="false" hidden="false" name="logical" vbProcedure="false"/>
    <definedName function="false" hidden="false" name="MONTH" vbProcedure="false"/>
    <definedName function="false" hidden="false" name="month_list" vbProcedure="false"/>
    <definedName function="false" hidden="false" name="nds" vbProcedure="false"/>
    <definedName function="false" hidden="false" name="nvv" vbProcedure="false"/>
    <definedName function="false" hidden="false" name="org" vbProcedure="false"/>
    <definedName function="false" hidden="false" name="orgOtvDol" vbProcedure="false"/>
    <definedName function="false" hidden="false" name="orgOtvFIO" vbProcedure="false"/>
    <definedName function="false" hidden="false" name="orgOtvMail" vbProcedure="false"/>
    <definedName function="false" hidden="false" name="orgOtvTel" vbProcedure="false"/>
    <definedName function="false" hidden="false" name="orgPAddress" vbProcedure="false"/>
    <definedName function="false" hidden="false" name="orgUAddress" vbProcedure="false"/>
    <definedName function="false" hidden="false" name="Org_Address" vbProcedure="false"/>
    <definedName function="false" hidden="false" name="org_form" vbProcedure="false"/>
    <definedName function="false" hidden="false" name="Org_otv_lico" vbProcedure="false"/>
    <definedName function="false" hidden="false" name="pDel_Comm" vbProcedure="false"/>
    <definedName function="false" hidden="false" name="period" vbProcedure="false"/>
    <definedName function="false" hidden="false" name="plan_version" vbProcedure="false"/>
    <definedName function="false" hidden="false" name="quality" vbProcedure="false"/>
    <definedName function="false" hidden="false" name="REESTR_IP_RANGE" vbProcedure="false"/>
    <definedName function="false" hidden="false" name="REGION" vbProcedure="false"/>
    <definedName function="false" hidden="false" name="region_name" vbProcedure="false"/>
    <definedName function="false" hidden="false" name="rst_org_id_ip" vbProcedure="false"/>
    <definedName function="false" hidden="false" name="rst_org_id_org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UpdStatus" vbProcedure="false"/>
    <definedName function="false" hidden="false" name="vdet" vbProcedure="false"/>
    <definedName function="false" hidden="false" name="version" vbProcedure="false"/>
    <definedName function="false" hidden="false" name="ws_01_at_length_cncsn" vbProcedure="false"/>
    <definedName function="false" hidden="false" name="ws_01_at_length_event" vbProcedure="false"/>
    <definedName function="false" hidden="false" name="ws_01_at_length_object" vbProcedure="false"/>
    <definedName function="false" hidden="false" name="ws_01_col_0_p" vbProcedure="false"/>
    <definedName function="false" hidden="false" name="ws_01_col_1_p" vbProcedure="false"/>
    <definedName function="false" hidden="false" name="ws_01_col_add_event" vbProcedure="false"/>
    <definedName function="false" hidden="false" name="ws_01_col_all_p" vbProcedure="false"/>
    <definedName function="false" hidden="false" name="ws_01_col_cncsn" vbProcedure="false"/>
    <definedName function="false" hidden="false" name="ws_01_col_cncsn_ok" vbProcedure="false"/>
    <definedName function="false" hidden="false" name="ws_01_col_del_event" vbProcedure="false"/>
    <definedName function="false" hidden="false" name="ws_01_col_deviation" vbProcedure="false"/>
    <definedName function="false" hidden="false" name="ws_01_col_fq2_1" vbProcedure="false"/>
    <definedName function="false" hidden="false" name="ws_01_col_fq2_2" vbProcedure="false"/>
    <definedName function="false" hidden="false" name="ws_01_col_fq2_3" vbProcedure="false"/>
    <definedName function="false" hidden="false" name="ws_01_col_fq4_1" vbProcedure="false"/>
    <definedName function="false" hidden="false" name="ws_01_col_fq4_2" vbProcedure="false"/>
    <definedName function="false" hidden="false" name="ws_01_col_fq4_3" vbProcedure="false"/>
    <definedName function="false" hidden="false" name="ws_01_col_obj_1" vbProcedure="false"/>
    <definedName function="false" hidden="false" name="ws_01_col_obj_lgl_id" vbProcedure="false"/>
    <definedName function="false" hidden="false" name="ws_01_col_obj_name" vbProcedure="false"/>
    <definedName function="false" hidden="false" name="ws_01_col_oktmo" vbProcedure="false"/>
    <definedName function="false" hidden="false" name="ws_01_col_url_plan" vbProcedure="false"/>
    <definedName function="false" hidden="false" name="ws_01_fill" vbProcedure="false"/>
    <definedName function="false" hidden="false" name="ws_01_group_column" vbProcedure="false"/>
    <definedName function="false" hidden="false" name="ws_01_planyear_column" vbProcedure="false"/>
    <definedName function="false" hidden="false" name="ws_01_row_all_cncsn" vbProcedure="false"/>
    <definedName function="false" hidden="false" name="ws_01_row_all_ip" vbProcedure="false"/>
    <definedName function="false" hidden="false" name="ws_01_row_end" vbProcedure="false"/>
    <definedName function="false" hidden="false" name="ws_01_row_start" vbProcedure="false"/>
    <definedName function="false" hidden="false" name="year_list" vbProcedure="false"/>
    <definedName function="false" hidden="false" name="_IDОтчета" vbProcedure="false"/>
    <definedName function="false" hidden="false" name="_IDШаблона" vbProcedure="false"/>
    <definedName function="false" hidden="false" name="_Параметр_1" vbProcedure="false"/>
    <definedName function="false" hidden="false" name="_Параметр_2" vbProcedure="false"/>
    <definedName function="false" hidden="false" name="_Параметр_3" vbProcedure="false"/>
    <definedName function="false" hidden="false" name="_Параметр_4" vbProcedure="false"/>
    <definedName function="false" hidden="false" name="_Параметр_5" vbProcedure="false"/>
    <definedName function="false" hidden="false" name="_Параметр_6" vbProcedure="false"/>
    <definedName function="false" hidden="false" localSheetId="5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howHideUpdateLog_Click" vbProcedure="true"/>
    <definedName function="true" hidden="false" name="modInstruction.cmdStart_Click_Handler" vbProcedure="true"/>
    <definedName function="true" hidden="false" name="modUpdTemplLogger.Clear" vbProcedure="true"/>
    <definedName function="true" hidden="false" name="mod_00.cmdStart_Click_Handler" vbProcedure="true"/>
    <definedName function="true" hidden="false" name="mod_00.FREEZE_PANES" vbProcedure="true"/>
    <definedName function="true" hidden="false" name="mod_01.cmdAtLengthEventClick_Handler" vbProcedure="true"/>
    <definedName function="true" hidden="false" name="mod_01.cmdAtLengthObjectClick_Handler" vbProcedure="true"/>
    <definedName function="true" hidden="false" name="mod_01.cmdAtLengthCncsn_Click_Handler" vbProcedure="true"/>
    <definedName function="true" hidden="false" name="AllSheetsInThisWorkbook.MakeList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<sst xmlns="http://schemas.openxmlformats.org/spreadsheetml/2006/main" count="1563" uniqueCount="612">
  <si>
    <t xml:space="preserve"> (требуется обновление)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</si>
  <si>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</t>
  </si>
  <si>
    <t xml:space="preserve">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</si>
  <si>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</si>
  <si>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</si>
  <si>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</si>
  <si>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</si>
  <si>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</si>
  <si>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</si>
  <si>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</si>
  <si>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</si>
  <si>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</si>
  <si>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</si>
  <si>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</si>
  <si>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Инструкция по заполнению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</si>
  <si>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</si>
  <si>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</si>
  <si>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</si>
  <si>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</si>
  <si>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Бутко Татьяна Викторовна</t>
  </si>
  <si>
    <t xml:space="preserve">E-mail:</t>
  </si>
  <si>
    <t xml:space="preserve">butko@fas.gov.ru</t>
  </si>
  <si>
    <t xml:space="preserve">Сондоевская Ксения Александровна</t>
  </si>
  <si>
    <t xml:space="preserve">demicheva@fas.gov.ru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</si>
  <si>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</si>
  <si>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</si>
  <si>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</si>
  <si>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</si>
  <si>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</si>
  <si>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</si>
  <si>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</si>
  <si>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</si>
  <si>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</si>
  <si>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Нет доступных обновлений для отчёта с кодом INV.WARM.Q4.2018!</t>
  </si>
  <si>
    <t xml:space="preserve">Субъект РФ</t>
  </si>
  <si>
    <t xml:space="preserve">Ярославская область</t>
  </si>
  <si>
    <t xml:space="preserve">Период регулирования</t>
  </si>
  <si>
    <t xml:space="preserve">Год</t>
  </si>
  <si>
    <t xml:space="preserve">год</t>
  </si>
  <si>
    <t xml:space="preserve">Квартал</t>
  </si>
  <si>
    <t xml:space="preserve">Наименование ИП</t>
  </si>
  <si>
    <t xml:space="preserve">Инвестиционная программа в сфере теплоснабжения на 2016-2018 годы</t>
  </si>
  <si>
    <t xml:space="preserve">Наименование организации</t>
  </si>
  <si>
    <t xml:space="preserve">ООО "Газпром теплоэнерго Ярославль"</t>
  </si>
  <si>
    <t xml:space="preserve">ИНН</t>
  </si>
  <si>
    <t xml:space="preserve">7603060690</t>
  </si>
  <si>
    <t xml:space="preserve">КПП</t>
  </si>
  <si>
    <t xml:space="preserve">760301001</t>
  </si>
  <si>
    <t xml:space="preserve">Наименование (описание) обособленного подразделения</t>
  </si>
  <si>
    <t xml:space="preserve">Не определено</t>
  </si>
  <si>
    <t xml:space="preserve">Организационно-правовая форма</t>
  </si>
  <si>
    <t xml:space="preserve">1 23 00 | Общества с ограниченной ответственностью</t>
  </si>
  <si>
    <t xml:space="preserve">Вид деятельности</t>
  </si>
  <si>
    <t xml:space="preserve">Некомбинированное производство :: Передача :: Сбыт</t>
  </si>
  <si>
    <t xml:space="preserve">ИП утверждена с НДС</t>
  </si>
  <si>
    <t xml:space="preserve">нет</t>
  </si>
  <si>
    <t xml:space="preserve">Показатели качества и надежности</t>
  </si>
  <si>
    <t xml:space="preserve">по организации</t>
  </si>
  <si>
    <t xml:space="preserve">Мероприятия по концессионному соглашению</t>
  </si>
  <si>
    <t xml:space="preserve">ИП не содержит мероприятия, реализуемые в рамках КС</t>
  </si>
  <si>
    <t xml:space="preserve">Корректировка НВВ в связи с неисполнением ИП</t>
  </si>
  <si>
    <t xml:space="preserve">Дата начала ИП</t>
  </si>
  <si>
    <t xml:space="preserve">01.07.2016</t>
  </si>
  <si>
    <t xml:space="preserve">Дата окончания ИП</t>
  </si>
  <si>
    <t xml:space="preserve">30.06.2019</t>
  </si>
  <si>
    <t xml:space="preserve">Период реализации ИП</t>
  </si>
  <si>
    <t xml:space="preserve">Наименование решения</t>
  </si>
  <si>
    <t xml:space="preserve">Об утверждении скорректированных инвестиционных программ</t>
  </si>
  <si>
    <t xml:space="preserve">Тип решения</t>
  </si>
  <si>
    <t xml:space="preserve">приказ</t>
  </si>
  <si>
    <t xml:space="preserve">Номер решения</t>
  </si>
  <si>
    <t xml:space="preserve">109-ви</t>
  </si>
  <si>
    <t xml:space="preserve">Дата решения</t>
  </si>
  <si>
    <t xml:space="preserve">30.11.2017</t>
  </si>
  <si>
    <t xml:space="preserve">Ссылка на обосновывающие материалы</t>
  </si>
  <si>
    <t xml:space="preserve">https://portal.eias.ru/Portal/DownloadPage.aspx?type=12&amp;guid=abb9aed2-840e-4b23-9b0c-b969ba9b75a1</t>
  </si>
  <si>
    <t xml:space="preserve">Адрес регулируемой организации</t>
  </si>
  <si>
    <t xml:space="preserve">Юридический адрес</t>
  </si>
  <si>
    <t xml:space="preserve">150065, г. Ярославль пр-т Машиностроителей, 64</t>
  </si>
  <si>
    <t xml:space="preserve">Почтовый адрес</t>
  </si>
  <si>
    <t xml:space="preserve">Ответственный за предоставление информации
 (от регулируемой организации)</t>
  </si>
  <si>
    <t xml:space="preserve">Фамилия, имя, отчество</t>
  </si>
  <si>
    <t xml:space="preserve">Жезлова Нталия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</si>
  <si>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</si>
  <si>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</si>
  <si>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</si>
  <si>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 67-06-58</t>
  </si>
  <si>
    <t xml:space="preserve">e-mail</t>
  </si>
  <si>
    <t xml:space="preserve">u1577@teplosys.com</t>
  </si>
  <si>
    <t xml:space="preserve">№ п/п</t>
  </si>
  <si>
    <t xml:space="preserve">Группа, к которой относятся мероприятия инвестиционной программы</t>
  </si>
  <si>
    <t xml:space="preserve">Подгруппа, к которой относятся мероприятия инвестиционной программы</t>
  </si>
  <si>
    <t xml:space="preserve">Наименование строек</t>
  </si>
  <si>
    <t xml:space="preserve">Территория оказания услуг</t>
  </si>
  <si>
    <t xml:space="preserve">Период реализации согласно ИП, лет</t>
  </si>
  <si>
    <t xml:space="preserve">Плановый год ввода в эксплуатацию / выполнения мероприятия</t>
  </si>
  <si>
    <t xml:space="preserve">Фактическая дата ввода в эксплуатацию / выполнения мероприятия</t>
  </si>
  <si>
    <t xml:space="preserve">Стадия выполнения, %</t>
  </si>
  <si>
    <t xml:space="preserve">№ объекта</t>
  </si>
  <si>
    <t xml:space="preserve">Объект инфраструктуры ТЭ</t>
  </si>
  <si>
    <t xml:space="preserve">Наименование объекта</t>
  </si>
  <si>
    <t xml:space="preserve">Тип объекта</t>
  </si>
  <si>
    <t xml:space="preserve">Адрес объекта</t>
  </si>
  <si>
    <t xml:space="preserve">№ источника</t>
  </si>
  <si>
    <t xml:space="preserve">Источник финансирования</t>
  </si>
  <si>
    <t xml:space="preserve">В рамках концессионного соглашения</t>
  </si>
  <si>
    <t xml:space="preserve">Наименование концессионного соглашения</t>
  </si>
  <si>
    <t xml:space="preserve">Дата начала</t>
  </si>
  <si>
    <t xml:space="preserve">Дата окончания</t>
  </si>
  <si>
    <t xml:space="preserve">Наименование решения по КС</t>
  </si>
  <si>
    <t xml:space="preserve">Тип решения по КС</t>
  </si>
  <si>
    <t xml:space="preserve">№ решения по КС</t>
  </si>
  <si>
    <t xml:space="preserve">Дата принятия решения по КС</t>
  </si>
  <si>
    <r>
      <rPr>
        <sz val="9"/>
        <rFont val="Tahoma"/>
        <family val="2"/>
        <charset val="204"/>
      </rP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 xml:space="preserve">1</t>
    </r>
  </si>
  <si>
    <r>
      <rPr>
        <sz val="9"/>
        <rFont val="Tahoma"/>
        <family val="2"/>
        <charset val="204"/>
      </rPr>
      <t xml:space="preserve">Утверждено на 2018 год </t>
    </r>
    <r>
      <rPr>
        <vertAlign val="superscript"/>
        <sz val="9"/>
        <rFont val="Tahoma"/>
        <family val="2"/>
        <charset val="204"/>
      </rPr>
      <t xml:space="preserve">1</t>
    </r>
  </si>
  <si>
    <r>
      <rPr>
        <sz val="9"/>
        <rFont val="Tahoma"/>
        <family val="2"/>
        <charset val="204"/>
      </rPr>
      <t xml:space="preserve">Факт за 1 полугодие 2018 года </t>
    </r>
    <r>
      <rPr>
        <vertAlign val="superscript"/>
        <sz val="9"/>
        <rFont val="Tahoma"/>
        <family val="2"/>
        <charset val="204"/>
      </rPr>
      <t xml:space="preserve">2,3</t>
    </r>
  </si>
  <si>
    <r>
      <rPr>
        <sz val="9"/>
        <rFont val="Tahoma"/>
        <family val="2"/>
        <charset val="204"/>
      </rPr>
      <t xml:space="preserve">Факт за год 2018 года </t>
    </r>
    <r>
      <rPr>
        <vertAlign val="superscript"/>
        <sz val="9"/>
        <rFont val="Tahoma"/>
        <family val="2"/>
        <charset val="204"/>
      </rPr>
      <t xml:space="preserve">2,3</t>
    </r>
  </si>
  <si>
    <r>
      <rPr>
        <sz val="9"/>
        <rFont val="Tahoma"/>
        <family val="2"/>
        <charset val="204"/>
      </rPr>
      <t xml:space="preserve">Отклонения </t>
    </r>
    <r>
      <rPr>
        <vertAlign val="superscript"/>
        <sz val="9"/>
        <rFont val="Tahoma"/>
        <family val="2"/>
        <charset val="204"/>
      </rPr>
      <t xml:space="preserve">2</t>
    </r>
  </si>
  <si>
    <t xml:space="preserve">Муниципальный район</t>
  </si>
  <si>
    <t xml:space="preserve">Муниципальное образование</t>
  </si>
  <si>
    <t xml:space="preserve">ОКТМО</t>
  </si>
  <si>
    <t xml:space="preserve">месяц</t>
  </si>
  <si>
    <t xml:space="preserve">план</t>
  </si>
  <si>
    <t xml:space="preserve">факт</t>
  </si>
  <si>
    <t xml:space="preserve">Населенный пункт</t>
  </si>
  <si>
    <t xml:space="preserve">улица, проезд, проспект, переулок, и т.п.</t>
  </si>
  <si>
    <t xml:space="preserve">дом, корпус, строение</t>
  </si>
  <si>
    <t xml:space="preserve">тыс.руб. </t>
  </si>
  <si>
    <t xml:space="preserve">%</t>
  </si>
  <si>
    <t xml:space="preserve">Всего в рамках ИП</t>
  </si>
  <si>
    <t xml:space="preserve">Всего</t>
  </si>
  <si>
    <t xml:space="preserve">Собственные средства</t>
  </si>
  <si>
    <t xml:space="preserve">1.1</t>
  </si>
  <si>
    <t xml:space="preserve">Прибыль направляемая на инвестиции</t>
  </si>
  <si>
    <t xml:space="preserve">1.2</t>
  </si>
  <si>
    <t xml:space="preserve">Амортизационные отчисления</t>
  </si>
  <si>
    <t xml:space="preserve">1.3</t>
  </si>
  <si>
    <t xml:space="preserve">Прочие собственные средства</t>
  </si>
  <si>
    <t xml:space="preserve">1.4</t>
  </si>
  <si>
    <t xml:space="preserve">За счет платы за технологическое присоединение</t>
  </si>
  <si>
    <t xml:space="preserve">2</t>
  </si>
  <si>
    <t xml:space="preserve">Привлеченные средства</t>
  </si>
  <si>
    <t xml:space="preserve">2.1</t>
  </si>
  <si>
    <t xml:space="preserve">Кредиты</t>
  </si>
  <si>
    <t xml:space="preserve">2.2</t>
  </si>
  <si>
    <t xml:space="preserve">Займы</t>
  </si>
  <si>
    <t xml:space="preserve">2.3</t>
  </si>
  <si>
    <t xml:space="preserve">Прочие привлеченные средства</t>
  </si>
  <si>
    <t xml:space="preserve">3</t>
  </si>
  <si>
    <t xml:space="preserve">Бюджетное финансирование</t>
  </si>
  <si>
    <t xml:space="preserve">3.1</t>
  </si>
  <si>
    <t xml:space="preserve">Федеральный бюджет</t>
  </si>
  <si>
    <t xml:space="preserve">3.2</t>
  </si>
  <si>
    <t xml:space="preserve">Бюджет субъекта РФ</t>
  </si>
  <si>
    <t xml:space="preserve">3.3</t>
  </si>
  <si>
    <t xml:space="preserve">Бюджет муниципального образования</t>
  </si>
  <si>
    <t xml:space="preserve">4</t>
  </si>
  <si>
    <t xml:space="preserve">Прочие источники финансирования</t>
  </si>
  <si>
    <t xml:space="preserve">4.1</t>
  </si>
  <si>
    <t xml:space="preserve">Лизинг</t>
  </si>
  <si>
    <t xml:space="preserve">4.2</t>
  </si>
  <si>
    <t xml:space="preserve">Прочие</t>
  </si>
  <si>
    <t xml:space="preserve">Всего в рамках КС</t>
  </si>
  <si>
    <t xml:space="preserve">Производство тепловой энергии</t>
  </si>
  <si>
    <r>
      <rPr>
        <sz val="9"/>
        <rFont val="Tahoma"/>
        <family val="2"/>
        <charset val="204"/>
      </rP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 xml:space="preserve">3</t>
    </r>
  </si>
  <si>
    <r>
      <rPr>
        <sz val="9"/>
        <rFont val="Tahoma"/>
        <family val="2"/>
        <charset val="204"/>
      </rPr>
      <t xml:space="preserve">Отклонения </t>
    </r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, из них за счет:</t>
    </r>
  </si>
  <si>
    <t xml:space="preserve">Причины отклонений</t>
  </si>
  <si>
    <t xml:space="preserve">уточнения стоимости по результатам утвержденной проектно-сметной документации</t>
  </si>
  <si>
    <t xml:space="preserve">уточнения стоимости по результатам конкурсов, заключенных договоров (закупочных процедур)</t>
  </si>
  <si>
    <t xml:space="preserve">Прочее (наименование)</t>
  </si>
  <si>
    <t xml:space="preserve">Прочее, тыс.руб.</t>
  </si>
  <si>
    <t xml:space="preserve">Ссылка на обосновывающие материалы
(факт больше плана)</t>
  </si>
  <si>
    <t xml:space="preserve">1</t>
  </si>
  <si>
    <t xml:space="preserve"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</si>
  <si>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 xml:space="preserve">реконструкция или модернизация существующих объектов теплоснабжения за исключением тепловых сетей</t>
  </si>
  <si>
    <t xml:space="preserve">г. Ярославль</t>
  </si>
  <si>
    <t xml:space="preserve">Город Ярославль</t>
  </si>
  <si>
    <t xml:space="preserve">78701000</t>
  </si>
  <si>
    <t xml:space="preserve">2018</t>
  </si>
  <si>
    <t xml:space="preserve">Декабрь</t>
  </si>
  <si>
    <t xml:space="preserve">да</t>
  </si>
  <si>
    <t xml:space="preserve">РК-1</t>
  </si>
  <si>
    <t xml:space="preserve">ТИ</t>
  </si>
  <si>
    <t xml:space="preserve">город Ярославль</t>
  </si>
  <si>
    <t xml:space="preserve">г Ярославль</t>
  </si>
  <si>
    <t xml:space="preserve">78701000001</t>
  </si>
  <si>
    <t xml:space="preserve">ул. Спартаковская</t>
  </si>
  <si>
    <t xml:space="preserve">д.1д, стр.20</t>
  </si>
  <si>
    <t xml:space="preserve">Данные по источникам финансирования для объекта инфраструктуры или мероприятия в целом</t>
  </si>
  <si>
    <t xml:space="preserve">использование источников 2016-2017 г.г.</t>
  </si>
  <si>
    <t xml:space="preserve">https://portal.eias.ru/Portal/DownloadPage.aspx?type=12&amp;guid=43843722-a5f7-4642-ab7c-289cc422af7f</t>
  </si>
  <si>
    <t xml:space="preserve">РК-2</t>
  </si>
  <si>
    <t xml:space="preserve">ул. Алмазная</t>
  </si>
  <si>
    <t xml:space="preserve">д.1а</t>
  </si>
  <si>
    <t xml:space="preserve">снижение фактической цены</t>
  </si>
  <si>
    <t xml:space="preserve">РК-3</t>
  </si>
  <si>
    <t xml:space="preserve">ул. Колышкина</t>
  </si>
  <si>
    <t xml:space="preserve">д.71</t>
  </si>
  <si>
    <t xml:space="preserve">срок финансирования  до 01.07.2019</t>
  </si>
  <si>
    <t xml:space="preserve">РК-4</t>
  </si>
  <si>
    <t xml:space="preserve">ул. Столярная</t>
  </si>
  <si>
    <t xml:space="preserve">д.14</t>
  </si>
  <si>
    <t xml:space="preserve">РК-6</t>
  </si>
  <si>
    <t xml:space="preserve">ул. Громова</t>
  </si>
  <si>
    <t xml:space="preserve">д.19</t>
  </si>
  <si>
    <t xml:space="preserve">Мероприятия, направленные на повышение экологической эффективности</t>
  </si>
  <si>
    <t xml:space="preserve">2016</t>
  </si>
  <si>
    <t xml:space="preserve">п Семибратово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</si>
  <si>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</si>
  <si>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</si>
  <si>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</si>
  <si>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РК-7</t>
  </si>
  <si>
    <t xml:space="preserve">рп Семибратово</t>
  </si>
  <si>
    <t xml:space="preserve">78637447051</t>
  </si>
  <si>
    <t xml:space="preserve">ул. Красноборская</t>
  </si>
  <si>
    <t xml:space="preserve">д.9а</t>
  </si>
  <si>
    <t xml:space="preserve">под источники финансирования</t>
  </si>
  <si>
    <t xml:space="preserve">5</t>
  </si>
  <si>
    <t xml:space="preserve">6</t>
  </si>
  <si>
    <t xml:space="preserve">г Углич</t>
  </si>
  <si>
    <t xml:space="preserve">Угличский муниципальный район</t>
  </si>
  <si>
    <t xml:space="preserve">78646000</t>
  </si>
  <si>
    <t xml:space="preserve">РК-8</t>
  </si>
  <si>
    <t xml:space="preserve">ТИ с сетями</t>
  </si>
  <si>
    <t xml:space="preserve">Городское поселение г.Углич</t>
  </si>
  <si>
    <t xml:space="preserve">78646101</t>
  </si>
  <si>
    <t xml:space="preserve">78646101001</t>
  </si>
  <si>
    <t xml:space="preserve">Рыбинское ш.</t>
  </si>
  <si>
    <t xml:space="preserve">д.20а, корп.17</t>
  </si>
  <si>
    <t xml:space="preserve">7</t>
  </si>
  <si>
    <t xml:space="preserve">8</t>
  </si>
  <si>
    <t xml:space="preserve">Строительство, реконструкция или модернизация объектов теплоснабжения в целях подключения потребителей с указанием объектов теплоснабжения, строительство которых финансируется за счет платы за подключение</t>
  </si>
  <si>
    <t xml:space="preserve">увеличение мощности и производительности существующих объектов теплоснабжения за исключением тепловых сетей в целях подключения потребителей</t>
  </si>
  <si>
    <t xml:space="preserve">2017</t>
  </si>
  <si>
    <t xml:space="preserve">9</t>
  </si>
  <si>
    <t xml:space="preserve">строительство иных объектов теплоснабжения за исключением тепловых сетей в целях подключения потребителей</t>
  </si>
  <si>
    <t xml:space="preserve">10</t>
  </si>
  <si>
    <t xml:space="preserve">11</t>
  </si>
  <si>
    <t xml:space="preserve">12</t>
  </si>
  <si>
    <t xml:space="preserve">Передача теплоэнергии по региональным тепловым сетям</t>
  </si>
  <si>
    <t xml:space="preserve">Прочие объекты и мероприятия, относимые к регулируемому виду деятельности</t>
  </si>
  <si>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</si>
  <si>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</si>
  <si>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 xml:space="preserve">3</t>
    </r>
    <r>
      <rPr>
        <sz val="9"/>
        <rFont val="Tahoma"/>
        <family val="2"/>
        <charset val="204"/>
      </rPr>
      <t xml:space="preserve"> В ценах отчетного года</t>
    </r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</si>
  <si>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</si>
  <si>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</si>
  <si>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</si>
  <si>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</si>
  <si>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</si>
  <si>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</si>
  <si>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REGION</t>
  </si>
  <si>
    <t xml:space="preserve">year_list</t>
  </si>
  <si>
    <t xml:space="preserve">all_year_list</t>
  </si>
  <si>
    <t xml:space="preserve">month_list</t>
  </si>
  <si>
    <t xml:space="preserve">logical</t>
  </si>
  <si>
    <t xml:space="preserve">Алтайский край</t>
  </si>
  <si>
    <t xml:space="preserve">2003</t>
  </si>
  <si>
    <t xml:space="preserve">Январь</t>
  </si>
  <si>
    <t xml:space="preserve">Амурская область</t>
  </si>
  <si>
    <t xml:space="preserve">2004</t>
  </si>
  <si>
    <t xml:space="preserve">Февраль</t>
  </si>
  <si>
    <t xml:space="preserve">Архангельская область</t>
  </si>
  <si>
    <t xml:space="preserve">2019</t>
  </si>
  <si>
    <t xml:space="preserve">2005</t>
  </si>
  <si>
    <t xml:space="preserve">Март</t>
  </si>
  <si>
    <t xml:space="preserve">Астраханская область</t>
  </si>
  <si>
    <t xml:space="preserve">2020</t>
  </si>
  <si>
    <t xml:space="preserve">2006</t>
  </si>
  <si>
    <t xml:space="preserve">Апрель</t>
  </si>
  <si>
    <t xml:space="preserve">Белгородская область</t>
  </si>
  <si>
    <t xml:space="preserve">2021</t>
  </si>
  <si>
    <t xml:space="preserve">2007</t>
  </si>
  <si>
    <t xml:space="preserve">Май</t>
  </si>
  <si>
    <t xml:space="preserve">Брянская область</t>
  </si>
  <si>
    <t xml:space="preserve">2022</t>
  </si>
  <si>
    <t xml:space="preserve">2008</t>
  </si>
  <si>
    <t xml:space="preserve">Июнь</t>
  </si>
  <si>
    <t xml:space="preserve">Владимирская область</t>
  </si>
  <si>
    <t xml:space="preserve">2023</t>
  </si>
  <si>
    <t xml:space="preserve">2009</t>
  </si>
  <si>
    <t xml:space="preserve">Июль</t>
  </si>
  <si>
    <t xml:space="preserve">Волгоградская область</t>
  </si>
  <si>
    <t xml:space="preserve">2024</t>
  </si>
  <si>
    <t xml:space="preserve">2010</t>
  </si>
  <si>
    <t xml:space="preserve">Август</t>
  </si>
  <si>
    <t xml:space="preserve">Вологодская область</t>
  </si>
  <si>
    <t xml:space="preserve">2025</t>
  </si>
  <si>
    <t xml:space="preserve">2011</t>
  </si>
  <si>
    <t xml:space="preserve">Сентябрь</t>
  </si>
  <si>
    <t xml:space="preserve">Воронежская область</t>
  </si>
  <si>
    <t xml:space="preserve">2026</t>
  </si>
  <si>
    <t xml:space="preserve">2012</t>
  </si>
  <si>
    <t xml:space="preserve">Октябрь</t>
  </si>
  <si>
    <t xml:space="preserve">г.Байконур</t>
  </si>
  <si>
    <t xml:space="preserve">2027</t>
  </si>
  <si>
    <t xml:space="preserve">2013</t>
  </si>
  <si>
    <t xml:space="preserve">Ноябрь</t>
  </si>
  <si>
    <t xml:space="preserve">г. Москва</t>
  </si>
  <si>
    <t xml:space="preserve">2028</t>
  </si>
  <si>
    <t xml:space="preserve">2014</t>
  </si>
  <si>
    <t xml:space="preserve">г.Санкт-Петербург</t>
  </si>
  <si>
    <t xml:space="preserve">2029</t>
  </si>
  <si>
    <t xml:space="preserve">2015</t>
  </si>
  <si>
    <t xml:space="preserve">г.Севастополь</t>
  </si>
  <si>
    <t xml:space="preserve">2030</t>
  </si>
  <si>
    <t xml:space="preserve">Еврейская автономная область</t>
  </si>
  <si>
    <t xml:space="preserve">2031</t>
  </si>
  <si>
    <t xml:space="preserve">Забайкальский край</t>
  </si>
  <si>
    <t xml:space="preserve">2032</t>
  </si>
  <si>
    <t xml:space="preserve">Ивановская область</t>
  </si>
  <si>
    <t xml:space="preserve">2033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</si>
  <si>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</si>
  <si>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</si>
  <si>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</si>
  <si>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</si>
  <si>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</si>
  <si>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</si>
  <si>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</si>
  <si>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</si>
  <si>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</si>
  <si>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</si>
  <si>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</si>
  <si>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</si>
  <si>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</si>
  <si>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</si>
  <si>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</si>
  <si>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</si>
  <si>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</si>
  <si>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</si>
  <si>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</si>
  <si>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</si>
  <si>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</si>
  <si>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</si>
  <si>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</si>
  <si>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</si>
  <si>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</si>
  <si>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</si>
  <si>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</si>
  <si>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</si>
  <si>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</si>
  <si>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</si>
  <si>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</si>
  <si>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</si>
  <si>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</si>
  <si>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</si>
  <si>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</si>
  <si>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</si>
  <si>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</si>
  <si>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</si>
  <si>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</si>
  <si>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</si>
  <si>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</si>
  <si>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</si>
  <si>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</si>
  <si>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</si>
  <si>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</si>
  <si>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</si>
  <si>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</si>
  <si>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</si>
  <si>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</si>
  <si>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</si>
  <si>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</si>
  <si>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</si>
  <si>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</si>
  <si>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</si>
  <si>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</si>
  <si>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</si>
  <si>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</si>
  <si>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</si>
  <si>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</si>
  <si>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</si>
  <si>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</si>
  <si>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</si>
  <si>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</si>
  <si>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</si>
  <si>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</si>
  <si>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</si>
  <si>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</si>
  <si>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</si>
  <si>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Расчетные листы</t>
  </si>
  <si>
    <t xml:space="preserve">Скрытые листы</t>
  </si>
  <si>
    <t xml:space="preserve">Инструкция</t>
  </si>
  <si>
    <t xml:space="preserve">TEHSHEET</t>
  </si>
  <si>
    <t xml:space="preserve">Лог обновления</t>
  </si>
  <si>
    <t xml:space="preserve">AllSheetsInThisWorkbook</t>
  </si>
  <si>
    <t xml:space="preserve">Титульный</t>
  </si>
  <si>
    <t xml:space="preserve">et_union</t>
  </si>
  <si>
    <t xml:space="preserve">ИП</t>
  </si>
  <si>
    <t xml:space="preserve">mod_00</t>
  </si>
  <si>
    <t xml:space="preserve">mod_01</t>
  </si>
  <si>
    <t xml:space="preserve">Проверка</t>
  </si>
  <si>
    <t xml:space="preserve">mod_com</t>
  </si>
  <si>
    <t xml:space="preserve">modProv</t>
  </si>
  <si>
    <t xml:space="preserve">modFill</t>
  </si>
  <si>
    <t xml:space="preserve">modHTTP</t>
  </si>
  <si>
    <t xml:space="preserve">modReestr</t>
  </si>
  <si>
    <t xml:space="preserve">modInstruction</t>
  </si>
  <si>
    <t xml:space="preserve">modUpdTemplMain</t>
  </si>
  <si>
    <t xml:space="preserve">modfrmCheckUpdates</t>
  </si>
  <si>
    <t xml:space="preserve">modfrmDateChoose</t>
  </si>
  <si>
    <t xml:space="preserve">modfrmRegion</t>
  </si>
  <si>
    <t xml:space="preserve">modfrmReestr</t>
  </si>
  <si>
    <t xml:space="preserve">REESTR_MO</t>
  </si>
  <si>
    <t xml:space="preserve">REESTR_ORG</t>
  </si>
  <si>
    <t xml:space="preserve">REESTR_IP</t>
  </si>
  <si>
    <t xml:space="preserve">modClassifierValidate</t>
  </si>
  <si>
    <t xml:space="preserve">modCheckCyan</t>
  </si>
  <si>
    <t xml:space="preserve">modHyp</t>
  </si>
  <si>
    <t xml:space="preserve">et_LisComm</t>
  </si>
  <si>
    <t xml:space="preserve">et_ws_01_m</t>
  </si>
  <si>
    <t xml:space="preserve">Добавить ист. фин.</t>
  </si>
  <si>
    <t xml:space="preserve">Добавить объект инфраструктуры</t>
  </si>
  <si>
    <t xml:space="preserve">et_ws_01_obj</t>
  </si>
  <si>
    <t xml:space="preserve">et_ws_01_ifin</t>
  </si>
  <si>
    <t xml:space="preserve">et_com</t>
  </si>
  <si>
    <t xml:space="preserve">INVP_NAME</t>
  </si>
  <si>
    <t xml:space="preserve">L_START_DATE</t>
  </si>
  <si>
    <t xml:space="preserve">L_END_DATE</t>
  </si>
  <si>
    <t xml:space="preserve">ORG_NAME</t>
  </si>
  <si>
    <t xml:space="preserve">INN_NAME</t>
  </si>
  <si>
    <t xml:space="preserve">KPP_NAME</t>
  </si>
  <si>
    <t xml:space="preserve">L_OPF</t>
  </si>
  <si>
    <t xml:space="preserve">FIL_NAME</t>
  </si>
  <si>
    <t xml:space="preserve">VDET_NAME</t>
  </si>
  <si>
    <t xml:space="preserve">L_DECISION_NAME</t>
  </si>
  <si>
    <t xml:space="preserve">L_DECISION_TYPE</t>
  </si>
  <si>
    <t xml:space="preserve">L_DECISION_NMBR</t>
  </si>
  <si>
    <t xml:space="preserve">L_DECISION_DATE</t>
  </si>
  <si>
    <t xml:space="preserve">L_DECISION_URL</t>
  </si>
  <si>
    <t xml:space="preserve">L8_1</t>
  </si>
  <si>
    <t xml:space="preserve">L15</t>
  </si>
  <si>
    <t xml:space="preserve">L_CONCESSION</t>
  </si>
  <si>
    <t xml:space="preserve">L_NVV</t>
  </si>
  <si>
    <t xml:space="preserve">L2_1_1</t>
  </si>
  <si>
    <t xml:space="preserve">L2_1_2</t>
  </si>
  <si>
    <t xml:space="preserve">L2_2_1</t>
  </si>
  <si>
    <t xml:space="preserve">L2_2_2</t>
  </si>
  <si>
    <t xml:space="preserve">L2_2_3</t>
  </si>
  <si>
    <t xml:space="preserve">L2_2_4</t>
  </si>
  <si>
    <t xml:space="preserve">L_RST_ORG_ID</t>
  </si>
  <si>
    <t xml:space="preserve">ID</t>
  </si>
  <si>
    <t xml:space="preserve">Инвестиционная программа АО "ЯГК" Ростовский в сфере теплоснабжения на 2018-2020 годы</t>
  </si>
  <si>
    <t xml:space="preserve">01.07.2018</t>
  </si>
  <si>
    <t xml:space="preserve">31.12.2020</t>
  </si>
  <si>
    <t xml:space="preserve">АО "Ярославская генерирующая компания"</t>
  </si>
  <si>
    <t xml:space="preserve">7604178769</t>
  </si>
  <si>
    <t xml:space="preserve">760601001</t>
  </si>
  <si>
    <t xml:space="preserve">1 22 47 | Публичные акционерные общества</t>
  </si>
  <si>
    <t xml:space="preserve">150040 г. Ярославль, ул. Победы, д.28-А</t>
  </si>
  <si>
    <t xml:space="preserve">Перелыгина Ольга Александровна</t>
  </si>
  <si>
    <t xml:space="preserve">ведущий специалист ПЭО</t>
  </si>
  <si>
    <t xml:space="preserve">(4852)40-79-65 доб1117</t>
  </si>
  <si>
    <t xml:space="preserve">pereligina@yargk.ru</t>
  </si>
  <si>
    <t xml:space="preserve">26569087</t>
  </si>
  <si>
    <t xml:space="preserve">48692312</t>
  </si>
  <si>
    <t xml:space="preserve">Инвестиционная программа ЗАО "Пансионат отдыха "Ярославль" в сфере теплоснабжения на 2018-2027 годы</t>
  </si>
  <si>
    <t xml:space="preserve">31.12.2027</t>
  </si>
  <si>
    <t xml:space="preserve">ЗАО "Пансионат отдыха "Ярославль"</t>
  </si>
  <si>
    <t xml:space="preserve">7627015577</t>
  </si>
  <si>
    <t xml:space="preserve">762701001</t>
  </si>
  <si>
    <t xml:space="preserve">1 22 67 | Непубличные акционерные общества</t>
  </si>
  <si>
    <t xml:space="preserve">Об утверждении инвестиционной программы ЗАО "Пансионат отдыха "Ярославль"</t>
  </si>
  <si>
    <t xml:space="preserve">311-а</t>
  </si>
  <si>
    <t xml:space="preserve">27.10.2017</t>
  </si>
  <si>
    <t xml:space="preserve">https://portal.eias.ru/Portal/DownloadPage.aspx?type=12&amp;guid=2d05b350-1478-49ea-8488-b957a7a5a9f1</t>
  </si>
  <si>
    <t xml:space="preserve">150522  Ярославская область, Ярославский район, п\о Красные ткачи</t>
  </si>
  <si>
    <t xml:space="preserve">Савченко Виктория Анатольевна</t>
  </si>
  <si>
    <t xml:space="preserve">Ведущий экономист</t>
  </si>
  <si>
    <t xml:space="preserve">8 (4852) 30-26-84</t>
  </si>
  <si>
    <t xml:space="preserve">econ@incomproekt.ru</t>
  </si>
  <si>
    <t xml:space="preserve">26514513</t>
  </si>
  <si>
    <t xml:space="preserve">48692304</t>
  </si>
  <si>
    <t xml:space="preserve">Инвестиционная программа МУП "Яргорэнергосбыт" г.Ярославля по развитию системы теплоснабжения в городе Ярославле на 2016-2018 годы</t>
  </si>
  <si>
    <t xml:space="preserve">АО "Ярославские ЭнергоСистемы"</t>
  </si>
  <si>
    <t xml:space="preserve">7603066822</t>
  </si>
  <si>
    <t xml:space="preserve">Передача</t>
  </si>
  <si>
    <t xml:space="preserve">по организации и мероприятиям</t>
  </si>
  <si>
    <t xml:space="preserve">150055,  Ярославль, ул. Красноборская, д.5, корп.1</t>
  </si>
  <si>
    <t xml:space="preserve">Воробьев Юрий Владимирович</t>
  </si>
  <si>
    <t xml:space="preserve">начальник пэо</t>
  </si>
  <si>
    <t xml:space="preserve">8-4852-36-03-24</t>
  </si>
  <si>
    <t xml:space="preserve">vuv@yarensys.ru</t>
  </si>
  <si>
    <t xml:space="preserve">30919361</t>
  </si>
  <si>
    <t xml:space="preserve">48692311</t>
  </si>
  <si>
    <t xml:space="preserve">Инвестиционная программа ОАО "Яргортеплоэнерго"</t>
  </si>
  <si>
    <t xml:space="preserve">ОАО "Яргортеплоэнерго"</t>
  </si>
  <si>
    <t xml:space="preserve">7606047507</t>
  </si>
  <si>
    <t xml:space="preserve">Инвестиционная программа на 2016-2018 годы</t>
  </si>
  <si>
    <t xml:space="preserve">№ 253-ип</t>
  </si>
  <si>
    <t xml:space="preserve">17.11.2015</t>
  </si>
  <si>
    <t xml:space="preserve">https://portal.eias.ru/Portal/DownloadPage.aspx?type=12&amp;guid=29c11115-ebeb-45ca-bbe0-205a4ddcaa69</t>
  </si>
  <si>
    <t xml:space="preserve">150054, г.Ярославль, ул.Чехова, 28а</t>
  </si>
  <si>
    <t xml:space="preserve">Ефремов Евгений Николаевич</t>
  </si>
  <si>
    <t xml:space="preserve">Начальник ПТО</t>
  </si>
  <si>
    <t xml:space="preserve">(4852) 73-99-04</t>
  </si>
  <si>
    <t xml:space="preserve">YGTE@YGTE.RU</t>
  </si>
  <si>
    <t xml:space="preserve">26483162</t>
  </si>
  <si>
    <t xml:space="preserve">48692307</t>
  </si>
  <si>
    <t xml:space="preserve">Инвестиционная программа в сфере теплоснабжения ООО "УПТК "ТПС" на 2016-2018гг.</t>
  </si>
  <si>
    <t xml:space="preserve">01.01.2016</t>
  </si>
  <si>
    <t xml:space="preserve">31.12.2018</t>
  </si>
  <si>
    <t xml:space="preserve">ООО "Управляющая производственно-торговая компания "Топливоподающие системы"</t>
  </si>
  <si>
    <t xml:space="preserve">7603013073</t>
  </si>
  <si>
    <t xml:space="preserve">г. Ярославль, пр-т Машиностроителей, д.81</t>
  </si>
  <si>
    <t xml:space="preserve">Гнедина Н.Ю.</t>
  </si>
  <si>
    <t xml:space="preserve">руклвлдитель группы</t>
  </si>
  <si>
    <t xml:space="preserve">40-59-16</t>
  </si>
  <si>
    <t xml:space="preserve">GnedinaNY@gaz.ru</t>
  </si>
  <si>
    <t xml:space="preserve">28135241</t>
  </si>
  <si>
    <t xml:space="preserve">48692305</t>
  </si>
  <si>
    <t xml:space="preserve">ПАО "ТГК-2"</t>
  </si>
  <si>
    <t xml:space="preserve">7606053324</t>
  </si>
  <si>
    <t xml:space="preserve">760631001</t>
  </si>
  <si>
    <t xml:space="preserve">Комбинированное производство, более 25 МВт</t>
  </si>
  <si>
    <t xml:space="preserve">инвестиционная программа на 2016 - 2018 годы</t>
  </si>
  <si>
    <t xml:space="preserve">109</t>
  </si>
  <si>
    <t xml:space="preserve">https://portal.eias.ru/Portal/DownloadPage.aspx?type=12&amp;guid=d66c9914-70a7-42fa-b59f-dd234ce4bab4</t>
  </si>
  <si>
    <t xml:space="preserve">ул. Пятницкая, д. 6, г. Ярославль, 150003</t>
  </si>
  <si>
    <t xml:space="preserve">Федорова Ирина Викторовна</t>
  </si>
  <si>
    <t xml:space="preserve">инженер 2 категории отдела ТПРиТП ЯТЭЦ-2</t>
  </si>
  <si>
    <t xml:space="preserve">(4852) 58-61-28</t>
  </si>
  <si>
    <t xml:space="preserve">FedorovaIV@tgc-2.ru</t>
  </si>
  <si>
    <t xml:space="preserve">26483170</t>
  </si>
  <si>
    <t xml:space="preserve">48692308</t>
  </si>
  <si>
    <t xml:space="preserve">01.07.2017</t>
  </si>
  <si>
    <t xml:space="preserve">31.12.2019</t>
  </si>
  <si>
    <t xml:space="preserve">АО "Тутаевская ПГУ"</t>
  </si>
  <si>
    <t xml:space="preserve">7611020204</t>
  </si>
  <si>
    <t xml:space="preserve">761101001</t>
  </si>
  <si>
    <t xml:space="preserve">Об утверждении скорректированной инвестиционной программы АО «Тутаевская ПГУ»</t>
  </si>
  <si>
    <t xml:space="preserve">111-ви</t>
  </si>
  <si>
    <t xml:space="preserve">https://portal.eias.ru/Portal/DownloadPage.aspx?type=12&amp;guid=59126af8-88c7-423d-9087-243e9b6d1d25</t>
  </si>
  <si>
    <t xml:space="preserve">152300, Ярославская область, г.Тутаев, ул.Промышленная, д.15</t>
  </si>
  <si>
    <t xml:space="preserve">150040 г. Ярославль, ул. Победы, д.28а</t>
  </si>
  <si>
    <t xml:space="preserve">Попова Н.А.</t>
  </si>
  <si>
    <t xml:space="preserve">начальник ПЭО</t>
  </si>
  <si>
    <t xml:space="preserve">(4852) 40-79-65 доп. 1309</t>
  </si>
  <si>
    <t xml:space="preserve">n.popova@yargk.ru</t>
  </si>
  <si>
    <t xml:space="preserve">28134686</t>
  </si>
  <si>
    <t xml:space="preserve">48692298</t>
  </si>
  <si>
    <t xml:space="preserve">28932227</t>
  </si>
  <si>
    <t xml:space="preserve">48692299</t>
  </si>
  <si>
    <t xml:space="preserve">30.06.2020</t>
  </si>
  <si>
    <t xml:space="preserve">48692313</t>
  </si>
  <si>
    <t xml:space="preserve">30.06.2023</t>
  </si>
  <si>
    <t xml:space="preserve">ООО "АДС"</t>
  </si>
  <si>
    <t xml:space="preserve">7604008710</t>
  </si>
  <si>
    <t xml:space="preserve">760401001</t>
  </si>
  <si>
    <t xml:space="preserve">Инвестиционная программа на 2017-2019 годы</t>
  </si>
  <si>
    <t xml:space="preserve">110-ви</t>
  </si>
  <si>
    <t xml:space="preserve">https://portal.eias.ru/Portal/DownloadPage.aspx?type=12&amp;guid=15db6feb-0d04-4b18-a23e-2328bb1527e1</t>
  </si>
  <si>
    <t xml:space="preserve">150006, Ярославль, Корабельная ул.,1</t>
  </si>
  <si>
    <t xml:space="preserve">Куропаткина Екатерина Васильевна</t>
  </si>
  <si>
    <t xml:space="preserve">Зам.финансового директора</t>
  </si>
  <si>
    <t xml:space="preserve">(4852) 46-54-74</t>
  </si>
  <si>
    <t xml:space="preserve">secretar@ads.yroslavl.ru</t>
  </si>
  <si>
    <t xml:space="preserve">26483198</t>
  </si>
  <si>
    <t xml:space="preserve">48692303</t>
  </si>
  <si>
    <t xml:space="preserve">Модернизация газовой котельной в п.Борисоглебсий</t>
  </si>
  <si>
    <t xml:space="preserve">АО "Яркоммунсервис"</t>
  </si>
  <si>
    <t xml:space="preserve">7602090950</t>
  </si>
  <si>
    <t xml:space="preserve">760201001</t>
  </si>
  <si>
    <t xml:space="preserve">Модернизация котельной в пос. Борисоглебский Борисоглебского муниципального района на 2015-2019 годЫ</t>
  </si>
  <si>
    <t xml:space="preserve">224-ип</t>
  </si>
  <si>
    <t xml:space="preserve">05.12.2014</t>
  </si>
  <si>
    <t xml:space="preserve">https://portal.eias.ru/Portal/DownloadPage.aspx?type=12&amp;guid=c941459b-1c5a-4421-9e7a-4d90309b13f4</t>
  </si>
  <si>
    <t xml:space="preserve">150880 г. Ярославль, ул. Чайковского, д.42</t>
  </si>
  <si>
    <t xml:space="preserve">Золотцева Ирина Владимировна</t>
  </si>
  <si>
    <t xml:space="preserve">консультант</t>
  </si>
  <si>
    <t xml:space="preserve">(4852) 786348</t>
  </si>
  <si>
    <t xml:space="preserve">zolotcevaiv@yarregion.ru</t>
  </si>
  <si>
    <t xml:space="preserve">28507030</t>
  </si>
  <si>
    <t xml:space="preserve">48692300</t>
  </si>
  <si>
    <t xml:space="preserve">Модернизация котельной в с. Вятское Некрасовского муниципального района на 2015-2019 годы</t>
  </si>
  <si>
    <t xml:space="preserve">150880 г. Ярославль, ул. Чайковского, д.42а</t>
  </si>
  <si>
    <t xml:space="preserve">Модернизация котельной в пос.Некрасовское Некрасовского МР</t>
  </si>
  <si>
    <t xml:space="preserve">Модернизация котельной в пос. Некрасовское Некрасовского муниципального района на 2016-2018 годы</t>
  </si>
  <si>
    <t xml:space="preserve">253-ип</t>
  </si>
  <si>
    <t xml:space="preserve">48692306</t>
  </si>
  <si>
    <t xml:space="preserve">Модернизация котельных и тепловых сетей МУП ГО г.Рыбинск "Теплоэнерго" на 2016-2020 гг.</t>
  </si>
  <si>
    <t xml:space="preserve">30.06.2021</t>
  </si>
  <si>
    <t xml:space="preserve">МУП ГО г.Рыбинск "Теплоэнерго"</t>
  </si>
  <si>
    <t xml:space="preserve">7610044403</t>
  </si>
  <si>
    <t xml:space="preserve">761001001</t>
  </si>
  <si>
    <t xml:space="preserve">6 52 43 | Муниципальные унитарные предприятия</t>
  </si>
  <si>
    <t xml:space="preserve">Об утверждении сколрректированных инвестиционных программ</t>
  </si>
  <si>
    <t xml:space="preserve">№109-ви</t>
  </si>
  <si>
    <t xml:space="preserve">г. Рыбинск, Юго-западная промышленная зона, д.3</t>
  </si>
  <si>
    <t xml:space="preserve">Ботков Вячеслав Александрович</t>
  </si>
  <si>
    <t xml:space="preserve">Начальник производственного отдела</t>
  </si>
  <si>
    <t xml:space="preserve">(4855) 40-40-02</t>
  </si>
  <si>
    <t xml:space="preserve">teplo@teplo76.ru</t>
  </si>
  <si>
    <t xml:space="preserve">26483373</t>
  </si>
  <si>
    <t xml:space="preserve">48692302</t>
  </si>
  <si>
    <t xml:space="preserve">Развитие системы теплоснабжения поселка Красный Холм и  ОАО Санаторий  «Красный холм» Ярославского муниципального района</t>
  </si>
  <si>
    <t xml:space="preserve">01.01.2012</t>
  </si>
  <si>
    <t xml:space="preserve">ОАО "Санаторий "Красный Холм"</t>
  </si>
  <si>
    <t xml:space="preserve">7627015619</t>
  </si>
  <si>
    <t xml:space="preserve">заключение на инвестиционную программу</t>
  </si>
  <si>
    <t xml:space="preserve">решение</t>
  </si>
  <si>
    <t xml:space="preserve">б/н</t>
  </si>
  <si>
    <t xml:space="preserve">20.09.2013</t>
  </si>
  <si>
    <t xml:space="preserve">https://portal.eias.ru/Portal/DownloadPage.aspx?type=12&amp;guid=5202c10f-519f-4ad0-9df0-dd031802113b</t>
  </si>
  <si>
    <t xml:space="preserve">Ярославская область, Ярославский район,                        п/о Михайловское</t>
  </si>
  <si>
    <t xml:space="preserve">150517, Ярославская область, Ярославский район,                        п/о Михайловское</t>
  </si>
  <si>
    <t xml:space="preserve">27548439</t>
  </si>
  <si>
    <t xml:space="preserve">48692301</t>
  </si>
  <si>
    <t xml:space="preserve">модернизация газовой котельной в пос. Вятское Некрасовского муниципального района</t>
  </si>
  <si>
    <t xml:space="preserve">48692309</t>
  </si>
  <si>
    <t xml:space="preserve">модернизация мазутной котельной в пос. Спасское</t>
  </si>
  <si>
    <t xml:space="preserve">Модернизация котельной в пос. Спасское Ярославского района</t>
  </si>
  <si>
    <t xml:space="preserve">48692310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</si>
</sst>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[$-419]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[$-419]DD/MM/YYYY\ H:MM"/>
    <numFmt numFmtId="175" formatCode="[$-419]DD/MM/YYYY"/>
    <numFmt numFmtId="176" formatCode="#,##0"/>
  </numFmts>
  <fonts count="53">
    <font>
      <sz val="9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name val="Arial Cyr"/>
      <family val="0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 val="true"/>
      <sz val="10"/>
      <name val="Tahoma"/>
      <family val="2"/>
      <charset val="204"/>
    </font>
    <font>
      <u val="single"/>
      <sz val="20"/>
      <color rgb="FF003366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FFFFFF"/>
      <name val="Tahoma"/>
      <family val="2"/>
      <charset val="204"/>
    </font>
    <font>
      <sz val="11"/>
      <name val="Calibri"/>
      <family val="0"/>
    </font>
    <font>
      <sz val="9"/>
      <color rgb="FFCC0000"/>
      <name val="Tahoma"/>
      <family val="2"/>
      <charset val="204"/>
    </font>
    <font>
      <sz val="16"/>
      <name val="Tahoma"/>
      <family val="2"/>
      <charset val="204"/>
    </font>
    <font>
      <sz val="9"/>
      <color rgb="FF993300"/>
      <name val="Tahoma"/>
      <family val="2"/>
      <charset val="204"/>
    </font>
    <font>
      <sz val="16"/>
      <color rgb="FFFFFFFF"/>
      <name val="Tahoma"/>
      <family val="2"/>
      <charset val="204"/>
    </font>
    <font>
      <sz val="10"/>
      <color rgb="FFFFFFFF"/>
      <name val="Wingdings 2"/>
      <family val="1"/>
      <charset val="2"/>
    </font>
    <font>
      <vertAlign val="superscript"/>
      <sz val="9"/>
      <name val="Tahoma"/>
      <family val="2"/>
      <charset val="204"/>
    </font>
    <font>
      <sz val="11"/>
      <color rgb="FFBCBCBC"/>
      <name val="Wingdings 2"/>
      <family val="1"/>
      <charset val="2"/>
    </font>
    <font>
      <b val="true"/>
      <sz val="9"/>
      <color rgb="FF333399"/>
      <name val="Tahoma"/>
      <family val="2"/>
      <charset val="204"/>
    </font>
    <font>
      <b val="true"/>
      <sz val="9"/>
      <color rgb="FF0070C0"/>
      <name val="Tahoma"/>
      <family val="2"/>
    </font>
    <font>
      <sz val="11"/>
      <color rgb="FF999999"/>
      <name val="Wingdings 2"/>
      <family val="1"/>
      <charset val="2"/>
    </font>
    <font>
      <sz val="9"/>
      <color rgb="FF333333"/>
      <name val="Tahoma"/>
      <family val="2"/>
      <charset val="204"/>
    </font>
    <font>
      <sz val="11"/>
      <color rgb="FF333333"/>
      <name val="Wingdings 2"/>
      <family val="1"/>
      <charset val="2"/>
    </font>
    <font>
      <sz val="10"/>
      <color rgb="FF333333"/>
      <name val="Tahoma"/>
      <family val="2"/>
      <charset val="204"/>
    </font>
    <font>
      <b val="true"/>
      <sz val="10"/>
      <color rgb="FF333333"/>
      <name val="Tahoma"/>
      <family val="2"/>
      <charset val="204"/>
    </font>
    <font>
      <sz val="11"/>
      <color rgb="FFFFFFFF"/>
      <name val="Calibri"/>
      <family val="2"/>
      <charset val="204"/>
    </font>
    <font>
      <sz val="10"/>
      <color rgb="FF999999"/>
      <name val="Wingdings 2"/>
      <family val="1"/>
      <charset val="2"/>
    </font>
    <font>
      <sz val="9"/>
      <name val="Courier New"/>
      <family val="3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0"/>
        <bgColor rgb="FFFFFFEB"/>
      </patternFill>
    </fill>
    <fill>
      <patternFill patternType="solid">
        <fgColor rgb="FFBCBCBC"/>
        <bgColor rgb="FFBFBFBF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D7EAD3"/>
        <bgColor rgb="FFD3DBDB"/>
      </patternFill>
    </fill>
    <fill>
      <patternFill patternType="solid">
        <fgColor rgb="FFD3DBDB"/>
        <bgColor rgb="FFD7EAD3"/>
      </patternFill>
    </fill>
    <fill>
      <patternFill patternType="solid">
        <fgColor rgb="FFE3FAFD"/>
        <bgColor rgb="FFEFEFEF"/>
      </patternFill>
    </fill>
    <fill>
      <patternFill patternType="solid">
        <fgColor rgb="FFBFBFBF"/>
        <bgColor rgb="FFBCBCBC"/>
      </patternFill>
    </fill>
    <fill>
      <patternFill patternType="solid">
        <fgColor rgb="FFEFEFEF"/>
        <bgColor rgb="FFE3FAFD"/>
      </patternFill>
    </fill>
    <fill>
      <patternFill patternType="solid">
        <fgColor rgb="FFFF8080"/>
        <bgColor rgb="FFFF99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 style="thin">
        <color rgb="FF999999"/>
      </right>
      <top/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 style="thin">
        <color rgb="FF999999"/>
      </right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 style="medium">
        <color rgb="FF999999"/>
      </left>
      <right/>
      <top style="thin">
        <color rgb="FF999999"/>
      </top>
      <bottom/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/>
      <diagonal/>
    </border>
    <border diagonalUp="false" diagonalDown="false">
      <left style="thin">
        <color rgb="FF999999"/>
      </left>
      <right/>
      <top style="medium">
        <color rgb="FF999999"/>
      </top>
      <bottom style="thin">
        <color rgb="FF999999"/>
      </bottom>
      <diagonal/>
    </border>
    <border diagonalUp="false" diagonalDown="false">
      <left/>
      <right/>
      <top style="medium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/>
      <right/>
      <top style="medium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ouble">
        <color rgb="FF9999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999999"/>
      </left>
      <right/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 style="thin">
        <color rgb="FF999999"/>
      </top>
      <bottom style="medium">
        <color rgb="FF999999"/>
      </bottom>
      <diagonal/>
    </border>
    <border diagonalUp="false" diagonalDown="false">
      <left/>
      <right/>
      <top/>
      <bottom style="medium">
        <color rgb="FF999999"/>
      </bottom>
      <diagonal/>
    </border>
  </borders>
  <cellStyleXfs count="74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5" fontId="15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0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7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</cellStyleXfs>
  <cellXfs count="327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21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23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6" fillId="0" borderId="0" xfId="5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5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5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6" fillId="3" borderId="1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4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4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3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4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5" fillId="0" borderId="0" xfId="5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4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3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3" xfId="5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6" borderId="0" xfId="59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8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3" xfId="5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7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1" xfId="5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0" xfId="59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8" fillId="0" borderId="0" xfId="2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5" fontId="2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6" fillId="0" borderId="0" xfId="4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0" borderId="0" xfId="2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6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9" fillId="6" borderId="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3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5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4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5" fillId="0" borderId="0" xfId="59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5" fillId="0" borderId="0" xfId="5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5" xfId="5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6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5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7" xfId="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6" xfId="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6" borderId="0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6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0" fillId="0" borderId="0" xfId="6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6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6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7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6" fillId="0" borderId="8" xfId="7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8" fillId="6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6" borderId="3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4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4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3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7" borderId="1" xfId="6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7" borderId="9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4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67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5" fontId="0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10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39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6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0" fillId="0" borderId="0" xfId="6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8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7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7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6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7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9" borderId="9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6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8" xfId="6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9" borderId="1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8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0" fillId="6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6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3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3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3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0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8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2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7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10" borderId="7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3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14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6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11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0" borderId="3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7" borderId="11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8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4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2" fontId="0" fillId="7" borderId="9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11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34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4" fillId="0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5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2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3" xfId="69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6" borderId="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6" borderId="8" xfId="6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3" borderId="9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3" borderId="8" xfId="5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8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0" borderId="11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0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2" fillId="6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6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6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17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6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16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9" borderId="16" xfId="69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18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0" fillId="0" borderId="20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2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5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34" fillId="0" borderId="12" xfId="6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12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2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69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5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7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7" borderId="15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2" borderId="3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2" borderId="15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5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9" borderId="1" xfId="6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42" fillId="0" borderId="2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11" borderId="16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1" borderId="2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1" borderId="2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8" xfId="6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8" xfId="5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8" xfId="6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1" borderId="9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1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2" fontId="0" fillId="11" borderId="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1" fillId="0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1" fillId="0" borderId="0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5" fillId="0" borderId="0" xfId="6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6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7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8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9" fillId="0" borderId="8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49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6" fillId="6" borderId="8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6" fillId="6" borderId="9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6" fillId="0" borderId="20" xfId="5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5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4" fillId="6" borderId="9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6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11" borderId="15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11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2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22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12" borderId="0" xfId="69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2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6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5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3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24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4" xfId="6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25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24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24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0" fillId="9" borderId="24" xfId="69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2" fontId="0" fillId="0" borderId="1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6" fontId="0" fillId="0" borderId="1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11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11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1" borderId="12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11" borderId="2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2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3" fillId="11" borderId="27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3" fillId="11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11" borderId="28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3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2" fontId="42" fillId="0" borderId="0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9" borderId="3" xfId="6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6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0" fillId="0" borderId="0" xfId="6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6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7" fillId="12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0" fillId="0" borderId="0" xfId="5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1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6" fillId="6" borderId="15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2" borderId="1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34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7" fillId="0" borderId="0" xfId="62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6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52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6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9" fillId="0" borderId="0" xfId="58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1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1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20" fillId="0" borderId="0" xfId="7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" xfId="50"/>
    <cellStyle name="Гиперссылка 4" xfId="51"/>
    <cellStyle name="Заголовок" xfId="52"/>
    <cellStyle name="ЗаголовокСтолбца" xfId="53"/>
    <cellStyle name="Значение" xfId="54"/>
    <cellStyle name="Обычный 10" xfId="55"/>
    <cellStyle name="Обычный 11" xfId="56"/>
    <cellStyle name="Обычный 2" xfId="57"/>
    <cellStyle name="Обычный 3 2" xfId="58"/>
    <cellStyle name="Обычный 3 3" xfId="59"/>
    <cellStyle name="Обычный_46EE(v6.1.1)" xfId="60"/>
    <cellStyle name="Обычный_INVEST.WARM.PLAN.4.78(v0.1)" xfId="61"/>
    <cellStyle name="Обычный_KRU.TARIFF.FACT-0.3" xfId="62"/>
    <cellStyle name="Обычный_MINENERGO.340.PRIL79(v0.1)" xfId="63"/>
    <cellStyle name="Обычный_PASSPORT.TEPLO.PROIZV.2016(v1.0)" xfId="64"/>
    <cellStyle name="Обычный_PREDEL.JKH.2010(v1.3)" xfId="65"/>
    <cellStyle name="Обычный_razrabotka_sablonov_po_WKU" xfId="66"/>
    <cellStyle name="Обычный_SIMPLE_1_massive2" xfId="67"/>
    <cellStyle name="Обычный_ЖКУ_проект3" xfId="68"/>
    <cellStyle name="Обычный_Мониторинг инвестиций" xfId="69"/>
    <cellStyle name="Обычный_Новая проверка голубых" xfId="70"/>
    <cellStyle name="Обычный_Шаблон по источникам для Модуля Реестр (2)" xfId="71"/>
    <cellStyle name="Обычный_Шаблон по источникам для Модуля Реестр (2) 2" xfId="72"/>
    <cellStyle name="ФормулаВБ_Мониторинг инвестиций" xfId="73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0"/>
      <rgbColor rgb="FFE3FAFD"/>
      <rgbColor rgb="FF660066"/>
      <rgbColor rgb="FFFF8080"/>
      <rgbColor rgb="FF0070C0"/>
      <rgbColor rgb="FFD3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AD3"/>
      <rgbColor rgb="FFFFFFEB"/>
      <rgbColor rgb="FFBCBCB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477000</xdr:rowOff>
    </xdr:from>
    <xdr:to>
      <xdr:col>2</xdr:col>
      <xdr:colOff>1411200</xdr:colOff>
      <xdr:row>114</xdr:row>
      <xdr:rowOff>187560</xdr:rowOff>
    </xdr:to>
    <xdr:sp>
      <xdr:nvSpPr>
        <xdr:cNvPr id="0" name="CustomShape 1"/>
        <xdr:cNvSpPr/>
      </xdr:nvSpPr>
      <xdr:spPr>
        <a:xfrm>
          <a:off x="208080" y="429624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13320</xdr:rowOff>
    </xdr:from>
    <xdr:to>
      <xdr:col>2</xdr:col>
      <xdr:colOff>1411200</xdr:colOff>
      <xdr:row>18</xdr:row>
      <xdr:rowOff>476640</xdr:rowOff>
    </xdr:to>
    <xdr:sp>
      <xdr:nvSpPr>
        <xdr:cNvPr id="1" name="CustomShape 1"/>
        <xdr:cNvSpPr/>
      </xdr:nvSpPr>
      <xdr:spPr>
        <a:xfrm>
          <a:off x="208080" y="38325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121320</xdr:rowOff>
    </xdr:from>
    <xdr:to>
      <xdr:col>2</xdr:col>
      <xdr:colOff>1411200</xdr:colOff>
      <xdr:row>18</xdr:row>
      <xdr:rowOff>12960</xdr:rowOff>
    </xdr:to>
    <xdr:sp>
      <xdr:nvSpPr>
        <xdr:cNvPr id="2" name="CustomShape 1"/>
        <xdr:cNvSpPr/>
      </xdr:nvSpPr>
      <xdr:spPr>
        <a:xfrm>
          <a:off x="208080" y="33692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38880</xdr:rowOff>
    </xdr:from>
    <xdr:to>
      <xdr:col>2</xdr:col>
      <xdr:colOff>1411200</xdr:colOff>
      <xdr:row>15</xdr:row>
      <xdr:rowOff>120960</xdr:rowOff>
    </xdr:to>
    <xdr:sp>
      <xdr:nvSpPr>
        <xdr:cNvPr id="3" name="CustomShape 1"/>
        <xdr:cNvSpPr/>
      </xdr:nvSpPr>
      <xdr:spPr>
        <a:xfrm>
          <a:off x="208080" y="29055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60840</xdr:rowOff>
    </xdr:from>
    <xdr:to>
      <xdr:col>2</xdr:col>
      <xdr:colOff>1411200</xdr:colOff>
      <xdr:row>13</xdr:row>
      <xdr:rowOff>38160</xdr:rowOff>
    </xdr:to>
    <xdr:sp>
      <xdr:nvSpPr>
        <xdr:cNvPr id="4" name="CustomShape 1"/>
        <xdr:cNvSpPr/>
      </xdr:nvSpPr>
      <xdr:spPr>
        <a:xfrm>
          <a:off x="208080" y="244188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92880</xdr:rowOff>
    </xdr:from>
    <xdr:to>
      <xdr:col>2</xdr:col>
      <xdr:colOff>1411200</xdr:colOff>
      <xdr:row>12</xdr:row>
      <xdr:rowOff>60840</xdr:rowOff>
    </xdr:to>
    <xdr:sp>
      <xdr:nvSpPr>
        <xdr:cNvPr id="5" name="CustomShape 1"/>
        <xdr:cNvSpPr/>
      </xdr:nvSpPr>
      <xdr:spPr>
        <a:xfrm>
          <a:off x="208080" y="19785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143640</xdr:rowOff>
    </xdr:from>
    <xdr:to>
      <xdr:col>2</xdr:col>
      <xdr:colOff>1411200</xdr:colOff>
      <xdr:row>10</xdr:row>
      <xdr:rowOff>92520</xdr:rowOff>
    </xdr:to>
    <xdr:sp>
      <xdr:nvSpPr>
        <xdr:cNvPr id="6" name="CustomShape 1"/>
        <xdr:cNvSpPr/>
      </xdr:nvSpPr>
      <xdr:spPr>
        <a:xfrm>
          <a:off x="208080" y="15152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47520</xdr:colOff>
      <xdr:row>114</xdr:row>
      <xdr:rowOff>114120</xdr:rowOff>
    </xdr:from>
    <xdr:to>
      <xdr:col>9</xdr:col>
      <xdr:colOff>181440</xdr:colOff>
      <xdr:row>114</xdr:row>
      <xdr:rowOff>164880</xdr:rowOff>
    </xdr:to>
    <xdr:sp>
      <xdr:nvSpPr>
        <xdr:cNvPr id="7" name="CustomShape 1"/>
        <xdr:cNvSpPr/>
      </xdr:nvSpPr>
      <xdr:spPr>
        <a:xfrm>
          <a:off x="2490120" y="4686120"/>
          <a:ext cx="1546200" cy="507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257040</xdr:colOff>
      <xdr:row>114</xdr:row>
      <xdr:rowOff>114480</xdr:rowOff>
    </xdr:from>
    <xdr:to>
      <xdr:col>15</xdr:col>
      <xdr:colOff>105120</xdr:colOff>
      <xdr:row>114</xdr:row>
      <xdr:rowOff>165240</xdr:rowOff>
    </xdr:to>
    <xdr:sp>
      <xdr:nvSpPr>
        <xdr:cNvPr id="8" name="CustomShape 1"/>
        <xdr:cNvSpPr/>
      </xdr:nvSpPr>
      <xdr:spPr>
        <a:xfrm>
          <a:off x="4111920" y="4686480"/>
          <a:ext cx="1532160" cy="507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4</xdr:row>
      <xdr:rowOff>403920</xdr:rowOff>
    </xdr:from>
    <xdr:to>
      <xdr:col>2</xdr:col>
      <xdr:colOff>1411200</xdr:colOff>
      <xdr:row>7</xdr:row>
      <xdr:rowOff>143280</xdr:rowOff>
    </xdr:to>
    <xdr:sp>
      <xdr:nvSpPr>
        <xdr:cNvPr id="9" name="CustomShape 1"/>
        <xdr:cNvSpPr/>
      </xdr:nvSpPr>
      <xdr:spPr>
        <a:xfrm>
          <a:off x="208080" y="1051560"/>
          <a:ext cx="1963080" cy="46332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0" name="InstrImg_1" descr="icon1"/>
        <xdr:cNvPicPr/>
      </xdr:nvPicPr>
      <xdr:blipFill>
        <a:blip r:embed="rId1"/>
        <a:stretch/>
      </xdr:blipFill>
      <xdr:spPr>
        <a:xfrm>
          <a:off x="27468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1" name="InstrImg_2" descr="icon2"/>
        <xdr:cNvPicPr/>
      </xdr:nvPicPr>
      <xdr:blipFill>
        <a:blip r:embed="rId2"/>
        <a:stretch/>
      </xdr:blipFill>
      <xdr:spPr>
        <a:xfrm>
          <a:off x="25560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2" name="InstrImg_3" descr="icon3"/>
        <xdr:cNvPicPr/>
      </xdr:nvPicPr>
      <xdr:blipFill>
        <a:blip r:embed="rId3"/>
        <a:stretch/>
      </xdr:blipFill>
      <xdr:spPr>
        <a:xfrm>
          <a:off x="25560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3" name="InstrImg_4" descr="icon4"/>
        <xdr:cNvPicPr/>
      </xdr:nvPicPr>
      <xdr:blipFill>
        <a:blip r:embed="rId4"/>
        <a:stretch/>
      </xdr:blipFill>
      <xdr:spPr>
        <a:xfrm>
          <a:off x="25560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4" name="InstrImg_5" descr="icon5"/>
        <xdr:cNvPicPr/>
      </xdr:nvPicPr>
      <xdr:blipFill>
        <a:blip r:embed="rId5"/>
        <a:stretch/>
      </xdr:blipFill>
      <xdr:spPr>
        <a:xfrm>
          <a:off x="25560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5" name="InstrImg_6" descr="icon6"/>
        <xdr:cNvPicPr/>
      </xdr:nvPicPr>
      <xdr:blipFill>
        <a:blip r:embed="rId6"/>
        <a:stretch/>
      </xdr:blipFill>
      <xdr:spPr>
        <a:xfrm>
          <a:off x="27468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6" name="InstrImg_7" descr="icon7"/>
        <xdr:cNvPicPr/>
      </xdr:nvPicPr>
      <xdr:blipFill>
        <a:blip r:embed="rId7"/>
        <a:stretch/>
      </xdr:blipFill>
      <xdr:spPr>
        <a:xfrm>
          <a:off x="28440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115</xdr:row>
      <xdr:rowOff>18720</xdr:rowOff>
    </xdr:to>
    <xdr:pic>
      <xdr:nvPicPr>
        <xdr:cNvPr id="17" name="InstrImg_8" descr="icon8.png"/>
        <xdr:cNvPicPr/>
      </xdr:nvPicPr>
      <xdr:blipFill>
        <a:blip r:embed="rId8"/>
        <a:stretch/>
      </xdr:blipFill>
      <xdr:spPr>
        <a:xfrm>
          <a:off x="22716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57240</xdr:colOff>
      <xdr:row>114</xdr:row>
      <xdr:rowOff>104760</xdr:rowOff>
    </xdr:from>
    <xdr:to>
      <xdr:col>5</xdr:col>
      <xdr:colOff>180720</xdr:colOff>
      <xdr:row>114</xdr:row>
      <xdr:rowOff>142560</xdr:rowOff>
    </xdr:to>
    <xdr:pic>
      <xdr:nvPicPr>
        <xdr:cNvPr id="18" name="cmdGetUpdateImg" descr="icon11.png"/>
        <xdr:cNvPicPr/>
      </xdr:nvPicPr>
      <xdr:blipFill>
        <a:blip r:embed="rId9"/>
        <a:stretch/>
      </xdr:blipFill>
      <xdr:spPr>
        <a:xfrm>
          <a:off x="2499840" y="4676760"/>
          <a:ext cx="40428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9</xdr:col>
      <xdr:colOff>276120</xdr:colOff>
      <xdr:row>114</xdr:row>
      <xdr:rowOff>104760</xdr:rowOff>
    </xdr:from>
    <xdr:to>
      <xdr:col>11</xdr:col>
      <xdr:colOff>104400</xdr:colOff>
      <xdr:row>114</xdr:row>
      <xdr:rowOff>142560</xdr:rowOff>
    </xdr:to>
    <xdr:pic>
      <xdr:nvPicPr>
        <xdr:cNvPr id="19" name="cmdShowHideUpdateLogImg" descr="icon13.png"/>
        <xdr:cNvPicPr/>
      </xdr:nvPicPr>
      <xdr:blipFill>
        <a:blip r:embed="rId10"/>
        <a:stretch/>
      </xdr:blipFill>
      <xdr:spPr>
        <a:xfrm>
          <a:off x="4131000" y="4676760"/>
          <a:ext cx="38952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380880</xdr:colOff>
      <xdr:row>2</xdr:row>
      <xdr:rowOff>9360</xdr:rowOff>
    </xdr:from>
    <xdr:to>
      <xdr:col>3</xdr:col>
      <xdr:colOff>54720</xdr:colOff>
      <xdr:row>2</xdr:row>
      <xdr:rowOff>228240</xdr:rowOff>
    </xdr:to>
    <xdr:sp>
      <xdr:nvSpPr>
        <xdr:cNvPr id="20" name="CustomShape 1"/>
        <xdr:cNvSpPr/>
      </xdr:nvSpPr>
      <xdr:spPr>
        <a:xfrm>
          <a:off x="1140840" y="352080"/>
          <a:ext cx="1085400" cy="218880"/>
        </a:xfrm>
        <a:prstGeom prst="rect">
          <a:avLst/>
        </a:prstGeom>
        <a:solidFill>
          <a:srgbClr val="b3ffd9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1" name="cmdAct_2" descr="icon15.png"/>
        <xdr:cNvPicPr/>
      </xdr:nvPicPr>
      <xdr:blipFill>
        <a:blip r:embed="rId11"/>
        <a:stretch/>
      </xdr:blipFill>
      <xdr:spPr>
        <a:xfrm>
          <a:off x="1112400" y="2476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2" name="CustomShape 1" hidden="1"/>
        <xdr:cNvSpPr/>
      </xdr:nvSpPr>
      <xdr:spPr>
        <a:xfrm>
          <a:off x="1169640" y="352080"/>
          <a:ext cx="154476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3" name="cmdNoAct_2" descr="icon16.png"/>
        <xdr:cNvPicPr/>
      </xdr:nvPicPr>
      <xdr:blipFill>
        <a:blip r:embed="rId12"/>
        <a:stretch/>
      </xdr:blipFill>
      <xdr:spPr>
        <a:xfrm>
          <a:off x="1179000" y="3333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266760</xdr:colOff>
      <xdr:row>2</xdr:row>
      <xdr:rowOff>0</xdr:rowOff>
    </xdr:from>
    <xdr:to>
      <xdr:col>4</xdr:col>
      <xdr:colOff>190080</xdr:colOff>
      <xdr:row>2</xdr:row>
      <xdr:rowOff>218880</xdr:rowOff>
    </xdr:to>
    <xdr:sp>
      <xdr:nvSpPr>
        <xdr:cNvPr id="24" name="CustomShape 1" hidden="1"/>
        <xdr:cNvSpPr/>
      </xdr:nvSpPr>
      <xdr:spPr>
        <a:xfrm>
          <a:off x="1026720" y="342720"/>
          <a:ext cx="1605960" cy="218880"/>
        </a:xfrm>
        <a:prstGeom prst="rect">
          <a:avLst/>
        </a:prstGeom>
        <a:solidFill>
          <a:srgbClr val="ffcc66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247680</xdr:colOff>
      <xdr:row>1</xdr:row>
      <xdr:rowOff>133200</xdr:rowOff>
    </xdr:from>
    <xdr:to>
      <xdr:col>2</xdr:col>
      <xdr:colOff>495000</xdr:colOff>
      <xdr:row>3</xdr:row>
      <xdr:rowOff>75960</xdr:rowOff>
    </xdr:to>
    <xdr:sp>
      <xdr:nvSpPr>
        <xdr:cNvPr id="25" name="CustomShape 1" hidden="1"/>
        <xdr:cNvSpPr/>
      </xdr:nvSpPr>
      <xdr:spPr>
        <a:xfrm>
          <a:off x="1007640" y="266400"/>
          <a:ext cx="247320" cy="380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36720" rIns="0" tIns="36720" bIns="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19</xdr:col>
      <xdr:colOff>123840</xdr:colOff>
      <xdr:row>1</xdr:row>
      <xdr:rowOff>76320</xdr:rowOff>
    </xdr:from>
    <xdr:to>
      <xdr:col>25</xdr:col>
      <xdr:colOff>14400</xdr:colOff>
      <xdr:row>2</xdr:row>
      <xdr:rowOff>152280</xdr:rowOff>
    </xdr:to>
    <xdr:sp>
      <xdr:nvSpPr>
        <xdr:cNvPr id="26" name="CustomShape 1" hidden="1"/>
        <xdr:cNvSpPr/>
      </xdr:nvSpPr>
      <xdr:spPr>
        <a:xfrm>
          <a:off x="6785280" y="209520"/>
          <a:ext cx="157464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47520</xdr:colOff>
      <xdr:row>0</xdr:row>
      <xdr:rowOff>19080</xdr:rowOff>
    </xdr:from>
    <xdr:to>
      <xdr:col>5</xdr:col>
      <xdr:colOff>475920</xdr:colOff>
      <xdr:row>0</xdr:row>
      <xdr:rowOff>304200</xdr:rowOff>
    </xdr:to>
    <xdr:sp>
      <xdr:nvSpPr>
        <xdr:cNvPr id="27" name="CustomShape 1"/>
        <xdr:cNvSpPr/>
      </xdr:nvSpPr>
      <xdr:spPr>
        <a:xfrm>
          <a:off x="9052200" y="19080"/>
          <a:ext cx="1586880" cy="28512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100" spc="-1" strike="noStrike">
              <a:latin typeface="Calibri"/>
            </a:rPr>
            <a:t>Очистить лог</a:t>
          </a:r>
          <a:endParaRPr b="0" lang="ru-RU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9360</xdr:colOff>
      <xdr:row>0</xdr:row>
      <xdr:rowOff>0</xdr:rowOff>
    </xdr:from>
    <xdr:to>
      <xdr:col>0</xdr:col>
      <xdr:colOff>342360</xdr:colOff>
      <xdr:row>0</xdr:row>
      <xdr:rowOff>304200</xdr:rowOff>
    </xdr:to>
    <xdr:pic>
      <xdr:nvPicPr>
        <xdr:cNvPr id="28" name="cmdRefresh" descr=""/>
        <xdr:cNvPicPr/>
      </xdr:nvPicPr>
      <xdr:blipFill>
        <a:blip r:embed="rId1"/>
        <a:stretch/>
      </xdr:blipFill>
      <xdr:spPr>
        <a:xfrm>
          <a:off x="9360" y="0"/>
          <a:ext cx="333000" cy="304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114480</xdr:colOff>
      <xdr:row>4</xdr:row>
      <xdr:rowOff>38160</xdr:rowOff>
    </xdr:from>
    <xdr:to>
      <xdr:col>9</xdr:col>
      <xdr:colOff>20520</xdr:colOff>
      <xdr:row>4</xdr:row>
      <xdr:rowOff>323640</xdr:rowOff>
    </xdr:to>
    <xdr:sp>
      <xdr:nvSpPr>
        <xdr:cNvPr id="29" name="CustomShape 1" hidden="1"/>
        <xdr:cNvSpPr/>
      </xdr:nvSpPr>
      <xdr:spPr>
        <a:xfrm>
          <a:off x="6377400" y="38160"/>
          <a:ext cx="1589400" cy="28548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28440</xdr:colOff>
      <xdr:row>3</xdr:row>
      <xdr:rowOff>28440</xdr:rowOff>
    </xdr:from>
    <xdr:to>
      <xdr:col>3</xdr:col>
      <xdr:colOff>1440</xdr:colOff>
      <xdr:row>4</xdr:row>
      <xdr:rowOff>151920</xdr:rowOff>
    </xdr:to>
    <xdr:pic>
      <xdr:nvPicPr>
        <xdr:cNvPr id="30" name="FREEZE_PANES_C9" descr="update_org.png"/>
        <xdr:cNvPicPr/>
      </xdr:nvPicPr>
      <xdr:blipFill>
        <a:blip r:embed="rId1"/>
        <a:stretch/>
      </xdr:blipFill>
      <xdr:spPr>
        <a:xfrm>
          <a:off x="28440" y="28440"/>
          <a:ext cx="280800" cy="285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1592640</xdr:colOff>
      <xdr:row>4</xdr:row>
      <xdr:rowOff>114480</xdr:rowOff>
    </xdr:from>
    <xdr:to>
      <xdr:col>7</xdr:col>
      <xdr:colOff>213120</xdr:colOff>
      <xdr:row>6</xdr:row>
      <xdr:rowOff>28440</xdr:rowOff>
    </xdr:to>
    <xdr:sp>
      <xdr:nvSpPr>
        <xdr:cNvPr id="31" name="CustomShape 1"/>
        <xdr:cNvSpPr/>
      </xdr:nvSpPr>
      <xdr:spPr>
        <a:xfrm>
          <a:off x="4208040" y="276120"/>
          <a:ext cx="193320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мероприятию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1044000</xdr:colOff>
      <xdr:row>4</xdr:row>
      <xdr:rowOff>122040</xdr:rowOff>
    </xdr:from>
    <xdr:to>
      <xdr:col>20</xdr:col>
      <xdr:colOff>205560</xdr:colOff>
      <xdr:row>6</xdr:row>
      <xdr:rowOff>36000</xdr:rowOff>
    </xdr:to>
    <xdr:sp>
      <xdr:nvSpPr>
        <xdr:cNvPr id="32" name="CustomShape 1"/>
        <xdr:cNvSpPr/>
      </xdr:nvSpPr>
      <xdr:spPr>
        <a:xfrm>
          <a:off x="19352880" y="283680"/>
          <a:ext cx="150516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объекту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oneCell">
    <xdr:from>
      <xdr:col>44</xdr:col>
      <xdr:colOff>846000</xdr:colOff>
      <xdr:row>4</xdr:row>
      <xdr:rowOff>122040</xdr:rowOff>
    </xdr:from>
    <xdr:to>
      <xdr:col>44</xdr:col>
      <xdr:colOff>1251360</xdr:colOff>
      <xdr:row>6</xdr:row>
      <xdr:rowOff>36000</xdr:rowOff>
    </xdr:to>
    <xdr:sp>
      <xdr:nvSpPr>
        <xdr:cNvPr id="33" name="CustomShape 1" hidden="1"/>
        <xdr:cNvSpPr/>
      </xdr:nvSpPr>
      <xdr:spPr>
        <a:xfrm>
          <a:off x="39407400" y="283680"/>
          <a:ext cx="405360" cy="218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70c0"/>
              </a:solidFill>
              <a:latin typeface="Tahoma"/>
              <a:ea typeface="Tahoma"/>
            </a:rPr>
            <a:t>- данные по КС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3</xdr:row>
      <xdr:rowOff>28440</xdr:rowOff>
    </xdr:from>
    <xdr:to>
      <xdr:col>2</xdr:col>
      <xdr:colOff>323640</xdr:colOff>
      <xdr:row>5</xdr:row>
      <xdr:rowOff>9000</xdr:rowOff>
    </xdr:to>
    <xdr:pic>
      <xdr:nvPicPr>
        <xdr:cNvPr id="34" name="FREEZE_PANES_C8" descr="update_org.png"/>
        <xdr:cNvPicPr/>
      </xdr:nvPicPr>
      <xdr:blipFill>
        <a:blip r:embed="rId1"/>
        <a:stretch/>
      </xdr:blipFill>
      <xdr:spPr>
        <a:xfrm>
          <a:off x="38160" y="28440"/>
          <a:ext cx="285480" cy="28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160200</xdr:colOff>
      <xdr:row>0</xdr:row>
      <xdr:rowOff>7560</xdr:rowOff>
    </xdr:from>
    <xdr:to>
      <xdr:col>2</xdr:col>
      <xdr:colOff>452520</xdr:colOff>
      <xdr:row>2</xdr:row>
      <xdr:rowOff>9360</xdr:rowOff>
    </xdr:to>
    <xdr:pic>
      <xdr:nvPicPr>
        <xdr:cNvPr id="35" name="Рисунок 2" descr=""/>
        <xdr:cNvPicPr/>
      </xdr:nvPicPr>
      <xdr:blipFill>
        <a:blip r:embed="rId1"/>
        <a:stretch/>
      </xdr:blipFill>
      <xdr:spPr>
        <a:xfrm>
          <a:off x="3798720" y="7560"/>
          <a:ext cx="292320" cy="287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8.71"/>
    <col collapsed="false" customWidth="true" hidden="false" outlineLevel="0" max="3" min="3" style="1" width="22.28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4"/>
    <col collapsed="false" customWidth="false" hidden="false" outlineLevel="0" max="27" min="27" style="3" width="9.14"/>
    <col collapsed="false" customWidth="false" hidden="false" outlineLevel="0" max="1025" min="28" style="1" width="9.14"/>
  </cols>
  <sheetData>
    <row r="1" customFormat="false" ht="10.5" hidden="false" customHeight="true" outlineLevel="0" collapsed="false">
      <c r="AA1" s="3" t="s">
        <v>0</v>
      </c>
    </row>
    <row r="2" s="1" customFormat="true" ht="16.5" hidden="false" customHeight="true" outlineLevel="0" collapsed="false">
      <c r="B2" s="4" t="e">
        <f aca="false">"Код шаблона: " &amp;GetCode()</f>
        <v>#VALUE!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"/>
      <c r="Y2" s="3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5"/>
      <c r="T3" s="5"/>
      <c r="U3" s="5"/>
      <c r="V3" s="8"/>
      <c r="W3" s="8"/>
      <c r="X3" s="8"/>
      <c r="Y3" s="8"/>
    </row>
    <row r="4" customFormat="false" ht="6" hidden="false" customHeight="true" outlineLevel="0" collapsed="false">
      <c r="B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customFormat="false" ht="32.25" hidden="false" customHeight="true" outlineLevel="0" collapsed="false">
      <c r="A5" s="10"/>
      <c r="B5" s="11" t="e">
        <f aca="false">Титульный!E5</f>
        <v>#N/A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0"/>
      <c r="AB5" s="10"/>
      <c r="AC5" s="10"/>
    </row>
    <row r="6" customFormat="false" ht="9.75" hidden="false" customHeight="true" outlineLevel="0" collapsed="false"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customFormat="false" ht="15" hidden="false" customHeight="true" outlineLevel="0" collapsed="false">
      <c r="B7" s="16"/>
      <c r="C7" s="17"/>
      <c r="D7" s="14"/>
      <c r="E7" s="18" t="s">
        <v>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5"/>
    </row>
    <row r="8" customFormat="false" ht="15" hidden="false" customHeight="true" outlineLevel="0" collapsed="false">
      <c r="B8" s="16"/>
      <c r="C8" s="17"/>
      <c r="D8" s="1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5"/>
    </row>
    <row r="9" customFormat="false" ht="15" hidden="false" customHeight="true" outlineLevel="0" collapsed="false">
      <c r="B9" s="16"/>
      <c r="C9" s="17"/>
      <c r="D9" s="1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"/>
    </row>
    <row r="10" customFormat="false" ht="10.5" hidden="false" customHeight="true" outlineLevel="0" collapsed="false">
      <c r="B10" s="16"/>
      <c r="C10" s="17"/>
      <c r="D10" s="14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5"/>
    </row>
    <row r="11" customFormat="false" ht="27" hidden="false" customHeight="true" outlineLevel="0" collapsed="false">
      <c r="B11" s="16"/>
      <c r="C11" s="17"/>
      <c r="D11" s="1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5"/>
    </row>
    <row r="12" customFormat="false" ht="12" hidden="false" customHeight="true" outlineLevel="0" collapsed="false">
      <c r="B12" s="16"/>
      <c r="C12" s="17"/>
      <c r="D12" s="1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5"/>
    </row>
    <row r="13" customFormat="false" ht="38.25" hidden="false" customHeight="true" outlineLevel="0" collapsed="false">
      <c r="B13" s="16"/>
      <c r="C13" s="17"/>
      <c r="D13" s="1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</row>
    <row r="14" customFormat="false" ht="15" hidden="false" customHeight="true" outlineLevel="0" collapsed="false">
      <c r="B14" s="16"/>
      <c r="C14" s="17"/>
      <c r="D14" s="14"/>
      <c r="E14" s="18" t="s">
        <v>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5"/>
    </row>
    <row r="15" customFormat="false" ht="15" hidden="false" customHeight="false" outlineLevel="0" collapsed="false">
      <c r="B15" s="16"/>
      <c r="C15" s="17"/>
      <c r="D15" s="14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5"/>
    </row>
    <row r="16" customFormat="false" ht="15" hidden="false" customHeight="false" outlineLevel="0" collapsed="false">
      <c r="B16" s="16"/>
      <c r="C16" s="17"/>
      <c r="D16" s="1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5"/>
    </row>
    <row r="17" customFormat="false" ht="15" hidden="false" customHeight="true" outlineLevel="0" collapsed="false">
      <c r="B17" s="16"/>
      <c r="C17" s="17"/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5"/>
    </row>
    <row r="18" customFormat="false" ht="15" hidden="false" customHeight="false" outlineLevel="0" collapsed="false">
      <c r="B18" s="16"/>
      <c r="C18" s="17"/>
      <c r="D18" s="14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5"/>
    </row>
    <row r="19" customFormat="false" ht="59.25" hidden="false" customHeight="true" outlineLevel="0" collapsed="false">
      <c r="B19" s="16"/>
      <c r="C19" s="17"/>
      <c r="D19" s="2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5"/>
    </row>
    <row r="20" customFormat="false" ht="15" hidden="true" customHeight="false" outlineLevel="0" collapsed="false">
      <c r="B20" s="16"/>
      <c r="C20" s="17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5"/>
    </row>
    <row r="21" customFormat="false" ht="14.25" hidden="true" customHeight="true" outlineLevel="0" collapsed="false">
      <c r="B21" s="16"/>
      <c r="C21" s="17"/>
      <c r="D21" s="12"/>
      <c r="E21" s="22" t="s">
        <v>3</v>
      </c>
      <c r="F21" s="23" t="s">
        <v>4</v>
      </c>
      <c r="G21" s="23"/>
      <c r="H21" s="23"/>
      <c r="I21" s="23"/>
      <c r="J21" s="23"/>
      <c r="K21" s="23"/>
      <c r="L21" s="23"/>
      <c r="M21" s="23"/>
      <c r="N21" s="24"/>
      <c r="O21" s="25" t="s">
        <v>3</v>
      </c>
      <c r="P21" s="26" t="s">
        <v>5</v>
      </c>
      <c r="Q21" s="26"/>
      <c r="R21" s="26"/>
      <c r="S21" s="26"/>
      <c r="T21" s="26"/>
      <c r="U21" s="26"/>
      <c r="V21" s="26"/>
      <c r="W21" s="26"/>
      <c r="X21" s="26"/>
      <c r="Y21" s="15"/>
    </row>
    <row r="22" customFormat="false" ht="14.25" hidden="true" customHeight="true" outlineLevel="0" collapsed="false">
      <c r="B22" s="16"/>
      <c r="C22" s="17"/>
      <c r="D22" s="12"/>
      <c r="E22" s="27" t="s">
        <v>3</v>
      </c>
      <c r="F22" s="23" t="s">
        <v>6</v>
      </c>
      <c r="G22" s="23"/>
      <c r="H22" s="23"/>
      <c r="I22" s="23"/>
      <c r="J22" s="23"/>
      <c r="K22" s="23"/>
      <c r="L22" s="23"/>
      <c r="M22" s="23"/>
      <c r="N22" s="24"/>
      <c r="O22" s="28" t="s">
        <v>3</v>
      </c>
      <c r="P22" s="26" t="s">
        <v>7</v>
      </c>
      <c r="Q22" s="26"/>
      <c r="R22" s="26"/>
      <c r="S22" s="26"/>
      <c r="T22" s="26"/>
      <c r="U22" s="26"/>
      <c r="V22" s="26"/>
      <c r="W22" s="26"/>
      <c r="X22" s="26"/>
      <c r="Y22" s="15"/>
    </row>
    <row r="23" customFormat="false" ht="27" hidden="true" customHeight="true" outlineLevel="0" collapsed="false">
      <c r="B23" s="16"/>
      <c r="C23" s="17"/>
      <c r="D23" s="1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</row>
    <row r="24" customFormat="false" ht="10.5" hidden="true" customHeight="true" outlineLevel="0" collapsed="false">
      <c r="B24" s="16"/>
      <c r="C24" s="17"/>
      <c r="D24" s="1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customFormat="false" ht="27" hidden="true" customHeight="true" outlineLevel="0" collapsed="false">
      <c r="B25" s="16"/>
      <c r="C25" s="17"/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</row>
    <row r="26" customFormat="false" ht="12" hidden="true" customHeight="true" outlineLevel="0" collapsed="false">
      <c r="B26" s="16"/>
      <c r="C26" s="17"/>
      <c r="D26" s="1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</row>
    <row r="27" customFormat="false" ht="38.25" hidden="true" customHeight="true" outlineLevel="0" collapsed="false">
      <c r="B27" s="16"/>
      <c r="C27" s="17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</row>
    <row r="28" customFormat="false" ht="15" hidden="true" customHeight="false" outlineLevel="0" collapsed="false">
      <c r="B28" s="16"/>
      <c r="C28" s="17"/>
      <c r="D28" s="1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/>
    </row>
    <row r="29" customFormat="false" ht="15" hidden="true" customHeight="false" outlineLevel="0" collapsed="false">
      <c r="B29" s="16"/>
      <c r="C29" s="17"/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customFormat="false" ht="15" hidden="true" customHeight="false" outlineLevel="0" collapsed="false">
      <c r="B30" s="16"/>
      <c r="C30" s="17"/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5"/>
    </row>
    <row r="31" customFormat="false" ht="15" hidden="true" customHeight="false" outlineLevel="0" collapsed="false">
      <c r="B31" s="16"/>
      <c r="C31" s="17"/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/>
    </row>
    <row r="32" customFormat="false" ht="15" hidden="true" customHeight="false" outlineLevel="0" collapsed="false">
      <c r="B32" s="16"/>
      <c r="C32" s="17"/>
      <c r="D32" s="1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5"/>
    </row>
    <row r="33" customFormat="false" ht="18.75" hidden="true" customHeight="true" outlineLevel="0" collapsed="false">
      <c r="B33" s="16"/>
      <c r="C33" s="17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5"/>
    </row>
    <row r="34" customFormat="false" ht="15" hidden="true" customHeight="false" outlineLevel="0" collapsed="false">
      <c r="B34" s="16"/>
      <c r="C34" s="17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</row>
    <row r="35" customFormat="false" ht="24" hidden="true" customHeight="true" outlineLevel="0" collapsed="false">
      <c r="B35" s="16"/>
      <c r="C35" s="17"/>
      <c r="D35" s="12"/>
      <c r="E35" s="29" t="s">
        <v>8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5"/>
    </row>
    <row r="36" customFormat="false" ht="38.25" hidden="true" customHeight="true" outlineLevel="0" collapsed="false">
      <c r="B36" s="16"/>
      <c r="C36" s="17"/>
      <c r="D36" s="1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15"/>
    </row>
    <row r="37" customFormat="false" ht="9.75" hidden="true" customHeight="true" outlineLevel="0" collapsed="false">
      <c r="B37" s="16"/>
      <c r="C37" s="17"/>
      <c r="D37" s="1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5"/>
    </row>
    <row r="38" customFormat="false" ht="51" hidden="true" customHeight="true" outlineLevel="0" collapsed="false">
      <c r="B38" s="16"/>
      <c r="C38" s="17"/>
      <c r="D38" s="1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15"/>
    </row>
    <row r="39" customFormat="false" ht="15" hidden="true" customHeight="true" outlineLevel="0" collapsed="false">
      <c r="B39" s="16"/>
      <c r="C39" s="17"/>
      <c r="D39" s="12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5"/>
    </row>
    <row r="40" customFormat="false" ht="12" hidden="true" customHeight="true" outlineLevel="0" collapsed="false">
      <c r="B40" s="16"/>
      <c r="C40" s="17"/>
      <c r="D40" s="1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5"/>
    </row>
    <row r="41" customFormat="false" ht="38.25" hidden="true" customHeight="true" outlineLevel="0" collapsed="false">
      <c r="B41" s="16"/>
      <c r="C41" s="17"/>
      <c r="D41" s="1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15"/>
    </row>
    <row r="42" customFormat="false" ht="15" hidden="true" customHeight="false" outlineLevel="0" collapsed="false">
      <c r="B42" s="16"/>
      <c r="C42" s="17"/>
      <c r="D42" s="1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15"/>
    </row>
    <row r="43" customFormat="false" ht="15" hidden="true" customHeight="false" outlineLevel="0" collapsed="false">
      <c r="B43" s="16"/>
      <c r="C43" s="17"/>
      <c r="D43" s="1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15"/>
    </row>
    <row r="44" customFormat="false" ht="33.75" hidden="true" customHeight="true" outlineLevel="0" collapsed="false">
      <c r="B44" s="16"/>
      <c r="C44" s="17"/>
      <c r="D44" s="2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15"/>
    </row>
    <row r="45" customFormat="false" ht="15" hidden="true" customHeight="false" outlineLevel="0" collapsed="false">
      <c r="B45" s="16"/>
      <c r="C45" s="17"/>
      <c r="D45" s="20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15"/>
    </row>
    <row r="46" customFormat="false" ht="24" hidden="true" customHeight="true" outlineLevel="0" collapsed="false">
      <c r="B46" s="16"/>
      <c r="C46" s="17"/>
      <c r="D46" s="12"/>
      <c r="E46" s="18" t="s">
        <v>9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5"/>
    </row>
    <row r="47" customFormat="false" ht="37.5" hidden="true" customHeight="true" outlineLevel="0" collapsed="false">
      <c r="B47" s="16"/>
      <c r="C47" s="17"/>
      <c r="D47" s="12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"/>
    </row>
    <row r="48" customFormat="false" ht="24" hidden="true" customHeight="true" outlineLevel="0" collapsed="false">
      <c r="B48" s="16"/>
      <c r="C48" s="17"/>
      <c r="D48" s="12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5"/>
    </row>
    <row r="49" customFormat="false" ht="51" hidden="true" customHeight="true" outlineLevel="0" collapsed="false">
      <c r="B49" s="16"/>
      <c r="C49" s="17"/>
      <c r="D49" s="12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5"/>
    </row>
    <row r="50" customFormat="false" ht="15" hidden="true" customHeight="false" outlineLevel="0" collapsed="false">
      <c r="B50" s="16"/>
      <c r="C50" s="17"/>
      <c r="D50" s="1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5"/>
    </row>
    <row r="51" customFormat="false" ht="15" hidden="true" customHeight="false" outlineLevel="0" collapsed="false">
      <c r="B51" s="16"/>
      <c r="C51" s="17"/>
      <c r="D51" s="1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"/>
    </row>
    <row r="52" customFormat="false" ht="15" hidden="true" customHeight="false" outlineLevel="0" collapsed="false">
      <c r="B52" s="16"/>
      <c r="C52" s="17"/>
      <c r="D52" s="12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5"/>
    </row>
    <row r="53" customFormat="false" ht="15" hidden="true" customHeight="false" outlineLevel="0" collapsed="false">
      <c r="B53" s="16"/>
      <c r="C53" s="17"/>
      <c r="D53" s="1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5"/>
    </row>
    <row r="54" customFormat="false" ht="15" hidden="true" customHeight="false" outlineLevel="0" collapsed="false">
      <c r="B54" s="16"/>
      <c r="C54" s="17"/>
      <c r="D54" s="1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5"/>
    </row>
    <row r="55" customFormat="false" ht="15" hidden="true" customHeight="false" outlineLevel="0" collapsed="false">
      <c r="B55" s="16"/>
      <c r="C55" s="17"/>
      <c r="D55" s="1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5"/>
    </row>
    <row r="56" customFormat="false" ht="25.5" hidden="true" customHeight="true" outlineLevel="0" collapsed="false">
      <c r="B56" s="16"/>
      <c r="C56" s="17"/>
      <c r="D56" s="2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5"/>
    </row>
    <row r="57" customFormat="false" ht="15" hidden="true" customHeight="false" outlineLevel="0" collapsed="false">
      <c r="B57" s="16"/>
      <c r="C57" s="17"/>
      <c r="D57" s="2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5"/>
    </row>
    <row r="58" customFormat="false" ht="15" hidden="true" customHeight="true" outlineLevel="0" collapsed="false">
      <c r="B58" s="16"/>
      <c r="C58" s="17"/>
      <c r="D58" s="12"/>
      <c r="E58" s="31" t="s">
        <v>10</v>
      </c>
      <c r="F58" s="31"/>
      <c r="G58" s="31"/>
      <c r="H58" s="31"/>
      <c r="I58" s="31"/>
      <c r="J58" s="31"/>
      <c r="K58" s="32" t="s">
        <v>11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/>
    </row>
    <row r="59" customFormat="false" ht="15" hidden="true" customHeight="true" outlineLevel="0" collapsed="false">
      <c r="B59" s="16"/>
      <c r="C59" s="17"/>
      <c r="D59" s="12"/>
      <c r="E59" s="33" t="s">
        <v>12</v>
      </c>
      <c r="F59" s="33"/>
      <c r="G59" s="33"/>
      <c r="H59" s="33"/>
      <c r="I59" s="33"/>
      <c r="J59" s="33"/>
      <c r="K59" s="32" t="s">
        <v>13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/>
    </row>
    <row r="60" customFormat="false" ht="15" hidden="true" customHeight="true" outlineLevel="0" collapsed="false">
      <c r="B60" s="16"/>
      <c r="C60" s="17"/>
      <c r="D60" s="12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5"/>
    </row>
    <row r="61" customFormat="false" ht="15" hidden="true" customHeight="false" outlineLevel="0" collapsed="false">
      <c r="B61" s="16"/>
      <c r="C61" s="17"/>
      <c r="D61" s="12"/>
      <c r="E61" s="36"/>
      <c r="F61" s="37"/>
      <c r="G61" s="38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15"/>
    </row>
    <row r="62" customFormat="false" ht="27.75" hidden="true" customHeight="true" outlineLevel="0" collapsed="false">
      <c r="B62" s="16"/>
      <c r="C62" s="17"/>
      <c r="D62" s="12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</row>
    <row r="63" customFormat="false" ht="15" hidden="true" customHeight="false" outlineLevel="0" collapsed="false">
      <c r="B63" s="16"/>
      <c r="C63" s="17"/>
      <c r="D63" s="12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</row>
    <row r="64" customFormat="false" ht="15" hidden="true" customHeight="false" outlineLevel="0" collapsed="false">
      <c r="B64" s="16"/>
      <c r="C64" s="17"/>
      <c r="D64" s="12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</row>
    <row r="65" customFormat="false" ht="15" hidden="true" customHeight="false" outlineLevel="0" collapsed="false">
      <c r="B65" s="16"/>
      <c r="C65" s="17"/>
      <c r="D65" s="12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</row>
    <row r="66" customFormat="false" ht="15" hidden="true" customHeight="false" outlineLevel="0" collapsed="false">
      <c r="B66" s="16"/>
      <c r="C66" s="17"/>
      <c r="D66" s="1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/>
    </row>
    <row r="67" customFormat="false" ht="15" hidden="true" customHeight="false" outlineLevel="0" collapsed="false">
      <c r="B67" s="16"/>
      <c r="C67" s="17"/>
      <c r="D67" s="12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5"/>
    </row>
    <row r="68" customFormat="false" ht="89.25" hidden="true" customHeight="true" outlineLevel="0" collapsed="false">
      <c r="B68" s="16"/>
      <c r="C68" s="17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5"/>
    </row>
    <row r="69" customFormat="false" ht="15" hidden="true" customHeight="false" outlineLevel="0" collapsed="false">
      <c r="B69" s="16"/>
      <c r="C69" s="17"/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5"/>
    </row>
    <row r="70" customFormat="false" ht="12.75" hidden="true" customHeight="true" outlineLevel="0" collapsed="false">
      <c r="B70" s="16"/>
      <c r="C70" s="17"/>
      <c r="D70" s="12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40"/>
      <c r="T70" s="40"/>
      <c r="U70" s="40"/>
      <c r="V70" s="40"/>
      <c r="W70" s="40"/>
      <c r="X70" s="40"/>
      <c r="Y70" s="15"/>
    </row>
    <row r="71" customFormat="false" ht="29.25" hidden="true" customHeight="true" outlineLevel="0" collapsed="false">
      <c r="B71" s="16"/>
      <c r="C71" s="17"/>
      <c r="D71" s="12"/>
      <c r="E71" s="41" t="s">
        <v>14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15"/>
    </row>
    <row r="72" customFormat="false" ht="27" hidden="true" customHeight="true" outlineLevel="0" collapsed="false">
      <c r="B72" s="16"/>
      <c r="C72" s="17"/>
      <c r="D72" s="12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15"/>
    </row>
    <row r="73" customFormat="false" ht="15" hidden="true" customHeight="false" outlineLevel="0" collapsed="false">
      <c r="B73" s="16"/>
      <c r="C73" s="17"/>
      <c r="D73" s="1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15"/>
    </row>
    <row r="74" customFormat="false" ht="15" hidden="true" customHeight="false" outlineLevel="0" collapsed="false">
      <c r="B74" s="16"/>
      <c r="C74" s="17"/>
      <c r="D74" s="1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15"/>
    </row>
    <row r="75" customFormat="false" ht="15" hidden="true" customHeight="false" outlineLevel="0" collapsed="false">
      <c r="B75" s="16"/>
      <c r="C75" s="17"/>
      <c r="D75" s="1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15"/>
    </row>
    <row r="76" customFormat="false" ht="15" hidden="true" customHeight="false" outlineLevel="0" collapsed="false">
      <c r="B76" s="16"/>
      <c r="C76" s="17"/>
      <c r="D76" s="1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15"/>
    </row>
    <row r="77" customFormat="false" ht="15" hidden="true" customHeight="false" outlineLevel="0" collapsed="false">
      <c r="B77" s="16"/>
      <c r="C77" s="17"/>
      <c r="D77" s="1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15"/>
    </row>
    <row r="78" customFormat="false" ht="15" hidden="true" customHeight="false" outlineLevel="0" collapsed="false">
      <c r="B78" s="16"/>
      <c r="C78" s="17"/>
      <c r="D78" s="1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15"/>
    </row>
    <row r="79" customFormat="false" ht="54" hidden="true" customHeight="true" outlineLevel="0" collapsed="false">
      <c r="B79" s="16"/>
      <c r="C79" s="17"/>
      <c r="D79" s="1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15"/>
    </row>
    <row r="80" customFormat="false" ht="27.75" hidden="true" customHeight="true" outlineLevel="0" collapsed="false">
      <c r="B80" s="16"/>
      <c r="C80" s="17"/>
      <c r="D80" s="1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15"/>
    </row>
    <row r="81" customFormat="false" ht="15" hidden="true" customHeight="false" outlineLevel="0" collapsed="false">
      <c r="B81" s="16"/>
      <c r="C81" s="17"/>
      <c r="D81" s="12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15"/>
    </row>
    <row r="82" customFormat="false" ht="11.25" hidden="true" customHeight="true" outlineLevel="0" collapsed="false">
      <c r="B82" s="16"/>
      <c r="C82" s="17"/>
      <c r="D82" s="12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15"/>
    </row>
    <row r="83" customFormat="false" ht="15" hidden="true" customHeight="false" outlineLevel="0" collapsed="false">
      <c r="B83" s="16"/>
      <c r="C83" s="17"/>
      <c r="D83" s="12"/>
      <c r="E83" s="37"/>
      <c r="F83" s="37"/>
      <c r="G83" s="37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15"/>
    </row>
    <row r="84" customFormat="false" ht="15" hidden="true" customHeight="true" outlineLevel="0" collapsed="false">
      <c r="B84" s="16"/>
      <c r="C84" s="17"/>
      <c r="D84" s="12"/>
      <c r="E84" s="33" t="s">
        <v>15</v>
      </c>
      <c r="F84" s="33"/>
      <c r="G84" s="33"/>
      <c r="H84" s="33"/>
      <c r="I84" s="33"/>
      <c r="J84" s="33"/>
      <c r="K84" s="32" t="s">
        <v>16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/>
    </row>
    <row r="85" customFormat="false" ht="15" hidden="true" customHeight="true" outlineLevel="0" collapsed="false">
      <c r="B85" s="16"/>
      <c r="C85" s="17"/>
      <c r="D85" s="12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15"/>
    </row>
    <row r="86" customFormat="false" ht="15" hidden="true" customHeight="true" outlineLevel="0" collapsed="false">
      <c r="B86" s="16"/>
      <c r="C86" s="17"/>
      <c r="D86" s="12"/>
      <c r="E86" s="46" t="s">
        <v>17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15"/>
    </row>
    <row r="87" customFormat="false" ht="15" hidden="true" customHeight="true" outlineLevel="0" collapsed="false">
      <c r="B87" s="16"/>
      <c r="C87" s="17"/>
      <c r="D87" s="12"/>
      <c r="E87" s="33" t="s">
        <v>18</v>
      </c>
      <c r="F87" s="33"/>
      <c r="G87" s="33"/>
      <c r="H87" s="33"/>
      <c r="I87" s="33"/>
      <c r="J87" s="33"/>
      <c r="K87" s="47" t="s">
        <v>19</v>
      </c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15"/>
    </row>
    <row r="88" customFormat="false" ht="15" hidden="true" customHeight="false" outlineLevel="0" collapsed="false">
      <c r="B88" s="16"/>
      <c r="C88" s="17"/>
      <c r="D88" s="12"/>
      <c r="E88" s="33" t="s">
        <v>20</v>
      </c>
      <c r="F88" s="33"/>
      <c r="G88" s="33"/>
      <c r="H88" s="33"/>
      <c r="I88" s="33"/>
      <c r="J88" s="33"/>
      <c r="K88" s="48" t="s">
        <v>21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15"/>
    </row>
    <row r="89" customFormat="false" ht="15" hidden="true" customHeight="false" outlineLevel="0" collapsed="false">
      <c r="B89" s="16"/>
      <c r="C89" s="17"/>
      <c r="D89" s="12"/>
      <c r="E89" s="37"/>
      <c r="F89" s="37"/>
      <c r="G89" s="37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15"/>
    </row>
    <row r="90" customFormat="false" ht="15" hidden="true" customHeight="true" outlineLevel="0" collapsed="false">
      <c r="B90" s="16"/>
      <c r="C90" s="17"/>
      <c r="D90" s="12"/>
      <c r="E90" s="33" t="s">
        <v>18</v>
      </c>
      <c r="F90" s="33"/>
      <c r="G90" s="33"/>
      <c r="H90" s="33"/>
      <c r="I90" s="33"/>
      <c r="J90" s="33"/>
      <c r="K90" s="47" t="s">
        <v>22</v>
      </c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15"/>
    </row>
    <row r="91" customFormat="false" ht="15" hidden="true" customHeight="false" outlineLevel="0" collapsed="false">
      <c r="B91" s="16"/>
      <c r="C91" s="17"/>
      <c r="D91" s="12"/>
      <c r="E91" s="33" t="s">
        <v>20</v>
      </c>
      <c r="F91" s="33"/>
      <c r="G91" s="33"/>
      <c r="H91" s="33"/>
      <c r="I91" s="33"/>
      <c r="J91" s="33"/>
      <c r="K91" s="48" t="s">
        <v>23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15"/>
    </row>
    <row r="92" customFormat="false" ht="15" hidden="true" customHeight="false" outlineLevel="0" collapsed="false">
      <c r="B92" s="16"/>
      <c r="C92" s="17"/>
      <c r="D92" s="12"/>
      <c r="E92" s="37"/>
      <c r="F92" s="37"/>
      <c r="G92" s="37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15"/>
    </row>
    <row r="93" customFormat="false" ht="15" hidden="true" customHeight="false" outlineLevel="0" collapsed="false">
      <c r="B93" s="16"/>
      <c r="C93" s="17"/>
      <c r="D93" s="12"/>
      <c r="E93" s="37"/>
      <c r="F93" s="37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15"/>
    </row>
    <row r="94" customFormat="false" ht="15" hidden="true" customHeight="false" outlineLevel="0" collapsed="false">
      <c r="B94" s="16"/>
      <c r="C94" s="17"/>
      <c r="D94" s="12"/>
      <c r="E94" s="51"/>
      <c r="F94" s="51"/>
      <c r="G94" s="51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15"/>
    </row>
    <row r="95" customFormat="false" ht="15" hidden="true" customHeight="false" outlineLevel="0" collapsed="false">
      <c r="B95" s="16"/>
      <c r="C95" s="17"/>
      <c r="D95" s="12"/>
      <c r="E95" s="37"/>
      <c r="F95" s="37"/>
      <c r="G95" s="37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15"/>
    </row>
    <row r="96" customFormat="false" ht="15" hidden="true" customHeight="false" outlineLevel="0" collapsed="false">
      <c r="B96" s="16"/>
      <c r="C96" s="17"/>
      <c r="D96" s="12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5"/>
    </row>
    <row r="97" customFormat="false" ht="15" hidden="true" customHeight="false" outlineLevel="0" collapsed="false">
      <c r="B97" s="16"/>
      <c r="C97" s="17"/>
      <c r="D97" s="12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5"/>
    </row>
    <row r="98" customFormat="false" ht="27" hidden="true" customHeight="true" outlineLevel="0" collapsed="false">
      <c r="B98" s="16"/>
      <c r="C98" s="17"/>
      <c r="D98" s="20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15"/>
    </row>
    <row r="99" customFormat="false" ht="15" hidden="true" customHeight="false" outlineLevel="0" collapsed="false">
      <c r="B99" s="16"/>
      <c r="C99" s="17"/>
      <c r="D99" s="2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15"/>
    </row>
    <row r="100" customFormat="false" ht="25.5" hidden="true" customHeight="true" outlineLevel="0" collapsed="false">
      <c r="B100" s="16"/>
      <c r="C100" s="17"/>
      <c r="D100" s="12"/>
      <c r="E100" s="53" t="s">
        <v>24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15"/>
    </row>
    <row r="101" customFormat="false" ht="15" hidden="true" customHeight="true" outlineLevel="0" collapsed="false">
      <c r="B101" s="16"/>
      <c r="C101" s="17"/>
      <c r="D101" s="12"/>
      <c r="E101" s="14"/>
      <c r="F101" s="14"/>
      <c r="G101" s="14"/>
      <c r="H101" s="54"/>
      <c r="I101" s="54"/>
      <c r="J101" s="54"/>
      <c r="K101" s="54"/>
      <c r="L101" s="54"/>
      <c r="M101" s="54"/>
      <c r="N101" s="54"/>
      <c r="O101" s="55"/>
      <c r="P101" s="55"/>
      <c r="Q101" s="55"/>
      <c r="R101" s="55"/>
      <c r="S101" s="55"/>
      <c r="T101" s="55"/>
      <c r="U101" s="14"/>
      <c r="V101" s="14"/>
      <c r="W101" s="14"/>
      <c r="X101" s="14"/>
      <c r="Y101" s="15"/>
    </row>
    <row r="102" customFormat="false" ht="15" hidden="true" customHeight="true" outlineLevel="0" collapsed="false">
      <c r="B102" s="16"/>
      <c r="C102" s="17"/>
      <c r="D102" s="12"/>
      <c r="E102" s="56"/>
      <c r="F102" s="57" t="s">
        <v>25</v>
      </c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5"/>
      <c r="U102" s="14"/>
      <c r="V102" s="14"/>
      <c r="W102" s="14"/>
      <c r="X102" s="14"/>
      <c r="Y102" s="15"/>
      <c r="AA102" s="3" t="s">
        <v>26</v>
      </c>
    </row>
    <row r="103" customFormat="false" ht="15" hidden="true" customHeight="true" outlineLevel="0" collapsed="false">
      <c r="B103" s="16"/>
      <c r="C103" s="17"/>
      <c r="D103" s="12"/>
      <c r="E103" s="14"/>
      <c r="F103" s="14"/>
      <c r="G103" s="14"/>
      <c r="H103" s="54"/>
      <c r="I103" s="54"/>
      <c r="J103" s="54"/>
      <c r="K103" s="54"/>
      <c r="L103" s="54"/>
      <c r="M103" s="54"/>
      <c r="N103" s="54"/>
      <c r="O103" s="55"/>
      <c r="P103" s="55"/>
      <c r="Q103" s="55"/>
      <c r="R103" s="55"/>
      <c r="S103" s="55"/>
      <c r="T103" s="55"/>
      <c r="U103" s="14"/>
      <c r="V103" s="14"/>
      <c r="W103" s="14"/>
      <c r="X103" s="14"/>
      <c r="Y103" s="15"/>
    </row>
    <row r="104" customFormat="false" ht="15" hidden="true" customHeight="true" outlineLevel="0" collapsed="false">
      <c r="B104" s="16"/>
      <c r="C104" s="17"/>
      <c r="D104" s="12"/>
      <c r="E104" s="14"/>
      <c r="F104" s="57" t="s">
        <v>27</v>
      </c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15"/>
    </row>
    <row r="105" customFormat="false" ht="15" hidden="true" customHeight="false" outlineLevel="0" collapsed="false">
      <c r="B105" s="16"/>
      <c r="C105" s="17"/>
      <c r="D105" s="12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5"/>
    </row>
    <row r="106" customFormat="false" ht="15" hidden="true" customHeight="false" outlineLevel="0" collapsed="false">
      <c r="B106" s="16"/>
      <c r="C106" s="17"/>
      <c r="D106" s="12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5"/>
    </row>
    <row r="107" customFormat="false" ht="15" hidden="true" customHeight="false" outlineLevel="0" collapsed="false">
      <c r="B107" s="16"/>
      <c r="C107" s="17"/>
      <c r="D107" s="12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5"/>
    </row>
    <row r="108" customFormat="false" ht="15" hidden="true" customHeight="false" outlineLevel="0" collapsed="false">
      <c r="B108" s="16"/>
      <c r="C108" s="17"/>
      <c r="D108" s="12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5"/>
    </row>
    <row r="109" customFormat="false" ht="15" hidden="true" customHeight="false" outlineLevel="0" collapsed="false">
      <c r="B109" s="16"/>
      <c r="C109" s="17"/>
      <c r="D109" s="12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5"/>
    </row>
    <row r="110" customFormat="false" ht="15" hidden="true" customHeight="false" outlineLevel="0" collapsed="false">
      <c r="B110" s="16"/>
      <c r="C110" s="17"/>
      <c r="D110" s="12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5"/>
    </row>
    <row r="111" customFormat="false" ht="15" hidden="true" customHeight="false" outlineLevel="0" collapsed="false">
      <c r="B111" s="16"/>
      <c r="C111" s="17"/>
      <c r="D111" s="12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5"/>
    </row>
    <row r="112" customFormat="false" ht="15" hidden="true" customHeight="false" outlineLevel="0" collapsed="false">
      <c r="B112" s="16"/>
      <c r="C112" s="17"/>
      <c r="D112" s="12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5"/>
    </row>
    <row r="113" customFormat="false" ht="30" hidden="true" customHeight="true" outlineLevel="0" collapsed="false">
      <c r="B113" s="16"/>
      <c r="C113" s="17"/>
      <c r="D113" s="12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5"/>
    </row>
    <row r="114" customFormat="false" ht="31.5" hidden="true" customHeight="true" outlineLevel="0" collapsed="false">
      <c r="B114" s="16"/>
      <c r="C114" s="17"/>
      <c r="D114" s="12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5"/>
    </row>
    <row r="115" customFormat="false" ht="15" hidden="false" customHeight="true" outlineLevel="0" collapsed="false">
      <c r="B115" s="58"/>
      <c r="C115" s="59"/>
      <c r="D115" s="60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2"/>
    </row>
    <row r="118" customFormat="false" ht="14.25" hidden="false" customHeight="true" outlineLevel="0" collapsed="false"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</sheetData>
  <sheetProtection sheet="true" password="fa9c" objects="true" scenarios="true" formatColumns="false" formatRows="false" autoFilter="false"/>
  <mergeCells count="51">
    <mergeCell ref="B2:G2"/>
    <mergeCell ref="B3:C3"/>
    <mergeCell ref="B5:Y5"/>
    <mergeCell ref="E7:X13"/>
    <mergeCell ref="E14:X19"/>
    <mergeCell ref="F21:M21"/>
    <mergeCell ref="P21:X21"/>
    <mergeCell ref="F22:M22"/>
    <mergeCell ref="P22:X22"/>
    <mergeCell ref="E35:X39"/>
    <mergeCell ref="E40:X40"/>
    <mergeCell ref="E41:X45"/>
    <mergeCell ref="E46:X57"/>
    <mergeCell ref="E58:J58"/>
    <mergeCell ref="K58:X58"/>
    <mergeCell ref="E59:J59"/>
    <mergeCell ref="K59:X59"/>
    <mergeCell ref="E60:G60"/>
    <mergeCell ref="H60:X60"/>
    <mergeCell ref="H61:X61"/>
    <mergeCell ref="E70:R70"/>
    <mergeCell ref="E71:X71"/>
    <mergeCell ref="E81:X81"/>
    <mergeCell ref="E82:X82"/>
    <mergeCell ref="E83:G83"/>
    <mergeCell ref="H83:X83"/>
    <mergeCell ref="E84:J84"/>
    <mergeCell ref="K84:X84"/>
    <mergeCell ref="E85:X85"/>
    <mergeCell ref="E86:X86"/>
    <mergeCell ref="E87:J87"/>
    <mergeCell ref="K87:X87"/>
    <mergeCell ref="E88:J88"/>
    <mergeCell ref="K88:X88"/>
    <mergeCell ref="E89:G89"/>
    <mergeCell ref="H89:X89"/>
    <mergeCell ref="E90:J90"/>
    <mergeCell ref="K90:X90"/>
    <mergeCell ref="E91:J91"/>
    <mergeCell ref="K91:X91"/>
    <mergeCell ref="E92:G92"/>
    <mergeCell ref="H92:X92"/>
    <mergeCell ref="E93:G93"/>
    <mergeCell ref="H93:X93"/>
    <mergeCell ref="E94:F94"/>
    <mergeCell ref="H94:X94"/>
    <mergeCell ref="E95:G95"/>
    <mergeCell ref="H95:X95"/>
    <mergeCell ref="E100:X100"/>
    <mergeCell ref="F102:S102"/>
    <mergeCell ref="F104:X104"/>
  </mergeCells>
  <hyperlinks>
    <hyperlink ref="K58" location="Инструкция!A1" display="Обратиться за помощью"/>
    <hyperlink ref="K59" location="Инструкция!A1" display="Перейти"/>
    <hyperlink ref="E71" location="Инструкция!A1" display="Инструкция по заполнению"/>
    <hyperlink ref="K84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8" activeCellId="0" sqref="G68"/>
    </sheetView>
  </sheetViews>
  <sheetFormatPr defaultColWidth="9.125" defaultRowHeight="15" zeroHeight="false" outlineLevelRow="0" outlineLevelCol="0"/>
  <cols>
    <col collapsed="false" customWidth="false" hidden="false" outlineLevel="0" max="1025" min="1" style="313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52" activeCellId="0" sqref="P52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4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1" activeCellId="0" sqref="H41"/>
    </sheetView>
  </sheetViews>
  <sheetFormatPr defaultColWidth="9.125" defaultRowHeight="11.25" zeroHeight="false" outlineLevelRow="0" outlineLevelCol="0"/>
  <cols>
    <col collapsed="false" customWidth="false" hidden="false" outlineLevel="0" max="1025" min="1" style="26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Q65" activeCellId="0" sqref="Q65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5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8" activeCellId="0" sqref="G68"/>
    </sheetView>
  </sheetViews>
  <sheetFormatPr defaultColWidth="8.734375" defaultRowHeight="11.25" zeroHeight="false" outlineLevelRow="0" outlineLevelCol="0"/>
  <cols>
    <col collapsed="false" customWidth="true" hidden="false" outlineLevel="0" max="1" min="1" style="262" width="49.14"/>
  </cols>
  <sheetData>
    <row r="1" customFormat="false" ht="12" hidden="false" customHeight="false" outlineLevel="0" collapsed="false">
      <c r="A1" s="316"/>
    </row>
    <row r="2" customFormat="false" ht="12" hidden="false" customHeight="false" outlineLevel="0" collapsed="false">
      <c r="A2" s="316"/>
    </row>
    <row r="3" customFormat="false" ht="12" hidden="false" customHeight="false" outlineLevel="0" collapsed="false">
      <c r="A3" s="316"/>
    </row>
    <row r="4" customFormat="false" ht="12" hidden="false" customHeight="false" outlineLevel="0" collapsed="false">
      <c r="A4" s="316"/>
    </row>
    <row r="5" customFormat="false" ht="12" hidden="false" customHeight="false" outlineLevel="0" collapsed="false">
      <c r="A5" s="316"/>
    </row>
    <row r="6" customFormat="false" ht="12" hidden="false" customHeight="false" outlineLevel="0" collapsed="false">
      <c r="A6" s="316"/>
    </row>
    <row r="7" customFormat="false" ht="12" hidden="false" customHeight="false" outlineLevel="0" collapsed="false">
      <c r="A7" s="316"/>
    </row>
    <row r="8" customFormat="false" ht="12" hidden="false" customHeight="false" outlineLevel="0" collapsed="false">
      <c r="A8" s="316"/>
    </row>
    <row r="9" customFormat="false" ht="12" hidden="false" customHeight="false" outlineLevel="0" collapsed="false">
      <c r="A9" s="316"/>
    </row>
    <row r="10" customFormat="false" ht="12" hidden="false" customHeight="false" outlineLevel="0" collapsed="false">
      <c r="A10" s="316"/>
    </row>
    <row r="11" customFormat="false" ht="12" hidden="false" customHeight="false" outlineLevel="0" collapsed="false">
      <c r="A11" s="316"/>
    </row>
    <row r="12" customFormat="false" ht="12" hidden="false" customHeight="false" outlineLevel="0" collapsed="false">
      <c r="A12" s="316"/>
    </row>
    <row r="13" customFormat="false" ht="12" hidden="false" customHeight="false" outlineLevel="0" collapsed="false">
      <c r="A13" s="316"/>
    </row>
    <row r="14" customFormat="false" ht="12" hidden="false" customHeight="false" outlineLevel="0" collapsed="false">
      <c r="A14" s="316"/>
    </row>
    <row r="15" customFormat="false" ht="12" hidden="false" customHeight="false" outlineLevel="0" collapsed="false">
      <c r="A15" s="316"/>
    </row>
    <row r="16" customFormat="false" ht="12" hidden="false" customHeight="false" outlineLevel="0" collapsed="false">
      <c r="A16" s="316"/>
    </row>
    <row r="17" customFormat="false" ht="12" hidden="false" customHeight="false" outlineLevel="0" collapsed="false">
      <c r="A17" s="316"/>
    </row>
    <row r="18" customFormat="false" ht="12" hidden="false" customHeight="false" outlineLevel="0" collapsed="false">
      <c r="A18" s="316"/>
    </row>
    <row r="19" customFormat="false" ht="12" hidden="false" customHeight="false" outlineLevel="0" collapsed="false">
      <c r="A19" s="316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318" width="9.14"/>
    <col collapsed="false" customWidth="false" hidden="false" outlineLevel="0" max="36" min="27" style="319" width="9.14"/>
    <col collapsed="false" customWidth="false" hidden="false" outlineLevel="0" max="1025" min="37" style="31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37" activeCellId="0" sqref="N37"/>
    </sheetView>
  </sheetViews>
  <sheetFormatPr defaultColWidth="9.125" defaultRowHeight="11.25" zeroHeight="false" outlineLevelRow="0" outlineLevelCol="0"/>
  <cols>
    <col collapsed="false" customWidth="false" hidden="false" outlineLevel="0" max="1025" min="1" style="32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64" width="30.71"/>
    <col collapsed="false" customWidth="true" hidden="false" outlineLevel="0" max="2" min="2" style="64" width="80.71"/>
    <col collapsed="false" customWidth="true" hidden="false" outlineLevel="0" max="3" min="3" style="64" width="30.71"/>
    <col collapsed="false" customWidth="false" hidden="false" outlineLevel="0" max="1025" min="4" style="65" width="9.14"/>
  </cols>
  <sheetData>
    <row r="1" customFormat="false" ht="24" hidden="false" customHeight="true" outlineLevel="0" collapsed="false">
      <c r="A1" s="66" t="s">
        <v>28</v>
      </c>
      <c r="B1" s="66" t="s">
        <v>29</v>
      </c>
      <c r="C1" s="66" t="s">
        <v>30</v>
      </c>
      <c r="D1" s="67"/>
    </row>
    <row r="2" customFormat="false" ht="11.25" hidden="false" customHeight="false" outlineLevel="0" collapsed="false">
      <c r="A2" s="68" t="n">
        <v>43481.5269212963</v>
      </c>
      <c r="B2" s="64" t="s">
        <v>31</v>
      </c>
      <c r="C2" s="64" t="s">
        <v>32</v>
      </c>
    </row>
    <row r="3" customFormat="false" ht="11.25" hidden="false" customHeight="false" outlineLevel="0" collapsed="false">
      <c r="A3" s="68" t="n">
        <v>43481.5269328704</v>
      </c>
      <c r="B3" s="64" t="s">
        <v>33</v>
      </c>
      <c r="C3" s="64" t="s">
        <v>32</v>
      </c>
    </row>
    <row r="4" customFormat="false" ht="11.25" hidden="false" customHeight="false" outlineLevel="0" collapsed="false">
      <c r="A4" s="68" t="n">
        <v>43481.527025463</v>
      </c>
      <c r="B4" s="64" t="s">
        <v>31</v>
      </c>
      <c r="C4" s="64" t="s">
        <v>32</v>
      </c>
    </row>
    <row r="5" customFormat="false" ht="11.25" hidden="false" customHeight="false" outlineLevel="0" collapsed="false">
      <c r="A5" s="68" t="n">
        <v>43481.527037037</v>
      </c>
      <c r="B5" s="64" t="s">
        <v>33</v>
      </c>
      <c r="C5" s="64" t="s">
        <v>32</v>
      </c>
    </row>
    <row r="6" customFormat="false" ht="11.25" hidden="false" customHeight="false" outlineLevel="0" collapsed="false">
      <c r="A6" s="68" t="n">
        <v>43483.5615277778</v>
      </c>
      <c r="B6" s="64" t="s">
        <v>31</v>
      </c>
      <c r="C6" s="64" t="s">
        <v>32</v>
      </c>
    </row>
    <row r="7" customFormat="false" ht="11.25" hidden="false" customHeight="false" outlineLevel="0" collapsed="false">
      <c r="A7" s="68" t="n">
        <v>43483.5615393519</v>
      </c>
      <c r="B7" s="64" t="s">
        <v>33</v>
      </c>
      <c r="C7" s="64" t="s">
        <v>32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4" activeCellId="0" sqref="K44"/>
    </sheetView>
  </sheetViews>
  <sheetFormatPr defaultColWidth="9.125" defaultRowHeight="11.25" zeroHeight="false" outlineLevelRow="0" outlineLevelCol="0"/>
  <cols>
    <col collapsed="false" customWidth="false" hidden="false" outlineLevel="0" max="1025" min="1" style="314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ColWidth="9.125" defaultRowHeight="11.25" zeroHeight="false" outlineLevelRow="0" outlineLevelCol="0"/>
  <cols>
    <col collapsed="false" customWidth="false" hidden="false" outlineLevel="0" max="1025" min="1" style="32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1" activeCellId="0" sqref="H41"/>
    </sheetView>
  </sheetViews>
  <sheetFormatPr defaultColWidth="9.125" defaultRowHeight="11.25" zeroHeight="false" outlineLevelRow="0" outlineLevelCol="0"/>
  <cols>
    <col collapsed="false" customWidth="false" hidden="false" outlineLevel="0" max="1" min="1" style="322" width="9.14"/>
    <col collapsed="false" customWidth="false" hidden="false" outlineLevel="0" max="1025" min="2" style="323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5" activeCellId="0" sqref="K25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4" activeCellId="0" sqref="L44"/>
    </sheetView>
  </sheetViews>
  <sheetFormatPr defaultColWidth="9.125" defaultRowHeight="11.25" zeroHeight="false" outlineLevelRow="0" outlineLevelCol="0"/>
  <cols>
    <col collapsed="false" customWidth="false" hidden="false" outlineLevel="0" max="1025" min="1" style="324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A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B1" s="325" t="s">
        <v>415</v>
      </c>
      <c r="C1" s="325" t="s">
        <v>416</v>
      </c>
      <c r="D1" s="325" t="s">
        <v>417</v>
      </c>
      <c r="E1" s="325" t="s">
        <v>418</v>
      </c>
      <c r="F1" s="325" t="s">
        <v>419</v>
      </c>
      <c r="G1" s="325" t="s">
        <v>420</v>
      </c>
      <c r="H1" s="325" t="s">
        <v>421</v>
      </c>
      <c r="I1" s="325" t="s">
        <v>422</v>
      </c>
      <c r="J1" s="325" t="s">
        <v>423</v>
      </c>
      <c r="K1" s="325" t="s">
        <v>424</v>
      </c>
      <c r="L1" s="325" t="s">
        <v>425</v>
      </c>
      <c r="M1" s="325" t="s">
        <v>426</v>
      </c>
      <c r="N1" s="325" t="s">
        <v>427</v>
      </c>
      <c r="O1" s="325" t="s">
        <v>428</v>
      </c>
      <c r="P1" s="325" t="s">
        <v>429</v>
      </c>
      <c r="Q1" s="325" t="s">
        <v>430</v>
      </c>
      <c r="R1" s="325" t="s">
        <v>431</v>
      </c>
      <c r="S1" s="325" t="s">
        <v>432</v>
      </c>
      <c r="T1" s="325" t="s">
        <v>433</v>
      </c>
      <c r="U1" s="325" t="s">
        <v>434</v>
      </c>
      <c r="V1" s="325" t="s">
        <v>435</v>
      </c>
      <c r="W1" s="325" t="s">
        <v>436</v>
      </c>
      <c r="X1" s="325" t="s">
        <v>437</v>
      </c>
      <c r="Y1" s="325" t="s">
        <v>438</v>
      </c>
      <c r="Z1" s="325" t="s">
        <v>439</v>
      </c>
      <c r="AA1" s="325" t="s">
        <v>440</v>
      </c>
    </row>
    <row r="2" customFormat="false" ht="11.25" hidden="false" customHeight="false" outlineLevel="0" collapsed="false">
      <c r="A2" s="262" t="n">
        <v>1</v>
      </c>
      <c r="B2" s="325" t="s">
        <v>441</v>
      </c>
      <c r="C2" s="325" t="s">
        <v>442</v>
      </c>
      <c r="D2" s="325" t="s">
        <v>443</v>
      </c>
      <c r="E2" s="325" t="s">
        <v>444</v>
      </c>
      <c r="F2" s="325" t="s">
        <v>445</v>
      </c>
      <c r="G2" s="325" t="s">
        <v>446</v>
      </c>
      <c r="H2" s="325" t="s">
        <v>447</v>
      </c>
      <c r="I2" s="325" t="s">
        <v>49</v>
      </c>
      <c r="J2" s="325" t="s">
        <v>53</v>
      </c>
      <c r="K2" s="325" t="s">
        <v>67</v>
      </c>
      <c r="L2" s="325" t="s">
        <v>69</v>
      </c>
      <c r="M2" s="325" t="s">
        <v>71</v>
      </c>
      <c r="N2" s="325" t="s">
        <v>73</v>
      </c>
      <c r="O2" s="325" t="s">
        <v>75</v>
      </c>
      <c r="P2" s="325" t="s">
        <v>55</v>
      </c>
      <c r="Q2" s="325" t="s">
        <v>57</v>
      </c>
      <c r="R2" s="325" t="s">
        <v>59</v>
      </c>
      <c r="S2" s="325" t="s">
        <v>55</v>
      </c>
      <c r="T2" s="325" t="s">
        <v>448</v>
      </c>
      <c r="U2" s="325" t="s">
        <v>448</v>
      </c>
      <c r="V2" s="325" t="s">
        <v>449</v>
      </c>
      <c r="W2" s="325" t="s">
        <v>450</v>
      </c>
      <c r="X2" s="325" t="s">
        <v>451</v>
      </c>
      <c r="Y2" s="325" t="s">
        <v>452</v>
      </c>
      <c r="Z2" s="325" t="s">
        <v>453</v>
      </c>
      <c r="AA2" s="325" t="s">
        <v>454</v>
      </c>
    </row>
    <row r="3" customFormat="false" ht="11.25" hidden="false" customHeight="false" outlineLevel="0" collapsed="false">
      <c r="A3" s="262" t="n">
        <v>2</v>
      </c>
      <c r="B3" s="325" t="s">
        <v>455</v>
      </c>
      <c r="C3" s="325" t="s">
        <v>442</v>
      </c>
      <c r="D3" s="325" t="s">
        <v>456</v>
      </c>
      <c r="E3" s="325" t="s">
        <v>457</v>
      </c>
      <c r="F3" s="325" t="s">
        <v>458</v>
      </c>
      <c r="G3" s="325" t="s">
        <v>459</v>
      </c>
      <c r="H3" s="325" t="s">
        <v>460</v>
      </c>
      <c r="I3" s="325" t="s">
        <v>49</v>
      </c>
      <c r="J3" s="325" t="s">
        <v>53</v>
      </c>
      <c r="K3" s="325" t="s">
        <v>461</v>
      </c>
      <c r="L3" s="325" t="s">
        <v>69</v>
      </c>
      <c r="M3" s="325" t="s">
        <v>462</v>
      </c>
      <c r="N3" s="325" t="s">
        <v>463</v>
      </c>
      <c r="O3" s="325" t="s">
        <v>464</v>
      </c>
      <c r="P3" s="325" t="s">
        <v>55</v>
      </c>
      <c r="Q3" s="325" t="s">
        <v>57</v>
      </c>
      <c r="R3" s="325" t="s">
        <v>59</v>
      </c>
      <c r="S3" s="325" t="s">
        <v>55</v>
      </c>
      <c r="T3" s="325" t="s">
        <v>465</v>
      </c>
      <c r="U3" s="325" t="s">
        <v>465</v>
      </c>
      <c r="V3" s="325" t="s">
        <v>466</v>
      </c>
      <c r="W3" s="325" t="s">
        <v>467</v>
      </c>
      <c r="X3" s="325" t="s">
        <v>468</v>
      </c>
      <c r="Y3" s="325" t="s">
        <v>469</v>
      </c>
      <c r="Z3" s="325" t="s">
        <v>470</v>
      </c>
      <c r="AA3" s="325" t="s">
        <v>471</v>
      </c>
    </row>
    <row r="4" customFormat="false" ht="11.25" hidden="false" customHeight="false" outlineLevel="0" collapsed="false">
      <c r="A4" s="262" t="n">
        <v>3</v>
      </c>
      <c r="B4" s="325" t="s">
        <v>472</v>
      </c>
      <c r="C4" s="325" t="s">
        <v>62</v>
      </c>
      <c r="D4" s="325" t="s">
        <v>64</v>
      </c>
      <c r="E4" s="325" t="s">
        <v>473</v>
      </c>
      <c r="F4" s="325" t="s">
        <v>474</v>
      </c>
      <c r="G4" s="325" t="s">
        <v>47</v>
      </c>
      <c r="H4" s="325" t="s">
        <v>447</v>
      </c>
      <c r="I4" s="325" t="s">
        <v>49</v>
      </c>
      <c r="J4" s="325" t="s">
        <v>475</v>
      </c>
      <c r="K4" s="325" t="s">
        <v>67</v>
      </c>
      <c r="L4" s="325" t="s">
        <v>69</v>
      </c>
      <c r="M4" s="325" t="s">
        <v>71</v>
      </c>
      <c r="N4" s="325" t="s">
        <v>73</v>
      </c>
      <c r="O4" s="325" t="s">
        <v>75</v>
      </c>
      <c r="P4" s="325" t="s">
        <v>55</v>
      </c>
      <c r="Q4" s="325" t="s">
        <v>476</v>
      </c>
      <c r="R4" s="325" t="s">
        <v>59</v>
      </c>
      <c r="S4" s="325" t="s">
        <v>55</v>
      </c>
      <c r="T4" s="325" t="s">
        <v>477</v>
      </c>
      <c r="U4" s="325" t="s">
        <v>477</v>
      </c>
      <c r="V4" s="325" t="s">
        <v>478</v>
      </c>
      <c r="W4" s="325" t="s">
        <v>479</v>
      </c>
      <c r="X4" s="325" t="s">
        <v>480</v>
      </c>
      <c r="Y4" s="325" t="s">
        <v>481</v>
      </c>
      <c r="Z4" s="325" t="s">
        <v>482</v>
      </c>
      <c r="AA4" s="325" t="s">
        <v>483</v>
      </c>
    </row>
    <row r="5" customFormat="false" ht="11.25" hidden="false" customHeight="false" outlineLevel="0" collapsed="false">
      <c r="A5" s="262" t="n">
        <v>4</v>
      </c>
      <c r="B5" s="325" t="s">
        <v>484</v>
      </c>
      <c r="C5" s="325" t="s">
        <v>62</v>
      </c>
      <c r="D5" s="325" t="s">
        <v>64</v>
      </c>
      <c r="E5" s="325" t="s">
        <v>485</v>
      </c>
      <c r="F5" s="325" t="s">
        <v>486</v>
      </c>
      <c r="G5" s="325" t="s">
        <v>446</v>
      </c>
      <c r="H5" s="325" t="s">
        <v>447</v>
      </c>
      <c r="I5" s="325" t="s">
        <v>49</v>
      </c>
      <c r="J5" s="325" t="s">
        <v>53</v>
      </c>
      <c r="K5" s="325" t="s">
        <v>487</v>
      </c>
      <c r="L5" s="325" t="s">
        <v>69</v>
      </c>
      <c r="M5" s="325" t="s">
        <v>488</v>
      </c>
      <c r="N5" s="325" t="s">
        <v>489</v>
      </c>
      <c r="O5" s="325" t="s">
        <v>490</v>
      </c>
      <c r="P5" s="325" t="s">
        <v>180</v>
      </c>
      <c r="Q5" s="325" t="s">
        <v>476</v>
      </c>
      <c r="R5" s="325" t="s">
        <v>59</v>
      </c>
      <c r="S5" s="325" t="s">
        <v>55</v>
      </c>
      <c r="T5" s="325" t="s">
        <v>491</v>
      </c>
      <c r="U5" s="325" t="s">
        <v>491</v>
      </c>
      <c r="V5" s="325" t="s">
        <v>492</v>
      </c>
      <c r="W5" s="325" t="s">
        <v>493</v>
      </c>
      <c r="X5" s="325" t="s">
        <v>494</v>
      </c>
      <c r="Y5" s="325" t="s">
        <v>495</v>
      </c>
      <c r="Z5" s="325" t="s">
        <v>496</v>
      </c>
      <c r="AA5" s="325" t="s">
        <v>497</v>
      </c>
    </row>
    <row r="6" customFormat="false" ht="11.25" hidden="false" customHeight="false" outlineLevel="0" collapsed="false">
      <c r="A6" s="262" t="n">
        <v>5</v>
      </c>
      <c r="B6" s="325" t="s">
        <v>498</v>
      </c>
      <c r="C6" s="325" t="s">
        <v>499</v>
      </c>
      <c r="D6" s="325" t="s">
        <v>500</v>
      </c>
      <c r="E6" s="325" t="s">
        <v>501</v>
      </c>
      <c r="F6" s="325" t="s">
        <v>502</v>
      </c>
      <c r="G6" s="325" t="s">
        <v>47</v>
      </c>
      <c r="H6" s="325" t="s">
        <v>51</v>
      </c>
      <c r="I6" s="325" t="s">
        <v>49</v>
      </c>
      <c r="J6" s="325" t="s">
        <v>53</v>
      </c>
      <c r="K6" s="325" t="s">
        <v>498</v>
      </c>
      <c r="L6" s="325" t="s">
        <v>69</v>
      </c>
      <c r="M6" s="325" t="s">
        <v>488</v>
      </c>
      <c r="N6" s="325" t="s">
        <v>489</v>
      </c>
      <c r="O6" s="325" t="s">
        <v>490</v>
      </c>
      <c r="P6" s="325" t="s">
        <v>180</v>
      </c>
      <c r="Q6" s="325" t="s">
        <v>476</v>
      </c>
      <c r="R6" s="325" t="s">
        <v>59</v>
      </c>
      <c r="S6" s="325" t="s">
        <v>55</v>
      </c>
      <c r="T6" s="325" t="s">
        <v>503</v>
      </c>
      <c r="U6" s="325" t="s">
        <v>503</v>
      </c>
      <c r="V6" s="325" t="s">
        <v>504</v>
      </c>
      <c r="W6" s="325" t="s">
        <v>505</v>
      </c>
      <c r="X6" s="325" t="s">
        <v>506</v>
      </c>
      <c r="Y6" s="325" t="s">
        <v>507</v>
      </c>
      <c r="Z6" s="325" t="s">
        <v>508</v>
      </c>
      <c r="AA6" s="325" t="s">
        <v>509</v>
      </c>
    </row>
    <row r="7" customFormat="false" ht="11.25" hidden="false" customHeight="false" outlineLevel="0" collapsed="false">
      <c r="A7" s="262" t="n">
        <v>6</v>
      </c>
      <c r="B7" s="325" t="s">
        <v>41</v>
      </c>
      <c r="C7" s="325" t="s">
        <v>499</v>
      </c>
      <c r="D7" s="325" t="s">
        <v>500</v>
      </c>
      <c r="E7" s="325" t="s">
        <v>510</v>
      </c>
      <c r="F7" s="325" t="s">
        <v>511</v>
      </c>
      <c r="G7" s="325" t="s">
        <v>512</v>
      </c>
      <c r="H7" s="325" t="s">
        <v>447</v>
      </c>
      <c r="I7" s="325" t="s">
        <v>49</v>
      </c>
      <c r="J7" s="325" t="s">
        <v>513</v>
      </c>
      <c r="K7" s="325" t="s">
        <v>514</v>
      </c>
      <c r="L7" s="325" t="s">
        <v>69</v>
      </c>
      <c r="M7" s="325" t="s">
        <v>515</v>
      </c>
      <c r="N7" s="325" t="s">
        <v>73</v>
      </c>
      <c r="O7" s="325" t="s">
        <v>516</v>
      </c>
      <c r="P7" s="325" t="s">
        <v>55</v>
      </c>
      <c r="Q7" s="325" t="s">
        <v>57</v>
      </c>
      <c r="R7" s="325" t="s">
        <v>59</v>
      </c>
      <c r="S7" s="325" t="s">
        <v>55</v>
      </c>
      <c r="T7" s="325" t="s">
        <v>517</v>
      </c>
      <c r="U7" s="325" t="s">
        <v>517</v>
      </c>
      <c r="V7" s="325" t="s">
        <v>518</v>
      </c>
      <c r="W7" s="325" t="s">
        <v>519</v>
      </c>
      <c r="X7" s="325" t="s">
        <v>520</v>
      </c>
      <c r="Y7" s="325" t="s">
        <v>521</v>
      </c>
      <c r="Z7" s="325" t="s">
        <v>522</v>
      </c>
      <c r="AA7" s="325" t="s">
        <v>523</v>
      </c>
    </row>
    <row r="8" customFormat="false" ht="11.25" hidden="false" customHeight="false" outlineLevel="0" collapsed="false">
      <c r="A8" s="262" t="n">
        <v>7</v>
      </c>
      <c r="B8" s="325" t="s">
        <v>41</v>
      </c>
      <c r="C8" s="325" t="s">
        <v>524</v>
      </c>
      <c r="D8" s="325" t="s">
        <v>525</v>
      </c>
      <c r="E8" s="325" t="s">
        <v>526</v>
      </c>
      <c r="F8" s="325" t="s">
        <v>527</v>
      </c>
      <c r="G8" s="325" t="s">
        <v>528</v>
      </c>
      <c r="H8" s="325" t="s">
        <v>447</v>
      </c>
      <c r="I8" s="325" t="s">
        <v>49</v>
      </c>
      <c r="J8" s="325" t="s">
        <v>53</v>
      </c>
      <c r="K8" s="325" t="s">
        <v>529</v>
      </c>
      <c r="L8" s="325" t="s">
        <v>69</v>
      </c>
      <c r="M8" s="325" t="s">
        <v>530</v>
      </c>
      <c r="N8" s="325" t="s">
        <v>73</v>
      </c>
      <c r="O8" s="325" t="s">
        <v>531</v>
      </c>
      <c r="P8" s="325" t="s">
        <v>55</v>
      </c>
      <c r="Q8" s="325" t="s">
        <v>57</v>
      </c>
      <c r="R8" s="325" t="s">
        <v>59</v>
      </c>
      <c r="S8" s="325" t="s">
        <v>55</v>
      </c>
      <c r="T8" s="325" t="s">
        <v>532</v>
      </c>
      <c r="U8" s="325" t="s">
        <v>533</v>
      </c>
      <c r="V8" s="325" t="s">
        <v>534</v>
      </c>
      <c r="W8" s="325" t="s">
        <v>535</v>
      </c>
      <c r="X8" s="325" t="s">
        <v>536</v>
      </c>
      <c r="Y8" s="325" t="s">
        <v>537</v>
      </c>
      <c r="Z8" s="325" t="s">
        <v>538</v>
      </c>
      <c r="AA8" s="325" t="s">
        <v>539</v>
      </c>
    </row>
    <row r="9" customFormat="false" ht="11.25" hidden="false" customHeight="false" outlineLevel="0" collapsed="false">
      <c r="A9" s="262" t="n">
        <v>8</v>
      </c>
      <c r="B9" s="325" t="s">
        <v>41</v>
      </c>
      <c r="C9" s="325" t="s">
        <v>62</v>
      </c>
      <c r="D9" s="325" t="s">
        <v>64</v>
      </c>
      <c r="E9" s="325" t="s">
        <v>43</v>
      </c>
      <c r="F9" s="325" t="s">
        <v>45</v>
      </c>
      <c r="G9" s="325" t="s">
        <v>47</v>
      </c>
      <c r="H9" s="325" t="s">
        <v>51</v>
      </c>
      <c r="I9" s="325" t="s">
        <v>49</v>
      </c>
      <c r="J9" s="325" t="s">
        <v>53</v>
      </c>
      <c r="K9" s="325" t="s">
        <v>67</v>
      </c>
      <c r="L9" s="325" t="s">
        <v>69</v>
      </c>
      <c r="M9" s="325" t="s">
        <v>71</v>
      </c>
      <c r="N9" s="325" t="s">
        <v>73</v>
      </c>
      <c r="O9" s="325" t="s">
        <v>75</v>
      </c>
      <c r="P9" s="325" t="s">
        <v>55</v>
      </c>
      <c r="Q9" s="325" t="s">
        <v>57</v>
      </c>
      <c r="R9" s="325" t="s">
        <v>59</v>
      </c>
      <c r="S9" s="325" t="s">
        <v>55</v>
      </c>
      <c r="T9" s="325" t="s">
        <v>78</v>
      </c>
      <c r="U9" s="325" t="s">
        <v>78</v>
      </c>
      <c r="V9" s="325" t="s">
        <v>82</v>
      </c>
      <c r="W9" s="325" t="s">
        <v>84</v>
      </c>
      <c r="X9" s="325" t="s">
        <v>86</v>
      </c>
      <c r="Y9" s="325" t="s">
        <v>88</v>
      </c>
      <c r="Z9" s="325" t="s">
        <v>540</v>
      </c>
      <c r="AA9" s="325" t="s">
        <v>541</v>
      </c>
    </row>
    <row r="10" customFormat="false" ht="11.25" hidden="false" customHeight="false" outlineLevel="0" collapsed="false">
      <c r="A10" s="262" t="n">
        <v>9</v>
      </c>
      <c r="B10" s="325" t="s">
        <v>41</v>
      </c>
      <c r="C10" s="325" t="s">
        <v>524</v>
      </c>
      <c r="D10" s="325" t="s">
        <v>542</v>
      </c>
      <c r="E10" s="325" t="s">
        <v>444</v>
      </c>
      <c r="F10" s="325" t="s">
        <v>445</v>
      </c>
      <c r="G10" s="325" t="s">
        <v>446</v>
      </c>
      <c r="H10" s="325" t="s">
        <v>447</v>
      </c>
      <c r="I10" s="325" t="s">
        <v>49</v>
      </c>
      <c r="J10" s="325" t="s">
        <v>53</v>
      </c>
      <c r="K10" s="325" t="s">
        <v>67</v>
      </c>
      <c r="L10" s="325" t="s">
        <v>69</v>
      </c>
      <c r="M10" s="325" t="s">
        <v>71</v>
      </c>
      <c r="N10" s="325" t="s">
        <v>73</v>
      </c>
      <c r="O10" s="325" t="s">
        <v>75</v>
      </c>
      <c r="P10" s="325" t="s">
        <v>55</v>
      </c>
      <c r="Q10" s="325" t="s">
        <v>57</v>
      </c>
      <c r="R10" s="325" t="s">
        <v>59</v>
      </c>
      <c r="S10" s="325" t="s">
        <v>55</v>
      </c>
      <c r="T10" s="325" t="s">
        <v>448</v>
      </c>
      <c r="U10" s="325" t="s">
        <v>448</v>
      </c>
      <c r="V10" s="325" t="s">
        <v>449</v>
      </c>
      <c r="W10" s="325" t="s">
        <v>450</v>
      </c>
      <c r="X10" s="325" t="s">
        <v>451</v>
      </c>
      <c r="Y10" s="325" t="s">
        <v>452</v>
      </c>
      <c r="Z10" s="325" t="s">
        <v>453</v>
      </c>
      <c r="AA10" s="325" t="s">
        <v>543</v>
      </c>
    </row>
    <row r="11" customFormat="false" ht="11.25" hidden="false" customHeight="false" outlineLevel="0" collapsed="false">
      <c r="A11" s="262" t="n">
        <v>10</v>
      </c>
      <c r="B11" s="325" t="s">
        <v>41</v>
      </c>
      <c r="C11" s="325" t="s">
        <v>524</v>
      </c>
      <c r="D11" s="325" t="s">
        <v>544</v>
      </c>
      <c r="E11" s="325" t="s">
        <v>545</v>
      </c>
      <c r="F11" s="325" t="s">
        <v>546</v>
      </c>
      <c r="G11" s="325" t="s">
        <v>547</v>
      </c>
      <c r="H11" s="325" t="s">
        <v>51</v>
      </c>
      <c r="I11" s="325" t="s">
        <v>49</v>
      </c>
      <c r="J11" s="325" t="s">
        <v>53</v>
      </c>
      <c r="K11" s="325" t="s">
        <v>548</v>
      </c>
      <c r="L11" s="325" t="s">
        <v>69</v>
      </c>
      <c r="M11" s="325" t="s">
        <v>549</v>
      </c>
      <c r="N11" s="325" t="s">
        <v>73</v>
      </c>
      <c r="O11" s="325" t="s">
        <v>550</v>
      </c>
      <c r="P11" s="325" t="s">
        <v>180</v>
      </c>
      <c r="Q11" s="325" t="s">
        <v>57</v>
      </c>
      <c r="R11" s="325" t="s">
        <v>59</v>
      </c>
      <c r="S11" s="325" t="s">
        <v>55</v>
      </c>
      <c r="T11" s="325" t="s">
        <v>551</v>
      </c>
      <c r="U11" s="325" t="s">
        <v>551</v>
      </c>
      <c r="V11" s="325" t="s">
        <v>552</v>
      </c>
      <c r="W11" s="325" t="s">
        <v>553</v>
      </c>
      <c r="X11" s="325" t="s">
        <v>554</v>
      </c>
      <c r="Y11" s="325" t="s">
        <v>555</v>
      </c>
      <c r="Z11" s="325" t="s">
        <v>556</v>
      </c>
      <c r="AA11" s="325" t="s">
        <v>557</v>
      </c>
    </row>
    <row r="12" customFormat="false" ht="11.25" hidden="false" customHeight="false" outlineLevel="0" collapsed="false">
      <c r="A12" s="262" t="n">
        <v>11</v>
      </c>
      <c r="B12" s="325" t="s">
        <v>558</v>
      </c>
      <c r="C12" s="325" t="s">
        <v>499</v>
      </c>
      <c r="D12" s="325" t="s">
        <v>525</v>
      </c>
      <c r="E12" s="325" t="s">
        <v>559</v>
      </c>
      <c r="F12" s="325" t="s">
        <v>560</v>
      </c>
      <c r="G12" s="325" t="s">
        <v>561</v>
      </c>
      <c r="H12" s="325" t="s">
        <v>447</v>
      </c>
      <c r="I12" s="325" t="s">
        <v>49</v>
      </c>
      <c r="J12" s="325" t="s">
        <v>53</v>
      </c>
      <c r="K12" s="325" t="s">
        <v>562</v>
      </c>
      <c r="L12" s="325" t="s">
        <v>69</v>
      </c>
      <c r="M12" s="325" t="s">
        <v>563</v>
      </c>
      <c r="N12" s="325" t="s">
        <v>564</v>
      </c>
      <c r="O12" s="325" t="s">
        <v>565</v>
      </c>
      <c r="P12" s="325" t="s">
        <v>55</v>
      </c>
      <c r="Q12" s="325" t="s">
        <v>57</v>
      </c>
      <c r="R12" s="325" t="s">
        <v>59</v>
      </c>
      <c r="S12" s="325" t="s">
        <v>55</v>
      </c>
      <c r="T12" s="325" t="s">
        <v>566</v>
      </c>
      <c r="U12" s="325" t="s">
        <v>566</v>
      </c>
      <c r="V12" s="325" t="s">
        <v>567</v>
      </c>
      <c r="W12" s="325" t="s">
        <v>568</v>
      </c>
      <c r="X12" s="325" t="s">
        <v>569</v>
      </c>
      <c r="Y12" s="325" t="s">
        <v>570</v>
      </c>
      <c r="Z12" s="325" t="s">
        <v>571</v>
      </c>
      <c r="AA12" s="325" t="s">
        <v>572</v>
      </c>
    </row>
    <row r="13" customFormat="false" ht="11.25" hidden="false" customHeight="false" outlineLevel="0" collapsed="false">
      <c r="A13" s="262" t="n">
        <v>12</v>
      </c>
      <c r="B13" s="325" t="s">
        <v>558</v>
      </c>
      <c r="C13" s="325" t="s">
        <v>499</v>
      </c>
      <c r="D13" s="325" t="s">
        <v>525</v>
      </c>
      <c r="E13" s="325" t="s">
        <v>559</v>
      </c>
      <c r="F13" s="325" t="s">
        <v>560</v>
      </c>
      <c r="G13" s="325" t="s">
        <v>561</v>
      </c>
      <c r="H13" s="325" t="s">
        <v>447</v>
      </c>
      <c r="I13" s="325" t="s">
        <v>49</v>
      </c>
      <c r="J13" s="325" t="s">
        <v>53</v>
      </c>
      <c r="K13" s="325" t="s">
        <v>573</v>
      </c>
      <c r="L13" s="325" t="s">
        <v>69</v>
      </c>
      <c r="M13" s="325" t="s">
        <v>563</v>
      </c>
      <c r="N13" s="325" t="s">
        <v>564</v>
      </c>
      <c r="O13" s="325" t="s">
        <v>565</v>
      </c>
      <c r="P13" s="325" t="s">
        <v>55</v>
      </c>
      <c r="Q13" s="325" t="s">
        <v>57</v>
      </c>
      <c r="R13" s="325" t="s">
        <v>59</v>
      </c>
      <c r="S13" s="325" t="s">
        <v>55</v>
      </c>
      <c r="T13" s="325" t="s">
        <v>574</v>
      </c>
      <c r="U13" s="325" t="s">
        <v>574</v>
      </c>
      <c r="V13" s="325" t="s">
        <v>567</v>
      </c>
      <c r="W13" s="325" t="s">
        <v>568</v>
      </c>
      <c r="X13" s="325" t="s">
        <v>569</v>
      </c>
      <c r="Y13" s="325" t="s">
        <v>569</v>
      </c>
      <c r="Z13" s="325" t="s">
        <v>571</v>
      </c>
      <c r="AA13" s="325" t="s">
        <v>572</v>
      </c>
    </row>
    <row r="14" customFormat="false" ht="11.25" hidden="false" customHeight="false" outlineLevel="0" collapsed="false">
      <c r="A14" s="262" t="n">
        <v>13</v>
      </c>
      <c r="B14" s="325" t="s">
        <v>575</v>
      </c>
      <c r="C14" s="325" t="s">
        <v>499</v>
      </c>
      <c r="D14" s="325" t="s">
        <v>500</v>
      </c>
      <c r="E14" s="325" t="s">
        <v>559</v>
      </c>
      <c r="F14" s="325" t="s">
        <v>560</v>
      </c>
      <c r="G14" s="325" t="s">
        <v>561</v>
      </c>
      <c r="H14" s="325" t="s">
        <v>447</v>
      </c>
      <c r="I14" s="325" t="s">
        <v>49</v>
      </c>
      <c r="J14" s="325" t="s">
        <v>53</v>
      </c>
      <c r="K14" s="325" t="s">
        <v>576</v>
      </c>
      <c r="L14" s="325" t="s">
        <v>69</v>
      </c>
      <c r="M14" s="325" t="s">
        <v>577</v>
      </c>
      <c r="N14" s="325" t="s">
        <v>489</v>
      </c>
      <c r="O14" s="325" t="s">
        <v>490</v>
      </c>
      <c r="P14" s="325" t="s">
        <v>55</v>
      </c>
      <c r="Q14" s="325" t="s">
        <v>57</v>
      </c>
      <c r="R14" s="325" t="s">
        <v>59</v>
      </c>
      <c r="S14" s="325" t="s">
        <v>55</v>
      </c>
      <c r="T14" s="325" t="s">
        <v>566</v>
      </c>
      <c r="U14" s="325" t="s">
        <v>566</v>
      </c>
      <c r="V14" s="325" t="s">
        <v>567</v>
      </c>
      <c r="W14" s="325" t="s">
        <v>568</v>
      </c>
      <c r="X14" s="325" t="s">
        <v>569</v>
      </c>
      <c r="Y14" s="325" t="s">
        <v>570</v>
      </c>
      <c r="Z14" s="325" t="s">
        <v>571</v>
      </c>
      <c r="AA14" s="325" t="s">
        <v>578</v>
      </c>
    </row>
    <row r="15" customFormat="false" ht="11.25" hidden="false" customHeight="false" outlineLevel="0" collapsed="false">
      <c r="A15" s="262" t="n">
        <v>14</v>
      </c>
      <c r="B15" s="325" t="s">
        <v>579</v>
      </c>
      <c r="C15" s="325" t="s">
        <v>62</v>
      </c>
      <c r="D15" s="325" t="s">
        <v>580</v>
      </c>
      <c r="E15" s="325" t="s">
        <v>581</v>
      </c>
      <c r="F15" s="325" t="s">
        <v>582</v>
      </c>
      <c r="G15" s="325" t="s">
        <v>583</v>
      </c>
      <c r="H15" s="325" t="s">
        <v>584</v>
      </c>
      <c r="I15" s="325" t="s">
        <v>49</v>
      </c>
      <c r="J15" s="325" t="s">
        <v>53</v>
      </c>
      <c r="K15" s="325" t="s">
        <v>585</v>
      </c>
      <c r="L15" s="325" t="s">
        <v>69</v>
      </c>
      <c r="M15" s="325" t="s">
        <v>586</v>
      </c>
      <c r="N15" s="325" t="s">
        <v>73</v>
      </c>
      <c r="O15" s="325" t="s">
        <v>75</v>
      </c>
      <c r="P15" s="325" t="s">
        <v>55</v>
      </c>
      <c r="Q15" s="325" t="s">
        <v>57</v>
      </c>
      <c r="R15" s="325" t="s">
        <v>59</v>
      </c>
      <c r="S15" s="325" t="s">
        <v>55</v>
      </c>
      <c r="T15" s="325" t="s">
        <v>587</v>
      </c>
      <c r="U15" s="325" t="s">
        <v>587</v>
      </c>
      <c r="V15" s="325" t="s">
        <v>588</v>
      </c>
      <c r="W15" s="325" t="s">
        <v>589</v>
      </c>
      <c r="X15" s="325" t="s">
        <v>590</v>
      </c>
      <c r="Y15" s="325" t="s">
        <v>591</v>
      </c>
      <c r="Z15" s="325" t="s">
        <v>592</v>
      </c>
      <c r="AA15" s="325" t="s">
        <v>593</v>
      </c>
    </row>
    <row r="16" customFormat="false" ht="11.25" hidden="false" customHeight="false" outlineLevel="0" collapsed="false">
      <c r="A16" s="262" t="n">
        <v>15</v>
      </c>
      <c r="B16" s="325" t="s">
        <v>594</v>
      </c>
      <c r="C16" s="325" t="s">
        <v>595</v>
      </c>
      <c r="D16" s="325" t="s">
        <v>525</v>
      </c>
      <c r="E16" s="325" t="s">
        <v>596</v>
      </c>
      <c r="F16" s="325" t="s">
        <v>597</v>
      </c>
      <c r="G16" s="325" t="s">
        <v>459</v>
      </c>
      <c r="H16" s="325" t="s">
        <v>447</v>
      </c>
      <c r="I16" s="325" t="s">
        <v>49</v>
      </c>
      <c r="J16" s="325" t="s">
        <v>53</v>
      </c>
      <c r="K16" s="325" t="s">
        <v>598</v>
      </c>
      <c r="L16" s="325" t="s">
        <v>599</v>
      </c>
      <c r="M16" s="325" t="s">
        <v>600</v>
      </c>
      <c r="N16" s="325" t="s">
        <v>601</v>
      </c>
      <c r="O16" s="325" t="s">
        <v>602</v>
      </c>
      <c r="P16" s="325" t="s">
        <v>180</v>
      </c>
      <c r="Q16" s="325" t="s">
        <v>57</v>
      </c>
      <c r="R16" s="325" t="s">
        <v>59</v>
      </c>
      <c r="S16" s="325" t="s">
        <v>55</v>
      </c>
      <c r="T16" s="325" t="s">
        <v>603</v>
      </c>
      <c r="U16" s="325" t="s">
        <v>604</v>
      </c>
      <c r="V16" s="325" t="s">
        <v>466</v>
      </c>
      <c r="W16" s="325" t="s">
        <v>467</v>
      </c>
      <c r="X16" s="325" t="s">
        <v>468</v>
      </c>
      <c r="Y16" s="325" t="s">
        <v>469</v>
      </c>
      <c r="Z16" s="325" t="s">
        <v>605</v>
      </c>
      <c r="AA16" s="325" t="s">
        <v>606</v>
      </c>
    </row>
    <row r="17" customFormat="false" ht="11.25" hidden="false" customHeight="false" outlineLevel="0" collapsed="false">
      <c r="A17" s="262" t="n">
        <v>16</v>
      </c>
      <c r="B17" s="325" t="s">
        <v>607</v>
      </c>
      <c r="C17" s="325" t="s">
        <v>499</v>
      </c>
      <c r="D17" s="325" t="s">
        <v>525</v>
      </c>
      <c r="E17" s="325" t="s">
        <v>559</v>
      </c>
      <c r="F17" s="325" t="s">
        <v>560</v>
      </c>
      <c r="G17" s="325" t="s">
        <v>561</v>
      </c>
      <c r="H17" s="325" t="s">
        <v>447</v>
      </c>
      <c r="I17" s="325" t="s">
        <v>49</v>
      </c>
      <c r="J17" s="325" t="s">
        <v>53</v>
      </c>
      <c r="K17" s="325" t="s">
        <v>562</v>
      </c>
      <c r="L17" s="325" t="s">
        <v>69</v>
      </c>
      <c r="M17" s="325" t="s">
        <v>563</v>
      </c>
      <c r="N17" s="325" t="s">
        <v>564</v>
      </c>
      <c r="O17" s="325" t="s">
        <v>565</v>
      </c>
      <c r="P17" s="325" t="s">
        <v>55</v>
      </c>
      <c r="Q17" s="325" t="s">
        <v>57</v>
      </c>
      <c r="R17" s="325" t="s">
        <v>59</v>
      </c>
      <c r="S17" s="325" t="s">
        <v>55</v>
      </c>
      <c r="T17" s="325" t="s">
        <v>566</v>
      </c>
      <c r="U17" s="325" t="s">
        <v>566</v>
      </c>
      <c r="V17" s="325" t="s">
        <v>567</v>
      </c>
      <c r="W17" s="325" t="s">
        <v>568</v>
      </c>
      <c r="X17" s="325" t="s">
        <v>569</v>
      </c>
      <c r="Y17" s="325" t="s">
        <v>570</v>
      </c>
      <c r="Z17" s="325" t="s">
        <v>571</v>
      </c>
      <c r="AA17" s="325" t="s">
        <v>608</v>
      </c>
    </row>
    <row r="18" customFormat="false" ht="11.25" hidden="false" customHeight="false" outlineLevel="0" collapsed="false">
      <c r="A18" s="262" t="n">
        <v>17</v>
      </c>
      <c r="B18" s="325" t="s">
        <v>607</v>
      </c>
      <c r="C18" s="325" t="s">
        <v>499</v>
      </c>
      <c r="D18" s="325" t="s">
        <v>525</v>
      </c>
      <c r="E18" s="325" t="s">
        <v>559</v>
      </c>
      <c r="F18" s="325" t="s">
        <v>560</v>
      </c>
      <c r="G18" s="325" t="s">
        <v>561</v>
      </c>
      <c r="H18" s="325" t="s">
        <v>447</v>
      </c>
      <c r="I18" s="325" t="s">
        <v>49</v>
      </c>
      <c r="J18" s="325" t="s">
        <v>53</v>
      </c>
      <c r="K18" s="325" t="s">
        <v>573</v>
      </c>
      <c r="L18" s="325" t="s">
        <v>69</v>
      </c>
      <c r="M18" s="325" t="s">
        <v>563</v>
      </c>
      <c r="N18" s="325" t="s">
        <v>564</v>
      </c>
      <c r="O18" s="325" t="s">
        <v>565</v>
      </c>
      <c r="P18" s="325" t="s">
        <v>55</v>
      </c>
      <c r="Q18" s="325" t="s">
        <v>57</v>
      </c>
      <c r="R18" s="325" t="s">
        <v>59</v>
      </c>
      <c r="S18" s="325" t="s">
        <v>55</v>
      </c>
      <c r="T18" s="325" t="s">
        <v>574</v>
      </c>
      <c r="U18" s="325" t="s">
        <v>574</v>
      </c>
      <c r="V18" s="325" t="s">
        <v>567</v>
      </c>
      <c r="W18" s="325" t="s">
        <v>568</v>
      </c>
      <c r="X18" s="325" t="s">
        <v>569</v>
      </c>
      <c r="Y18" s="325" t="s">
        <v>569</v>
      </c>
      <c r="Z18" s="325" t="s">
        <v>571</v>
      </c>
      <c r="AA18" s="325" t="s">
        <v>608</v>
      </c>
    </row>
    <row r="19" customFormat="false" ht="11.25" hidden="false" customHeight="false" outlineLevel="0" collapsed="false">
      <c r="A19" s="262" t="n">
        <v>18</v>
      </c>
      <c r="B19" s="325" t="s">
        <v>609</v>
      </c>
      <c r="C19" s="325" t="s">
        <v>62</v>
      </c>
      <c r="D19" s="325" t="s">
        <v>525</v>
      </c>
      <c r="E19" s="325" t="s">
        <v>559</v>
      </c>
      <c r="F19" s="325" t="s">
        <v>560</v>
      </c>
      <c r="G19" s="325" t="s">
        <v>561</v>
      </c>
      <c r="H19" s="325" t="s">
        <v>447</v>
      </c>
      <c r="I19" s="325" t="s">
        <v>49</v>
      </c>
      <c r="J19" s="325" t="s">
        <v>53</v>
      </c>
      <c r="K19" s="325" t="s">
        <v>610</v>
      </c>
      <c r="L19" s="325" t="s">
        <v>69</v>
      </c>
      <c r="M19" s="325" t="s">
        <v>563</v>
      </c>
      <c r="N19" s="325" t="s">
        <v>564</v>
      </c>
      <c r="O19" s="325" t="s">
        <v>565</v>
      </c>
      <c r="P19" s="325" t="s">
        <v>55</v>
      </c>
      <c r="Q19" s="325" t="s">
        <v>57</v>
      </c>
      <c r="R19" s="325" t="s">
        <v>59</v>
      </c>
      <c r="S19" s="325" t="s">
        <v>55</v>
      </c>
      <c r="T19" s="325" t="s">
        <v>566</v>
      </c>
      <c r="U19" s="325" t="s">
        <v>566</v>
      </c>
      <c r="V19" s="325" t="s">
        <v>567</v>
      </c>
      <c r="W19" s="325" t="s">
        <v>568</v>
      </c>
      <c r="X19" s="325" t="s">
        <v>569</v>
      </c>
      <c r="Y19" s="325" t="s">
        <v>570</v>
      </c>
      <c r="Z19" s="325" t="s">
        <v>571</v>
      </c>
      <c r="AA19" s="325" t="s">
        <v>611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5" min="1" style="26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ColWidth="9.125" defaultRowHeight="12.75" zeroHeight="false" outlineLevelRow="0" outlineLevelCol="0"/>
  <cols>
    <col collapsed="false" customWidth="false" hidden="false" outlineLevel="0" max="1025" min="1" style="326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6" activeCellId="0" sqref="H36"/>
    </sheetView>
  </sheetViews>
  <sheetFormatPr defaultColWidth="9.125" defaultRowHeight="11.25" zeroHeight="false" outlineLevelRow="0" outlineLevelCol="0"/>
  <cols>
    <col collapsed="false" customWidth="false" hidden="false" outlineLevel="0" max="1025" min="1" style="26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9"/>
  <sheetViews>
    <sheetView showFormulas="false" showGridLines="false" showRowColHeaders="true" showZeros="true" rightToLeft="false" tabSelected="false" showOutlineSymbols="true" defaultGridColor="true" view="normal" topLeftCell="D3" colorId="64" zoomScale="100" zoomScaleNormal="100" zoomScalePageLayoutView="100" workbookViewId="0">
      <pane xSplit="0" ySplit="3" topLeftCell="A6" activePane="bottomLeft" state="frozen"/>
      <selection pane="topLeft" activeCell="D3" activeCellId="0" sqref="D3"/>
      <selection pane="bottomLeft" activeCell="H26" activeCellId="0" sqref="H26"/>
    </sheetView>
  </sheetViews>
  <sheetFormatPr defaultColWidth="9.125" defaultRowHeight="11.25" zeroHeight="false" outlineLevelRow="0" outlineLevelCol="0"/>
  <cols>
    <col collapsed="false" customWidth="true" hidden="true" outlineLevel="0" max="1" min="1" style="69" width="10.72"/>
    <col collapsed="false" customWidth="true" hidden="true" outlineLevel="0" max="2" min="2" style="70" width="10.72"/>
    <col collapsed="false" customWidth="true" hidden="true" outlineLevel="0" max="3" min="3" style="71" width="3.71"/>
    <col collapsed="false" customWidth="true" hidden="false" outlineLevel="0" max="4" min="4" style="72" width="3.71"/>
    <col collapsed="false" customWidth="true" hidden="false" outlineLevel="0" max="5" min="5" style="72" width="44.43"/>
    <col collapsed="false" customWidth="true" hidden="false" outlineLevel="0" max="6" min="6" style="72" width="50.71"/>
    <col collapsed="false" customWidth="true" hidden="false" outlineLevel="0" max="7" min="7" style="73" width="8.29"/>
    <col collapsed="false" customWidth="false" hidden="false" outlineLevel="0" max="1025" min="8" style="72" width="9.14"/>
  </cols>
  <sheetData>
    <row r="1" s="75" customFormat="true" ht="13.5" hidden="true" customHeight="true" outlineLevel="0" collapsed="false">
      <c r="A1" s="74"/>
      <c r="B1" s="70"/>
      <c r="G1" s="76"/>
    </row>
    <row r="2" s="75" customFormat="true" ht="12" hidden="true" customHeight="true" outlineLevel="0" collapsed="false">
      <c r="A2" s="74"/>
      <c r="B2" s="70"/>
      <c r="G2" s="76"/>
    </row>
    <row r="3" customFormat="false" ht="11.25" hidden="true" customHeight="false" outlineLevel="0" collapsed="false"/>
    <row r="4" customFormat="false" ht="11.25" hidden="true" customHeight="false" outlineLevel="0" collapsed="false">
      <c r="D4" s="77"/>
      <c r="E4" s="78"/>
      <c r="F4" s="79" t="e">
        <f aca="false">#NAME?</f>
        <v>#N/A</v>
      </c>
    </row>
    <row r="5" customFormat="false" ht="28.5" hidden="false" customHeight="true" outlineLevel="0" collapsed="false">
      <c r="D5" s="80"/>
      <c r="E5" s="81" t="e">
        <f aca="false">"Контроль за использованием инвестиционных ресурсов, включаемых в регулируемые государством цены (тарифы) в сфере теплоснабжения за " &amp; #NAME? &amp; " год"</f>
        <v>#N/A</v>
      </c>
      <c r="F5" s="81"/>
      <c r="G5" s="82"/>
    </row>
    <row r="6" customFormat="false" ht="11.25" hidden="false" customHeight="false" outlineLevel="0" collapsed="false">
      <c r="D6" s="77"/>
      <c r="E6" s="83"/>
      <c r="F6" s="84"/>
      <c r="G6" s="82"/>
      <c r="H6" s="75"/>
      <c r="I6" s="75"/>
      <c r="J6" s="75"/>
    </row>
    <row r="7" customFormat="false" ht="19.5" hidden="false" customHeight="false" outlineLevel="0" collapsed="false">
      <c r="D7" s="80"/>
      <c r="E7" s="85" t="s">
        <v>34</v>
      </c>
      <c r="F7" s="86" t="s">
        <v>35</v>
      </c>
      <c r="G7" s="87"/>
      <c r="H7" s="75"/>
      <c r="I7" s="75"/>
      <c r="J7" s="75"/>
    </row>
    <row r="8" customFormat="false" ht="3.75" hidden="false" customHeight="true" outlineLevel="0" collapsed="false">
      <c r="A8" s="88"/>
      <c r="D8" s="89"/>
      <c r="E8" s="85"/>
      <c r="F8" s="90"/>
      <c r="G8" s="91"/>
      <c r="H8" s="75"/>
      <c r="I8" s="75"/>
      <c r="J8" s="75"/>
    </row>
    <row r="9" customFormat="false" ht="19.5" hidden="false" customHeight="true" outlineLevel="0" collapsed="false">
      <c r="D9" s="80"/>
      <c r="E9" s="92" t="s">
        <v>36</v>
      </c>
      <c r="F9" s="93" t="n">
        <v>2018</v>
      </c>
      <c r="G9" s="94" t="s">
        <v>37</v>
      </c>
      <c r="H9" s="75"/>
      <c r="I9" s="75"/>
      <c r="J9" s="75"/>
    </row>
    <row r="10" customFormat="false" ht="19.5" hidden="false" customHeight="false" outlineLevel="0" collapsed="false">
      <c r="D10" s="80"/>
      <c r="E10" s="92"/>
      <c r="F10" s="95" t="s">
        <v>38</v>
      </c>
      <c r="G10" s="94" t="s">
        <v>39</v>
      </c>
      <c r="H10" s="75"/>
      <c r="I10" s="75"/>
      <c r="J10" s="75"/>
    </row>
    <row r="11" customFormat="false" ht="3.75" hidden="false" customHeight="true" outlineLevel="0" collapsed="false">
      <c r="A11" s="88"/>
      <c r="D11" s="89"/>
      <c r="E11" s="85"/>
      <c r="F11" s="90"/>
      <c r="G11" s="91"/>
      <c r="H11" s="75"/>
      <c r="I11" s="75"/>
      <c r="J11" s="75"/>
    </row>
    <row r="12" customFormat="false" ht="22.5" hidden="false" customHeight="false" outlineLevel="0" collapsed="false">
      <c r="D12" s="80"/>
      <c r="E12" s="85" t="s">
        <v>40</v>
      </c>
      <c r="F12" s="96" t="s">
        <v>41</v>
      </c>
      <c r="G12" s="94"/>
      <c r="H12" s="75" t="n">
        <v>1</v>
      </c>
      <c r="I12" s="75" t="n">
        <v>28932227</v>
      </c>
      <c r="J12" s="97" t="n">
        <v>48692299</v>
      </c>
    </row>
    <row r="13" customFormat="false" ht="3.75" hidden="false" customHeight="true" outlineLevel="0" collapsed="false">
      <c r="C13" s="98"/>
      <c r="D13" s="89"/>
      <c r="E13" s="99"/>
      <c r="F13" s="90"/>
      <c r="G13" s="100"/>
      <c r="H13" s="75"/>
      <c r="I13" s="75"/>
      <c r="J13" s="75"/>
    </row>
    <row r="14" customFormat="false" ht="3.75" hidden="false" customHeight="true" outlineLevel="0" collapsed="false">
      <c r="C14" s="98"/>
      <c r="D14" s="89"/>
      <c r="E14" s="101"/>
      <c r="F14" s="102"/>
      <c r="G14" s="100"/>
      <c r="H14" s="75"/>
      <c r="I14" s="75"/>
      <c r="J14" s="75"/>
    </row>
    <row r="15" customFormat="false" ht="19.5" hidden="false" customHeight="false" outlineLevel="0" collapsed="false">
      <c r="C15" s="98"/>
      <c r="D15" s="103"/>
      <c r="E15" s="99" t="s">
        <v>42</v>
      </c>
      <c r="F15" s="104" t="s">
        <v>43</v>
      </c>
      <c r="G15" s="105"/>
      <c r="H15" s="106"/>
      <c r="I15" s="75"/>
      <c r="J15" s="107"/>
    </row>
    <row r="16" customFormat="false" ht="19.5" hidden="false" customHeight="false" outlineLevel="0" collapsed="false">
      <c r="C16" s="98"/>
      <c r="D16" s="103"/>
      <c r="E16" s="99" t="s">
        <v>44</v>
      </c>
      <c r="F16" s="108" t="s">
        <v>45</v>
      </c>
      <c r="G16" s="105"/>
      <c r="H16" s="106"/>
      <c r="I16" s="75"/>
      <c r="J16" s="107"/>
    </row>
    <row r="17" customFormat="false" ht="19.5" hidden="false" customHeight="false" outlineLevel="0" collapsed="false">
      <c r="C17" s="98"/>
      <c r="D17" s="103"/>
      <c r="E17" s="99" t="s">
        <v>46</v>
      </c>
      <c r="F17" s="108" t="s">
        <v>47</v>
      </c>
      <c r="G17" s="105"/>
      <c r="H17" s="106"/>
      <c r="I17" s="75"/>
      <c r="J17" s="107"/>
    </row>
    <row r="18" customFormat="false" ht="22.5" hidden="false" customHeight="false" outlineLevel="0" collapsed="false">
      <c r="D18" s="80"/>
      <c r="E18" s="85" t="s">
        <v>48</v>
      </c>
      <c r="F18" s="109" t="s">
        <v>49</v>
      </c>
      <c r="G18" s="94"/>
      <c r="H18" s="75"/>
      <c r="I18" s="75"/>
      <c r="J18" s="75"/>
    </row>
    <row r="19" customFormat="false" ht="3.75" hidden="false" customHeight="true" outlineLevel="0" collapsed="false">
      <c r="A19" s="88"/>
      <c r="D19" s="89"/>
      <c r="E19" s="85"/>
      <c r="F19" s="90"/>
      <c r="G19" s="91"/>
      <c r="H19" s="75"/>
      <c r="I19" s="75"/>
      <c r="J19" s="75"/>
    </row>
    <row r="20" customFormat="false" ht="19.5" hidden="false" customHeight="false" outlineLevel="0" collapsed="false">
      <c r="D20" s="80"/>
      <c r="E20" s="85" t="s">
        <v>50</v>
      </c>
      <c r="F20" s="109" t="s">
        <v>51</v>
      </c>
      <c r="G20" s="94"/>
      <c r="H20" s="75"/>
      <c r="I20" s="75"/>
      <c r="J20" s="75"/>
    </row>
    <row r="21" customFormat="false" ht="19.5" hidden="false" customHeight="false" outlineLevel="0" collapsed="false">
      <c r="D21" s="80"/>
      <c r="E21" s="85" t="s">
        <v>52</v>
      </c>
      <c r="F21" s="109" t="s">
        <v>53</v>
      </c>
      <c r="G21" s="94"/>
      <c r="H21" s="75"/>
      <c r="I21" s="75"/>
      <c r="J21" s="75"/>
    </row>
    <row r="22" customFormat="false" ht="3.75" hidden="false" customHeight="true" outlineLevel="0" collapsed="false">
      <c r="C22" s="98"/>
      <c r="D22" s="89"/>
      <c r="E22" s="99"/>
      <c r="F22" s="90"/>
      <c r="G22" s="100"/>
      <c r="H22" s="75"/>
      <c r="I22" s="75"/>
      <c r="J22" s="75"/>
    </row>
    <row r="23" customFormat="false" ht="19.5" hidden="false" customHeight="false" outlineLevel="0" collapsed="false">
      <c r="D23" s="80"/>
      <c r="E23" s="85" t="s">
        <v>54</v>
      </c>
      <c r="F23" s="109" t="s">
        <v>55</v>
      </c>
      <c r="G23" s="94"/>
      <c r="H23" s="75"/>
      <c r="I23" s="75"/>
      <c r="J23" s="75"/>
    </row>
    <row r="24" customFormat="false" ht="19.5" hidden="false" customHeight="false" outlineLevel="0" collapsed="false">
      <c r="C24" s="98"/>
      <c r="D24" s="103"/>
      <c r="E24" s="85" t="s">
        <v>56</v>
      </c>
      <c r="F24" s="109" t="s">
        <v>57</v>
      </c>
      <c r="G24" s="105"/>
      <c r="H24" s="110"/>
      <c r="I24" s="75"/>
      <c r="J24" s="107"/>
    </row>
    <row r="25" customFormat="false" ht="19.5" hidden="false" customHeight="false" outlineLevel="0" collapsed="false">
      <c r="C25" s="98"/>
      <c r="D25" s="103"/>
      <c r="E25" s="85" t="s">
        <v>58</v>
      </c>
      <c r="F25" s="109" t="s">
        <v>59</v>
      </c>
      <c r="G25" s="105"/>
      <c r="H25" s="106"/>
      <c r="I25" s="75"/>
      <c r="J25" s="107"/>
    </row>
    <row r="26" customFormat="false" ht="20.45" hidden="false" customHeight="true" outlineLevel="0" collapsed="false">
      <c r="C26" s="98"/>
      <c r="D26" s="103"/>
      <c r="E26" s="85" t="s">
        <v>60</v>
      </c>
      <c r="F26" s="109" t="s">
        <v>55</v>
      </c>
      <c r="G26" s="105"/>
      <c r="H26" s="106"/>
      <c r="I26" s="75"/>
      <c r="J26" s="107"/>
    </row>
    <row r="27" customFormat="false" ht="3.75" hidden="false" customHeight="true" outlineLevel="0" collapsed="false">
      <c r="D27" s="80"/>
      <c r="E27" s="85"/>
      <c r="F27" s="111"/>
      <c r="G27" s="77"/>
      <c r="H27" s="75"/>
      <c r="I27" s="75"/>
      <c r="J27" s="75"/>
    </row>
    <row r="28" customFormat="false" ht="3.75" hidden="false" customHeight="true" outlineLevel="0" collapsed="false">
      <c r="C28" s="98"/>
      <c r="D28" s="89"/>
      <c r="E28" s="101"/>
      <c r="F28" s="102"/>
      <c r="G28" s="100"/>
      <c r="H28" s="75"/>
      <c r="I28" s="75"/>
      <c r="J28" s="75"/>
    </row>
    <row r="29" customFormat="false" ht="19.5" hidden="false" customHeight="false" outlineLevel="0" collapsed="false">
      <c r="D29" s="80"/>
      <c r="E29" s="85" t="s">
        <v>61</v>
      </c>
      <c r="F29" s="112" t="s">
        <v>62</v>
      </c>
      <c r="G29" s="94"/>
      <c r="H29" s="75"/>
      <c r="I29" s="75"/>
      <c r="J29" s="75"/>
    </row>
    <row r="30" customFormat="false" ht="19.5" hidden="false" customHeight="true" outlineLevel="0" collapsed="false">
      <c r="D30" s="80"/>
      <c r="E30" s="85" t="s">
        <v>63</v>
      </c>
      <c r="F30" s="113" t="s">
        <v>64</v>
      </c>
      <c r="G30" s="94"/>
      <c r="H30" s="75"/>
      <c r="I30" s="75"/>
      <c r="J30" s="75"/>
    </row>
    <row r="31" customFormat="false" ht="3.75" hidden="false" customHeight="true" outlineLevel="0" collapsed="false">
      <c r="D31" s="80"/>
      <c r="E31" s="85"/>
      <c r="F31" s="114"/>
      <c r="G31" s="77"/>
      <c r="H31" s="75"/>
      <c r="I31" s="75"/>
      <c r="J31" s="75"/>
    </row>
    <row r="32" customFormat="false" ht="19.5" hidden="false" customHeight="true" outlineLevel="0" collapsed="false">
      <c r="D32" s="80"/>
      <c r="E32" s="85" t="s">
        <v>65</v>
      </c>
      <c r="F32" s="115" t="e">
        <f aca="false">CalcPeriod(#NAME?)</f>
        <v>#N/A</v>
      </c>
      <c r="G32" s="94"/>
      <c r="H32" s="75"/>
      <c r="I32" s="75"/>
      <c r="J32" s="75"/>
    </row>
    <row r="33" customFormat="false" ht="3.75" hidden="false" customHeight="true" outlineLevel="0" collapsed="false">
      <c r="C33" s="98"/>
      <c r="D33" s="89"/>
      <c r="E33" s="99"/>
      <c r="F33" s="90"/>
      <c r="G33" s="100"/>
      <c r="H33" s="75"/>
      <c r="I33" s="75"/>
      <c r="J33" s="75"/>
    </row>
    <row r="34" customFormat="false" ht="3.75" hidden="false" customHeight="true" outlineLevel="0" collapsed="false">
      <c r="C34" s="98"/>
      <c r="D34" s="89"/>
      <c r="E34" s="101"/>
      <c r="F34" s="102"/>
      <c r="G34" s="100"/>
      <c r="H34" s="75"/>
      <c r="I34" s="75"/>
      <c r="J34" s="75"/>
    </row>
    <row r="35" customFormat="false" ht="22.5" hidden="false" customHeight="false" outlineLevel="0" collapsed="false">
      <c r="D35" s="80"/>
      <c r="E35" s="85" t="s">
        <v>66</v>
      </c>
      <c r="F35" s="116" t="s">
        <v>67</v>
      </c>
      <c r="G35" s="77"/>
      <c r="H35" s="75"/>
      <c r="I35" s="75"/>
      <c r="J35" s="75"/>
    </row>
    <row r="36" customFormat="false" ht="19.5" hidden="false" customHeight="true" outlineLevel="0" collapsed="false">
      <c r="D36" s="80"/>
      <c r="E36" s="85" t="s">
        <v>68</v>
      </c>
      <c r="F36" s="117" t="s">
        <v>69</v>
      </c>
      <c r="G36" s="77"/>
      <c r="H36" s="75"/>
      <c r="I36" s="75"/>
      <c r="J36" s="75"/>
    </row>
    <row r="37" customFormat="false" ht="19.5" hidden="false" customHeight="true" outlineLevel="0" collapsed="false">
      <c r="D37" s="80"/>
      <c r="E37" s="85" t="s">
        <v>70</v>
      </c>
      <c r="F37" s="117" t="s">
        <v>71</v>
      </c>
      <c r="G37" s="77"/>
      <c r="H37" s="75"/>
      <c r="I37" s="75"/>
      <c r="J37" s="75"/>
    </row>
    <row r="38" customFormat="false" ht="19.5" hidden="false" customHeight="true" outlineLevel="0" collapsed="false">
      <c r="D38" s="80"/>
      <c r="E38" s="85" t="s">
        <v>72</v>
      </c>
      <c r="F38" s="118" t="s">
        <v>73</v>
      </c>
      <c r="G38" s="77"/>
      <c r="H38" s="75"/>
      <c r="I38" s="75"/>
      <c r="J38" s="75"/>
    </row>
    <row r="39" customFormat="false" ht="22.5" hidden="false" customHeight="false" outlineLevel="0" collapsed="false">
      <c r="D39" s="80"/>
      <c r="E39" s="85" t="s">
        <v>74</v>
      </c>
      <c r="F39" s="119" t="s">
        <v>75</v>
      </c>
      <c r="G39" s="77"/>
      <c r="H39" s="75"/>
      <c r="I39" s="75"/>
      <c r="J39" s="75"/>
    </row>
    <row r="40" customFormat="false" ht="3.75" hidden="false" customHeight="true" outlineLevel="0" collapsed="false">
      <c r="C40" s="98"/>
      <c r="D40" s="89"/>
      <c r="E40" s="99"/>
      <c r="F40" s="90"/>
      <c r="G40" s="100"/>
      <c r="H40" s="75"/>
      <c r="I40" s="75"/>
      <c r="J40" s="75"/>
    </row>
    <row r="41" customFormat="false" ht="12.75" hidden="false" customHeight="true" outlineLevel="0" collapsed="false">
      <c r="A41" s="120"/>
      <c r="D41" s="77"/>
      <c r="E41" s="101"/>
      <c r="F41" s="102" t="s">
        <v>76</v>
      </c>
      <c r="G41" s="91"/>
      <c r="H41" s="75"/>
      <c r="I41" s="75"/>
      <c r="J41" s="75"/>
    </row>
    <row r="42" customFormat="false" ht="20.1" hidden="false" customHeight="true" outlineLevel="0" collapsed="false">
      <c r="A42" s="120"/>
      <c r="B42" s="121"/>
      <c r="D42" s="122"/>
      <c r="E42" s="123" t="s">
        <v>77</v>
      </c>
      <c r="F42" s="124" t="s">
        <v>78</v>
      </c>
      <c r="G42" s="125"/>
      <c r="H42" s="75"/>
      <c r="I42" s="75"/>
      <c r="J42" s="75"/>
    </row>
    <row r="43" customFormat="false" ht="20.1" hidden="false" customHeight="true" outlineLevel="0" collapsed="false">
      <c r="A43" s="120"/>
      <c r="B43" s="121"/>
      <c r="D43" s="122"/>
      <c r="E43" s="123" t="s">
        <v>79</v>
      </c>
      <c r="F43" s="124" t="s">
        <v>78</v>
      </c>
      <c r="G43" s="125"/>
      <c r="H43" s="75"/>
      <c r="I43" s="75"/>
      <c r="J43" s="75"/>
    </row>
    <row r="44" customFormat="false" ht="22.5" hidden="false" customHeight="false" outlineLevel="0" collapsed="false">
      <c r="A44" s="120"/>
      <c r="D44" s="77"/>
      <c r="F44" s="126" t="s">
        <v>80</v>
      </c>
      <c r="G44" s="91"/>
      <c r="H44" s="75"/>
      <c r="I44" s="75"/>
      <c r="J44" s="75"/>
    </row>
    <row r="45" customFormat="false" ht="20.1" hidden="false" customHeight="true" outlineLevel="0" collapsed="false">
      <c r="A45" s="120"/>
      <c r="B45" s="121"/>
      <c r="D45" s="122"/>
      <c r="E45" s="123" t="s">
        <v>81</v>
      </c>
      <c r="F45" s="124" t="s">
        <v>82</v>
      </c>
      <c r="G45" s="125"/>
      <c r="H45" s="75"/>
      <c r="I45" s="75"/>
      <c r="J45" s="75"/>
    </row>
    <row r="46" customFormat="false" ht="20.1" hidden="false" customHeight="true" outlineLevel="0" collapsed="false">
      <c r="A46" s="120"/>
      <c r="B46" s="121"/>
      <c r="D46" s="122"/>
      <c r="E46" s="123" t="s">
        <v>83</v>
      </c>
      <c r="F46" s="124" t="s">
        <v>84</v>
      </c>
      <c r="G46" s="125"/>
      <c r="H46" s="75"/>
      <c r="I46" s="75"/>
      <c r="J46" s="75"/>
    </row>
    <row r="47" customFormat="false" ht="20.1" hidden="false" customHeight="true" outlineLevel="0" collapsed="false">
      <c r="A47" s="120"/>
      <c r="B47" s="121"/>
      <c r="D47" s="122"/>
      <c r="E47" s="123" t="s">
        <v>85</v>
      </c>
      <c r="F47" s="124" t="s">
        <v>86</v>
      </c>
      <c r="G47" s="125"/>
      <c r="H47" s="75"/>
      <c r="I47" s="75"/>
      <c r="J47" s="75"/>
    </row>
    <row r="48" customFormat="false" ht="20.1" hidden="false" customHeight="true" outlineLevel="0" collapsed="false">
      <c r="A48" s="120"/>
      <c r="B48" s="121"/>
      <c r="D48" s="122"/>
      <c r="E48" s="123" t="s">
        <v>87</v>
      </c>
      <c r="F48" s="127" t="s">
        <v>88</v>
      </c>
      <c r="G48" s="125"/>
      <c r="H48" s="75"/>
      <c r="I48" s="75"/>
      <c r="J48" s="75"/>
    </row>
    <row r="49" customFormat="false" ht="3.75" hidden="false" customHeight="true" outlineLevel="0" collapsed="false">
      <c r="E49" s="78"/>
      <c r="F49" s="128"/>
    </row>
  </sheetData>
  <sheetProtection sheet="true" password="fa9c" objects="true" scenarios="true" formatColumns="false" formatRows="false" autoFilter="false"/>
  <mergeCells count="2">
    <mergeCell ref="E5:F5"/>
    <mergeCell ref="E9:E10"/>
  </mergeCells>
  <dataValidations count="5">
    <dataValidation allowBlank="false" error="Выберите значение из списка" errorTitle="Внимание" operator="between" prompt="Выберите значение из списка" showDropDown="false" showErrorMessage="false" showInputMessage="false" sqref="F27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F10 F18 F20:F21 F23:F26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36:F37 F42:F43 F45:F48" type="textLength">
      <formula1>900</formula1>
      <formula2>0</formula2>
    </dataValidation>
    <dataValidation allowBlank="true" operator="between" prompt="Для выбора ИП необходимо два раза нажать левую кнопку мыши!" promptTitle="Ввод" showDropDown="false" showErrorMessage="true" showInputMessage="true" sqref="F12" type="none">
      <formula1>0</formula1>
      <formula2>0</formula2>
    </dataValidation>
    <dataValidation allowBlank="true" error="Допускается ввод не более 900 символов!" errorTitle="Ошибка" operator="lessThanOrEqual" prompt="Для перехода по ссылке необходимо два раза нажать левую кнопку мыши!" showDropDown="false" showErrorMessage="true" showInputMessage="true" sqref="F39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BX122"/>
  <sheetViews>
    <sheetView showFormulas="false" showGridLines="false" showRowColHeaders="true" showZeros="true" rightToLeft="false" tabSelected="true" showOutlineSymbols="true" defaultGridColor="true" view="normal" topLeftCell="AV1" colorId="64" zoomScale="100" zoomScaleNormal="100" zoomScalePageLayoutView="100" workbookViewId="0">
      <pane xSplit="0" ySplit="8" topLeftCell="A66" activePane="bottomLeft" state="frozen"/>
      <selection pane="topLeft" activeCell="AV1" activeCellId="0" sqref="AV1"/>
      <selection pane="bottomLeft" activeCell="BD86" activeCellId="0" sqref="BD86"/>
    </sheetView>
  </sheetViews>
  <sheetFormatPr defaultColWidth="10.54296875" defaultRowHeight="11.25" zeroHeight="false" outlineLevelRow="0" outlineLevelCol="0"/>
  <cols>
    <col collapsed="false" customWidth="true" hidden="true" outlineLevel="0" max="2" min="1" style="129" width="9.14"/>
    <col collapsed="false" customWidth="true" hidden="false" outlineLevel="0" max="3" min="3" style="129" width="4.86"/>
    <col collapsed="false" customWidth="true" hidden="false" outlineLevel="0" max="4" min="4" style="129" width="6.72"/>
    <col collapsed="false" customWidth="true" hidden="false" outlineLevel="0" max="5" min="5" style="129" width="29.7"/>
    <col collapsed="false" customWidth="true" hidden="false" outlineLevel="0" max="6" min="6" style="129" width="26.43"/>
    <col collapsed="false" customWidth="true" hidden="false" outlineLevel="0" max="10" min="7" style="129" width="25.86"/>
    <col collapsed="false" customWidth="true" hidden="false" outlineLevel="0" max="11" min="11" style="129" width="17.14"/>
    <col collapsed="false" customWidth="true" hidden="false" outlineLevel="0" max="14" min="12" style="129" width="21.71"/>
    <col collapsed="false" customWidth="true" hidden="false" outlineLevel="0" max="16" min="15" style="129" width="12.29"/>
    <col collapsed="false" customWidth="true" hidden="false" outlineLevel="0" max="17" min="17" style="129" width="3.71"/>
    <col collapsed="false" customWidth="true" hidden="false" outlineLevel="0" max="18" min="18" style="129" width="7.28"/>
    <col collapsed="false" customWidth="true" hidden="false" outlineLevel="0" max="19" min="19" style="129" width="17.71"/>
    <col collapsed="false" customWidth="true" hidden="false" outlineLevel="0" max="23" min="20" style="129" width="19.28"/>
    <col collapsed="false" customWidth="true" hidden="false" outlineLevel="0" max="24" min="24" style="129" width="11.7"/>
    <col collapsed="false" customWidth="true" hidden="false" outlineLevel="0" max="25" min="25" style="129" width="19.28"/>
    <col collapsed="false" customWidth="true" hidden="false" outlineLevel="0" max="26" min="26" style="129" width="11.7"/>
    <col collapsed="false" customWidth="true" hidden="false" outlineLevel="0" max="27" min="27" style="129" width="31"/>
    <col collapsed="false" customWidth="true" hidden="false" outlineLevel="0" max="28" min="28" style="129" width="12.15"/>
    <col collapsed="false" customWidth="true" hidden="false" outlineLevel="0" max="30" min="29" style="129" width="19.28"/>
    <col collapsed="false" customWidth="true" hidden="false" outlineLevel="0" max="31" min="31" style="129" width="11.7"/>
    <col collapsed="false" customWidth="true" hidden="false" outlineLevel="0" max="32" min="32" style="129" width="19.28"/>
    <col collapsed="false" customWidth="true" hidden="false" outlineLevel="0" max="33" min="33" style="129" width="11.7"/>
    <col collapsed="false" customWidth="true" hidden="false" outlineLevel="0" max="34" min="34" style="129" width="3.71"/>
    <col collapsed="false" customWidth="true" hidden="false" outlineLevel="0" max="35" min="35" style="129" width="9.43"/>
    <col collapsed="false" customWidth="true" hidden="false" outlineLevel="0" max="36" min="36" style="129" width="44.57"/>
    <col collapsed="false" customWidth="true" hidden="true" outlineLevel="0" max="37" min="37" style="129" width="14.57"/>
    <col collapsed="false" customWidth="true" hidden="true" outlineLevel="0" max="38" min="38" style="129" width="36.28"/>
    <col collapsed="false" customWidth="true" hidden="true" outlineLevel="0" max="40" min="39" style="129" width="14.57"/>
    <col collapsed="false" customWidth="true" hidden="true" outlineLevel="0" max="41" min="41" style="129" width="36.28"/>
    <col collapsed="false" customWidth="true" hidden="true" outlineLevel="0" max="42" min="42" style="129" width="25.7"/>
    <col collapsed="false" customWidth="true" hidden="true" outlineLevel="0" max="44" min="43" style="129" width="14.71"/>
    <col collapsed="false" customWidth="true" hidden="false" outlineLevel="0" max="45" min="45" style="129" width="21.71"/>
    <col collapsed="false" customWidth="true" hidden="false" outlineLevel="0" max="50" min="46" style="129" width="18.71"/>
    <col collapsed="false" customWidth="true" hidden="false" outlineLevel="0" max="52" min="51" style="129" width="32.14"/>
    <col collapsed="false" customWidth="true" hidden="false" outlineLevel="0" max="54" min="53" style="129" width="23.86"/>
    <col collapsed="false" customWidth="true" hidden="false" outlineLevel="0" max="56" min="55" style="129" width="38.14"/>
    <col collapsed="false" customWidth="false" hidden="false" outlineLevel="0" max="1025" min="57" style="129" width="10.56"/>
  </cols>
  <sheetData>
    <row r="1" customFormat="false" ht="16.5" hidden="true" customHeight="true" outlineLevel="0" collapsed="false">
      <c r="E1" s="129" t="n">
        <v>1</v>
      </c>
      <c r="AJ1" s="130"/>
      <c r="AK1" s="130"/>
      <c r="AL1" s="130"/>
      <c r="AM1" s="130"/>
      <c r="AN1" s="130"/>
      <c r="AO1" s="130"/>
      <c r="AP1" s="130"/>
      <c r="AQ1" s="130"/>
      <c r="AR1" s="130"/>
      <c r="BD1" s="130"/>
      <c r="BH1" s="130"/>
      <c r="BL1" s="130"/>
      <c r="BP1" s="130"/>
    </row>
    <row r="2" customFormat="false" ht="16.5" hidden="true" customHeight="true" outlineLevel="0" collapsed="false"/>
    <row r="3" customFormat="false" ht="11.25" hidden="true" customHeight="false" outlineLevel="0" collapsed="false"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</row>
    <row r="4" customFormat="false" ht="12.75" hidden="false" customHeight="true" outlineLevel="0" collapsed="false">
      <c r="C4" s="131"/>
      <c r="D4" s="133" t="e">
        <f aca="false"> "Справка о финансировании в тыс.руб " &amp; IF(#NAME? = "да", "(c НДС)", "(без НДС)")</f>
        <v>#N/A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</row>
    <row r="5" customFormat="false" ht="12.75" hidden="false" customHeight="false" outlineLevel="0" collapsed="false">
      <c r="C5" s="131"/>
      <c r="D5" s="133" t="e">
        <f aca="false">#NAME? &amp; " " &amp; #NAME?</f>
        <v>#N/A</v>
      </c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8"/>
      <c r="AT5" s="138"/>
      <c r="AU5" s="138"/>
      <c r="AV5" s="138"/>
      <c r="AW5" s="138"/>
      <c r="AX5" s="138"/>
    </row>
    <row r="6" customFormat="false" ht="11.25" hidden="false" customHeight="false" outlineLevel="0" collapsed="false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</row>
    <row r="7" customFormat="false" ht="24" hidden="false" customHeight="true" outlineLevel="0" collapsed="false">
      <c r="C7" s="131"/>
      <c r="D7" s="140" t="s">
        <v>89</v>
      </c>
      <c r="E7" s="140" t="s">
        <v>90</v>
      </c>
      <c r="F7" s="140" t="s">
        <v>91</v>
      </c>
      <c r="G7" s="141" t="s">
        <v>92</v>
      </c>
      <c r="H7" s="141" t="s">
        <v>93</v>
      </c>
      <c r="I7" s="141"/>
      <c r="J7" s="141"/>
      <c r="K7" s="141" t="s">
        <v>94</v>
      </c>
      <c r="L7" s="141" t="s">
        <v>95</v>
      </c>
      <c r="M7" s="141" t="s">
        <v>96</v>
      </c>
      <c r="N7" s="141"/>
      <c r="O7" s="141" t="s">
        <v>97</v>
      </c>
      <c r="P7" s="141"/>
      <c r="Q7" s="142"/>
      <c r="R7" s="143" t="s">
        <v>98</v>
      </c>
      <c r="S7" s="141" t="s">
        <v>99</v>
      </c>
      <c r="T7" s="141" t="s">
        <v>100</v>
      </c>
      <c r="U7" s="141" t="s">
        <v>101</v>
      </c>
      <c r="V7" s="141" t="s">
        <v>102</v>
      </c>
      <c r="W7" s="141"/>
      <c r="X7" s="141"/>
      <c r="Y7" s="141"/>
      <c r="Z7" s="141"/>
      <c r="AA7" s="141"/>
      <c r="AB7" s="141"/>
      <c r="AC7" s="141" t="s">
        <v>93</v>
      </c>
      <c r="AD7" s="141"/>
      <c r="AE7" s="141"/>
      <c r="AF7" s="141"/>
      <c r="AG7" s="141"/>
      <c r="AH7" s="142"/>
      <c r="AI7" s="143" t="s">
        <v>103</v>
      </c>
      <c r="AJ7" s="141" t="s">
        <v>104</v>
      </c>
      <c r="AK7" s="141" t="s">
        <v>105</v>
      </c>
      <c r="AL7" s="141" t="s">
        <v>106</v>
      </c>
      <c r="AM7" s="141" t="s">
        <v>107</v>
      </c>
      <c r="AN7" s="141" t="s">
        <v>108</v>
      </c>
      <c r="AO7" s="141" t="s">
        <v>109</v>
      </c>
      <c r="AP7" s="141" t="s">
        <v>110</v>
      </c>
      <c r="AQ7" s="141" t="s">
        <v>111</v>
      </c>
      <c r="AR7" s="141" t="s">
        <v>112</v>
      </c>
      <c r="AS7" s="141" t="s">
        <v>113</v>
      </c>
      <c r="AT7" s="141" t="s">
        <v>114</v>
      </c>
      <c r="AU7" s="141" t="s">
        <v>115</v>
      </c>
      <c r="AV7" s="141" t="s">
        <v>116</v>
      </c>
      <c r="AW7" s="144" t="s">
        <v>117</v>
      </c>
      <c r="AX7" s="144"/>
      <c r="AY7" s="145"/>
      <c r="AZ7" s="146"/>
    </row>
    <row r="8" customFormat="false" ht="24" hidden="false" customHeight="true" outlineLevel="0" collapsed="false">
      <c r="C8" s="131"/>
      <c r="D8" s="140"/>
      <c r="E8" s="140"/>
      <c r="F8" s="140"/>
      <c r="G8" s="141"/>
      <c r="H8" s="141" t="s">
        <v>118</v>
      </c>
      <c r="I8" s="141" t="s">
        <v>119</v>
      </c>
      <c r="J8" s="141" t="s">
        <v>120</v>
      </c>
      <c r="K8" s="141"/>
      <c r="L8" s="141"/>
      <c r="M8" s="141" t="s">
        <v>121</v>
      </c>
      <c r="N8" s="141" t="s">
        <v>38</v>
      </c>
      <c r="O8" s="141" t="s">
        <v>122</v>
      </c>
      <c r="P8" s="141" t="s">
        <v>123</v>
      </c>
      <c r="Q8" s="147"/>
      <c r="R8" s="143"/>
      <c r="S8" s="141"/>
      <c r="T8" s="141"/>
      <c r="U8" s="141"/>
      <c r="V8" s="141" t="s">
        <v>118</v>
      </c>
      <c r="W8" s="141" t="s">
        <v>119</v>
      </c>
      <c r="X8" s="141" t="s">
        <v>120</v>
      </c>
      <c r="Y8" s="141" t="s">
        <v>124</v>
      </c>
      <c r="Z8" s="141" t="s">
        <v>120</v>
      </c>
      <c r="AA8" s="141" t="s">
        <v>125</v>
      </c>
      <c r="AB8" s="141" t="s">
        <v>126</v>
      </c>
      <c r="AC8" s="141" t="s">
        <v>118</v>
      </c>
      <c r="AD8" s="141" t="s">
        <v>119</v>
      </c>
      <c r="AE8" s="141" t="s">
        <v>120</v>
      </c>
      <c r="AF8" s="141" t="s">
        <v>124</v>
      </c>
      <c r="AG8" s="141" t="s">
        <v>120</v>
      </c>
      <c r="AH8" s="147"/>
      <c r="AI8" s="143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4" t="s">
        <v>127</v>
      </c>
      <c r="AX8" s="141" t="s">
        <v>128</v>
      </c>
      <c r="AY8" s="145"/>
      <c r="AZ8" s="146"/>
    </row>
    <row r="9" customFormat="false" ht="11.25" hidden="false" customHeight="false" outlineLevel="0" collapsed="false">
      <c r="C9" s="131"/>
      <c r="D9" s="148"/>
      <c r="E9" s="149"/>
      <c r="F9" s="149"/>
      <c r="G9" s="150"/>
      <c r="H9" s="151"/>
      <c r="I9" s="151"/>
      <c r="J9" s="151"/>
      <c r="K9" s="150"/>
      <c r="L9" s="150"/>
      <c r="M9" s="151"/>
      <c r="N9" s="151"/>
      <c r="O9" s="151"/>
      <c r="P9" s="151"/>
      <c r="Q9" s="151"/>
      <c r="R9" s="149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3"/>
      <c r="AJ9" s="154" t="s">
        <v>129</v>
      </c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2"/>
      <c r="AX9" s="156"/>
      <c r="AY9" s="145"/>
      <c r="AZ9" s="146"/>
    </row>
    <row r="10" customFormat="false" ht="11.25" hidden="false" customHeight="false" outlineLevel="0" collapsed="false">
      <c r="C10" s="131"/>
      <c r="D10" s="157"/>
      <c r="E10" s="158"/>
      <c r="F10" s="159"/>
      <c r="G10" s="159"/>
      <c r="H10" s="159"/>
      <c r="I10" s="159"/>
      <c r="J10" s="159"/>
      <c r="K10" s="159"/>
      <c r="L10" s="158"/>
      <c r="M10" s="158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60"/>
      <c r="AI10" s="159"/>
      <c r="AJ10" s="160" t="s">
        <v>130</v>
      </c>
      <c r="AK10" s="159"/>
      <c r="AL10" s="159"/>
      <c r="AM10" s="159"/>
      <c r="AN10" s="159"/>
      <c r="AO10" s="159"/>
      <c r="AP10" s="159"/>
      <c r="AQ10" s="159"/>
      <c r="AR10" s="161"/>
      <c r="AS10" s="162" t="n">
        <f aca="false">AS11+AS16+AS20+AS24</f>
        <v>153777.3404</v>
      </c>
      <c r="AT10" s="162" t="n">
        <f aca="false">AT11+AT16+AT20+AT24</f>
        <v>52345.2012</v>
      </c>
      <c r="AU10" s="162" t="n">
        <f aca="false">AU11+AU16+AU20+AU24</f>
        <v>4702.3416776</v>
      </c>
      <c r="AV10" s="162" t="n">
        <f aca="false">AV11+AV16+AV20+AV24</f>
        <v>36319.6969008</v>
      </c>
      <c r="AW10" s="163" t="n">
        <f aca="false">AW11+AW16+AW20+AW24</f>
        <v>-16025.5042992</v>
      </c>
      <c r="AX10" s="162" t="n">
        <f aca="false">IF(AV10 = 0, 0,AV10/AT10*100)</f>
        <v>69.3849599737521</v>
      </c>
      <c r="AY10" s="164"/>
      <c r="AZ10" s="165"/>
    </row>
    <row r="11" customFormat="false" ht="11.25" hidden="false" customHeight="false" outlineLevel="0" collapsed="false">
      <c r="C11" s="131"/>
      <c r="D11" s="166"/>
      <c r="E11" s="158"/>
      <c r="F11" s="159"/>
      <c r="G11" s="159"/>
      <c r="H11" s="159"/>
      <c r="I11" s="159"/>
      <c r="J11" s="159"/>
      <c r="K11" s="159"/>
      <c r="L11" s="158"/>
      <c r="M11" s="158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60"/>
      <c r="AI11" s="167" t="n">
        <v>1</v>
      </c>
      <c r="AJ11" s="160" t="s">
        <v>131</v>
      </c>
      <c r="AK11" s="159"/>
      <c r="AL11" s="159"/>
      <c r="AM11" s="159"/>
      <c r="AN11" s="159"/>
      <c r="AO11" s="159"/>
      <c r="AP11" s="159"/>
      <c r="AQ11" s="159"/>
      <c r="AR11" s="161"/>
      <c r="AS11" s="168" t="n">
        <f aca="false">AS12+AS13+AS14+AS15</f>
        <v>153777.3404</v>
      </c>
      <c r="AT11" s="168" t="n">
        <f aca="false">AT12+AT13+AT14+AT15</f>
        <v>52345.2012</v>
      </c>
      <c r="AU11" s="168" t="n">
        <f aca="false">AU12+AU13+AU14+AU15</f>
        <v>4702.3416776</v>
      </c>
      <c r="AV11" s="168" t="n">
        <f aca="false">AV12+AV13+AV14+AV15</f>
        <v>36319.6969008</v>
      </c>
      <c r="AW11" s="169" t="n">
        <f aca="false">AW12+AW13+AW14+AW15</f>
        <v>-16025.5042992</v>
      </c>
      <c r="AX11" s="162" t="n">
        <f aca="false">IF(AV11 = 0, 0,AV11/AT11*100)</f>
        <v>69.3849599737521</v>
      </c>
      <c r="AY11" s="170"/>
      <c r="AZ11" s="171"/>
    </row>
    <row r="12" customFormat="false" ht="11.25" hidden="false" customHeight="true" outlineLevel="0" collapsed="false">
      <c r="C12" s="131"/>
      <c r="D12" s="172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7"/>
      <c r="AI12" s="173" t="s">
        <v>132</v>
      </c>
      <c r="AJ12" s="174" t="s">
        <v>133</v>
      </c>
      <c r="AK12" s="175"/>
      <c r="AL12" s="175"/>
      <c r="AM12" s="175"/>
      <c r="AN12" s="175"/>
      <c r="AO12" s="175"/>
      <c r="AP12" s="175"/>
      <c r="AQ12" s="175"/>
      <c r="AR12" s="176"/>
      <c r="AS12" s="177" t="n">
        <f aca="false">SUMIF($BI$49:$BI$116,$BI12,AS$49:AS$116)</f>
        <v>65431.16149126</v>
      </c>
      <c r="AT12" s="177" t="n">
        <f aca="false">SUMIF($BI$49:$BI$116,$BI12,AT$49:AT$116)</f>
        <v>33649.1844282</v>
      </c>
      <c r="AU12" s="177" t="n">
        <f aca="false">SUMIF($BI$49:$BI$116,$BI12,AU$49:AU$116)</f>
        <v>516.9006048</v>
      </c>
      <c r="AV12" s="177" t="n">
        <f aca="false">SUMIF($BI$49:$BI$116,$BI12,AV$49:AV$116)</f>
        <v>18176.367529</v>
      </c>
      <c r="AW12" s="178" t="n">
        <f aca="false">SUMIF($BI$49:$BI$116,$BI12,AX$49:AX$116)</f>
        <v>-15472.8168992</v>
      </c>
      <c r="AX12" s="179" t="n">
        <f aca="false">IF(AV12 = 0, 0,AV12/AT12*100)</f>
        <v>54.0172602631258</v>
      </c>
      <c r="AY12" s="170"/>
      <c r="AZ12" s="171"/>
      <c r="BI12" s="180" t="str">
        <f aca="false">AJ12 &amp; "0"</f>
        <v>Прибыль направляемая на инвестиции0</v>
      </c>
    </row>
    <row r="13" customFormat="false" ht="11.25" hidden="false" customHeight="false" outlineLevel="0" collapsed="false">
      <c r="C13" s="131"/>
      <c r="D13" s="172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7"/>
      <c r="AI13" s="173" t="s">
        <v>134</v>
      </c>
      <c r="AJ13" s="174" t="s">
        <v>135</v>
      </c>
      <c r="AK13" s="175"/>
      <c r="AL13" s="175"/>
      <c r="AM13" s="175"/>
      <c r="AN13" s="175"/>
      <c r="AO13" s="175"/>
      <c r="AP13" s="175"/>
      <c r="AQ13" s="175"/>
      <c r="AR13" s="176"/>
      <c r="AS13" s="177" t="n">
        <f aca="false">SUMIF($BI$49:$BI$116,$BI13,AS$49:AS$116)</f>
        <v>54143.26530874</v>
      </c>
      <c r="AT13" s="177" t="n">
        <f aca="false">SUMIF($BI$49:$BI$116,$BI13,AT$49:AT$116)</f>
        <v>18696.0167718</v>
      </c>
      <c r="AU13" s="177" t="n">
        <f aca="false">SUMIF($BI$49:$BI$116,$BI13,AU$49:AU$116)</f>
        <v>4185.4410728</v>
      </c>
      <c r="AV13" s="177" t="n">
        <f aca="false">SUMIF($BI$49:$BI$116,$BI13,AV$49:AV$116)</f>
        <v>18143.3293718</v>
      </c>
      <c r="AW13" s="178" t="n">
        <f aca="false">SUMIF($BI$49:$BI$116,$BI13,AX$49:AX$116)</f>
        <v>-552.6874</v>
      </c>
      <c r="AX13" s="179" t="n">
        <f aca="false">IF(AV13 = 0, 0,AV13/AT13*100)</f>
        <v>97.0438227203901</v>
      </c>
      <c r="AY13" s="170"/>
      <c r="AZ13" s="171"/>
      <c r="BI13" s="180" t="str">
        <f aca="false">AJ13 &amp; "0"</f>
        <v>Амортизационные отчисления0</v>
      </c>
    </row>
    <row r="14" customFormat="false" ht="11.25" hidden="false" customHeight="false" outlineLevel="0" collapsed="false">
      <c r="C14" s="131"/>
      <c r="D14" s="172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7"/>
      <c r="AI14" s="173" t="s">
        <v>136</v>
      </c>
      <c r="AJ14" s="174" t="s">
        <v>137</v>
      </c>
      <c r="AK14" s="175"/>
      <c r="AL14" s="175"/>
      <c r="AM14" s="175"/>
      <c r="AN14" s="175"/>
      <c r="AO14" s="175"/>
      <c r="AP14" s="175"/>
      <c r="AQ14" s="175"/>
      <c r="AR14" s="176"/>
      <c r="AS14" s="177" t="n">
        <f aca="false">SUMIF($BI$49:$BI$116,$BI14,AS$49:AS$116)</f>
        <v>0</v>
      </c>
      <c r="AT14" s="177" t="n">
        <f aca="false">SUMIF($BI$49:$BI$116,$BI14,AT$49:AT$116)</f>
        <v>0</v>
      </c>
      <c r="AU14" s="177" t="n">
        <f aca="false">SUMIF($BI$49:$BI$116,$BI14,AU$49:AU$116)</f>
        <v>0</v>
      </c>
      <c r="AV14" s="177" t="n">
        <f aca="false">SUMIF($BI$49:$BI$116,$BI14,AV$49:AV$116)</f>
        <v>0</v>
      </c>
      <c r="AW14" s="178" t="n">
        <f aca="false">SUMIF($BI$49:$BI$116,$BI14,AX$49:AX$116)</f>
        <v>0</v>
      </c>
      <c r="AX14" s="179" t="n">
        <f aca="false">IF(AV14 = 0, 0,AV14/AT14*100)</f>
        <v>0</v>
      </c>
      <c r="AY14" s="170"/>
      <c r="AZ14" s="171"/>
      <c r="BI14" s="180" t="str">
        <f aca="false">AJ14 &amp; "0"</f>
        <v>Прочие собственные средства0</v>
      </c>
    </row>
    <row r="15" customFormat="false" ht="11.25" hidden="false" customHeight="true" outlineLevel="0" collapsed="false">
      <c r="C15" s="131"/>
      <c r="D15" s="172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7"/>
      <c r="AI15" s="173" t="s">
        <v>138</v>
      </c>
      <c r="AJ15" s="174" t="s">
        <v>139</v>
      </c>
      <c r="AK15" s="175"/>
      <c r="AL15" s="175"/>
      <c r="AM15" s="175"/>
      <c r="AN15" s="175"/>
      <c r="AO15" s="175"/>
      <c r="AP15" s="175"/>
      <c r="AQ15" s="175"/>
      <c r="AR15" s="176"/>
      <c r="AS15" s="177" t="n">
        <f aca="false">SUMIF($BI$49:$BI$116,$BI15,AS$49:AS$116)</f>
        <v>34202.9136</v>
      </c>
      <c r="AT15" s="177" t="n">
        <f aca="false">SUMIF($BI$49:$BI$116,$BI15,AT$49:AT$116)</f>
        <v>0</v>
      </c>
      <c r="AU15" s="177" t="n">
        <f aca="false">SUMIF($BI$49:$BI$116,$BI15,AU$49:AU$116)</f>
        <v>0</v>
      </c>
      <c r="AV15" s="177" t="n">
        <f aca="false">SUMIF($BI$49:$BI$116,$BI15,AV$49:AV$116)</f>
        <v>0</v>
      </c>
      <c r="AW15" s="178" t="n">
        <f aca="false">SUMIF($BI$49:$BI$116,$BI15,AX$49:AX$116)</f>
        <v>0</v>
      </c>
      <c r="AX15" s="179" t="n">
        <f aca="false">IF(AV15 = 0, 0,AV15/AT15*100)</f>
        <v>0</v>
      </c>
      <c r="AY15" s="170"/>
      <c r="AZ15" s="171"/>
      <c r="BI15" s="180" t="str">
        <f aca="false">AJ15 &amp; "0"</f>
        <v>За счет платы за технологическое присоединение0</v>
      </c>
    </row>
    <row r="16" customFormat="false" ht="11.25" hidden="false" customHeight="false" outlineLevel="0" collapsed="false">
      <c r="C16" s="131"/>
      <c r="D16" s="166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60"/>
      <c r="AI16" s="167" t="s">
        <v>140</v>
      </c>
      <c r="AJ16" s="160" t="s">
        <v>141</v>
      </c>
      <c r="AK16" s="159"/>
      <c r="AL16" s="159"/>
      <c r="AM16" s="159"/>
      <c r="AN16" s="159"/>
      <c r="AO16" s="159"/>
      <c r="AP16" s="159"/>
      <c r="AQ16" s="159"/>
      <c r="AR16" s="161"/>
      <c r="AS16" s="168" t="n">
        <f aca="false">SUM(AS17:AS19)</f>
        <v>0</v>
      </c>
      <c r="AT16" s="168" t="n">
        <f aca="false">SUM(AT17:AT19)</f>
        <v>0</v>
      </c>
      <c r="AU16" s="168" t="n">
        <f aca="false">SUM(AU17:AU19)</f>
        <v>0</v>
      </c>
      <c r="AV16" s="168" t="n">
        <f aca="false">SUM(AV17:AV19)</f>
        <v>0</v>
      </c>
      <c r="AW16" s="169" t="n">
        <f aca="false">SUM(AW17:AW19)</f>
        <v>0</v>
      </c>
      <c r="AX16" s="162" t="n">
        <f aca="false">IF(AV16 = 0, 0,AV16/AT16*100)</f>
        <v>0</v>
      </c>
      <c r="AY16" s="170"/>
      <c r="AZ16" s="171"/>
      <c r="BI16" s="181"/>
    </row>
    <row r="17" customFormat="false" ht="11.25" hidden="false" customHeight="false" outlineLevel="0" collapsed="false">
      <c r="C17" s="131"/>
      <c r="D17" s="172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7"/>
      <c r="AI17" s="173" t="s">
        <v>142</v>
      </c>
      <c r="AJ17" s="174" t="s">
        <v>143</v>
      </c>
      <c r="AK17" s="175"/>
      <c r="AL17" s="175"/>
      <c r="AM17" s="175"/>
      <c r="AN17" s="175"/>
      <c r="AO17" s="175"/>
      <c r="AP17" s="175"/>
      <c r="AQ17" s="175"/>
      <c r="AR17" s="176"/>
      <c r="AS17" s="177" t="n">
        <f aca="false">SUMIF($BI$49:$BI$116,$BI17,AS$49:AS$116)</f>
        <v>0</v>
      </c>
      <c r="AT17" s="177" t="n">
        <f aca="false">SUMIF($BI$49:$BI$116,$BI17,AT$49:AT$116)</f>
        <v>0</v>
      </c>
      <c r="AU17" s="177" t="n">
        <f aca="false">SUMIF($BI$49:$BI$116,$BI17,AU$49:AU$116)</f>
        <v>0</v>
      </c>
      <c r="AV17" s="177" t="n">
        <f aca="false">SUMIF($BI$49:$BI$116,$BI17,AV$49:AV$116)</f>
        <v>0</v>
      </c>
      <c r="AW17" s="178" t="n">
        <f aca="false">SUMIF($BI$49:$BI$116,$BI17,AX$49:AX$116)</f>
        <v>0</v>
      </c>
      <c r="AX17" s="179" t="n">
        <f aca="false">IF(AV17 = 0, 0,AV17/AT17*100)</f>
        <v>0</v>
      </c>
      <c r="AY17" s="170"/>
      <c r="AZ17" s="171"/>
      <c r="BI17" s="180" t="str">
        <f aca="false">AJ17 &amp; "0"</f>
        <v>Кредиты0</v>
      </c>
    </row>
    <row r="18" customFormat="false" ht="11.25" hidden="false" customHeight="false" outlineLevel="0" collapsed="false">
      <c r="C18" s="131"/>
      <c r="D18" s="172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7"/>
      <c r="AI18" s="173" t="s">
        <v>144</v>
      </c>
      <c r="AJ18" s="174" t="s">
        <v>145</v>
      </c>
      <c r="AK18" s="175"/>
      <c r="AL18" s="175"/>
      <c r="AM18" s="175"/>
      <c r="AN18" s="175"/>
      <c r="AO18" s="175"/>
      <c r="AP18" s="175"/>
      <c r="AQ18" s="175"/>
      <c r="AR18" s="176"/>
      <c r="AS18" s="177" t="n">
        <f aca="false">SUMIF($BI$49:$BI$116,$BI18,AS$49:AS$116)</f>
        <v>0</v>
      </c>
      <c r="AT18" s="177" t="n">
        <f aca="false">SUMIF($BI$49:$BI$116,$BI18,AT$49:AT$116)</f>
        <v>0</v>
      </c>
      <c r="AU18" s="177" t="n">
        <f aca="false">SUMIF($BI$49:$BI$116,$BI18,AU$49:AU$116)</f>
        <v>0</v>
      </c>
      <c r="AV18" s="177" t="n">
        <f aca="false">SUMIF($BI$49:$BI$116,$BI18,AV$49:AV$116)</f>
        <v>0</v>
      </c>
      <c r="AW18" s="178" t="n">
        <f aca="false">SUMIF($BI$49:$BI$116,$BI18,AX$49:AX$116)</f>
        <v>0</v>
      </c>
      <c r="AX18" s="179" t="n">
        <f aca="false">IF(AV18 = 0, 0,AV18/AT18*100)</f>
        <v>0</v>
      </c>
      <c r="AY18" s="170"/>
      <c r="AZ18" s="171"/>
      <c r="BI18" s="180" t="str">
        <f aca="false">AJ18 &amp; "0"</f>
        <v>Займы0</v>
      </c>
    </row>
    <row r="19" customFormat="false" ht="11.25" hidden="false" customHeight="true" outlineLevel="0" collapsed="false">
      <c r="C19" s="131"/>
      <c r="D19" s="172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7"/>
      <c r="AI19" s="173" t="s">
        <v>146</v>
      </c>
      <c r="AJ19" s="174" t="s">
        <v>147</v>
      </c>
      <c r="AK19" s="175"/>
      <c r="AL19" s="175"/>
      <c r="AM19" s="175"/>
      <c r="AN19" s="175"/>
      <c r="AO19" s="175"/>
      <c r="AP19" s="175"/>
      <c r="AQ19" s="175"/>
      <c r="AR19" s="176"/>
      <c r="AS19" s="177" t="n">
        <f aca="false">SUMIF($BI$49:$BI$116,$BI19,AS$49:AS$116)</f>
        <v>0</v>
      </c>
      <c r="AT19" s="177" t="n">
        <f aca="false">SUMIF($BI$49:$BI$116,$BI19,AT$49:AT$116)</f>
        <v>0</v>
      </c>
      <c r="AU19" s="177" t="n">
        <f aca="false">SUMIF($BI$49:$BI$116,$BI19,AU$49:AU$116)</f>
        <v>0</v>
      </c>
      <c r="AV19" s="177" t="n">
        <f aca="false">SUMIF($BI$49:$BI$116,$BI19,AV$49:AV$116)</f>
        <v>0</v>
      </c>
      <c r="AW19" s="178" t="n">
        <f aca="false">SUMIF($BI$49:$BI$116,$BI19,AX$49:AX$116)</f>
        <v>0</v>
      </c>
      <c r="AX19" s="179" t="n">
        <f aca="false">IF(AV19 = 0, 0,AV19/AT19*100)</f>
        <v>0</v>
      </c>
      <c r="AY19" s="170"/>
      <c r="BI19" s="180" t="str">
        <f aca="false">AJ19 &amp; "0"</f>
        <v>Прочие привлеченные средства0</v>
      </c>
    </row>
    <row r="20" customFormat="false" ht="11.25" hidden="false" customHeight="false" outlineLevel="0" collapsed="false">
      <c r="C20" s="131"/>
      <c r="D20" s="166"/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60"/>
      <c r="AI20" s="167" t="s">
        <v>148</v>
      </c>
      <c r="AJ20" s="160" t="s">
        <v>149</v>
      </c>
      <c r="AK20" s="159"/>
      <c r="AL20" s="159"/>
      <c r="AM20" s="159"/>
      <c r="AN20" s="159"/>
      <c r="AO20" s="159"/>
      <c r="AP20" s="159"/>
      <c r="AQ20" s="159"/>
      <c r="AR20" s="161"/>
      <c r="AS20" s="168" t="n">
        <f aca="false">SUM(AS21:AS23)</f>
        <v>0</v>
      </c>
      <c r="AT20" s="168" t="n">
        <f aca="false">SUM(AT21:AT23)</f>
        <v>0</v>
      </c>
      <c r="AU20" s="168" t="n">
        <f aca="false">SUM(AU21:AU23)</f>
        <v>0</v>
      </c>
      <c r="AV20" s="168" t="n">
        <f aca="false">SUM(AV21:AV23)</f>
        <v>0</v>
      </c>
      <c r="AW20" s="169" t="n">
        <f aca="false">SUM(AW21:AW23)</f>
        <v>0</v>
      </c>
      <c r="AX20" s="162" t="n">
        <f aca="false">IF(AV20 = 0, 0,AV20/AT20*100)</f>
        <v>0</v>
      </c>
      <c r="AY20" s="170"/>
      <c r="BI20" s="181"/>
    </row>
    <row r="21" customFormat="false" ht="11.25" hidden="false" customHeight="false" outlineLevel="0" collapsed="false">
      <c r="C21" s="131"/>
      <c r="D21" s="172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7"/>
      <c r="AI21" s="173" t="s">
        <v>150</v>
      </c>
      <c r="AJ21" s="174" t="s">
        <v>151</v>
      </c>
      <c r="AK21" s="175"/>
      <c r="AL21" s="175"/>
      <c r="AM21" s="175"/>
      <c r="AN21" s="175"/>
      <c r="AO21" s="175"/>
      <c r="AP21" s="175"/>
      <c r="AQ21" s="175"/>
      <c r="AR21" s="176"/>
      <c r="AS21" s="177" t="n">
        <f aca="false">SUMIF($BI$49:$BI$116,$BI21,AS$49:AS$116)</f>
        <v>0</v>
      </c>
      <c r="AT21" s="177" t="n">
        <f aca="false">SUMIF($BI$49:$BI$116,$BI21,AT$49:AT$116)</f>
        <v>0</v>
      </c>
      <c r="AU21" s="177" t="n">
        <f aca="false">SUMIF($BI$49:$BI$116,$BI21,AU$49:AU$116)</f>
        <v>0</v>
      </c>
      <c r="AV21" s="177" t="n">
        <f aca="false">SUMIF($BI$49:$BI$116,$BI21,AV$49:AV$116)</f>
        <v>0</v>
      </c>
      <c r="AW21" s="178" t="n">
        <f aca="false">SUMIF($BI$49:$BI$116,$BI21,AX$49:AX$116)</f>
        <v>0</v>
      </c>
      <c r="AX21" s="179" t="n">
        <f aca="false">IF(AV21 = 0, 0,AV21/AT21*100)</f>
        <v>0</v>
      </c>
      <c r="AY21" s="170"/>
      <c r="BI21" s="180" t="str">
        <f aca="false">AJ21 &amp; "0"</f>
        <v>Федеральный бюджет0</v>
      </c>
    </row>
    <row r="22" customFormat="false" ht="11.25" hidden="false" customHeight="false" outlineLevel="0" collapsed="false">
      <c r="C22" s="131"/>
      <c r="D22" s="172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7"/>
      <c r="AI22" s="173" t="s">
        <v>152</v>
      </c>
      <c r="AJ22" s="174" t="s">
        <v>153</v>
      </c>
      <c r="AK22" s="175"/>
      <c r="AL22" s="175"/>
      <c r="AM22" s="175"/>
      <c r="AN22" s="175"/>
      <c r="AO22" s="175"/>
      <c r="AP22" s="175"/>
      <c r="AQ22" s="175"/>
      <c r="AR22" s="176"/>
      <c r="AS22" s="177" t="n">
        <f aca="false">SUMIF($BI$49:$BI$116,$BI22,AS$49:AS$116)</f>
        <v>0</v>
      </c>
      <c r="AT22" s="177" t="n">
        <f aca="false">SUMIF($BI$49:$BI$116,$BI22,AT$49:AT$116)</f>
        <v>0</v>
      </c>
      <c r="AU22" s="177" t="n">
        <f aca="false">SUMIF($BI$49:$BI$116,$BI22,AU$49:AU$116)</f>
        <v>0</v>
      </c>
      <c r="AV22" s="177" t="n">
        <f aca="false">SUMIF($BI$49:$BI$116,$BI22,AV$49:AV$116)</f>
        <v>0</v>
      </c>
      <c r="AW22" s="178" t="n">
        <f aca="false">SUMIF($BI$49:$BI$116,$BI22,AX$49:AX$116)</f>
        <v>0</v>
      </c>
      <c r="AX22" s="179" t="n">
        <f aca="false">IF(AV22 = 0, 0,AV22/AT22*100)</f>
        <v>0</v>
      </c>
      <c r="AY22" s="170"/>
      <c r="BI22" s="180" t="str">
        <f aca="false">AJ22 &amp; "0"</f>
        <v>Бюджет субъекта РФ0</v>
      </c>
    </row>
    <row r="23" customFormat="false" ht="11.25" hidden="false" customHeight="true" outlineLevel="0" collapsed="false">
      <c r="C23" s="131"/>
      <c r="D23" s="172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7"/>
      <c r="AI23" s="173" t="s">
        <v>154</v>
      </c>
      <c r="AJ23" s="174" t="s">
        <v>155</v>
      </c>
      <c r="AK23" s="175"/>
      <c r="AL23" s="175"/>
      <c r="AM23" s="175"/>
      <c r="AN23" s="175"/>
      <c r="AO23" s="175"/>
      <c r="AP23" s="175"/>
      <c r="AQ23" s="175"/>
      <c r="AR23" s="176"/>
      <c r="AS23" s="177" t="n">
        <f aca="false">SUMIF($BI$49:$BI$116,$BI23,AS$49:AS$116)</f>
        <v>0</v>
      </c>
      <c r="AT23" s="177" t="n">
        <f aca="false">SUMIF($BI$49:$BI$116,$BI23,AT$49:AT$116)</f>
        <v>0</v>
      </c>
      <c r="AU23" s="177" t="n">
        <f aca="false">SUMIF($BI$49:$BI$116,$BI23,AU$49:AU$116)</f>
        <v>0</v>
      </c>
      <c r="AV23" s="177" t="n">
        <f aca="false">SUMIF($BI$49:$BI$116,$BI23,AV$49:AV$116)</f>
        <v>0</v>
      </c>
      <c r="AW23" s="178" t="n">
        <f aca="false">SUMIF($BI$49:$BI$116,$BI23,AX$49:AX$116)</f>
        <v>0</v>
      </c>
      <c r="AX23" s="179" t="n">
        <f aca="false">IF(AV23 = 0, 0,AV23/AT23*100)</f>
        <v>0</v>
      </c>
      <c r="AY23" s="170"/>
      <c r="BI23" s="180" t="str">
        <f aca="false">AJ23 &amp; "0"</f>
        <v>Бюджет муниципального образования0</v>
      </c>
    </row>
    <row r="24" customFormat="false" ht="11.25" hidden="false" customHeight="true" outlineLevel="0" collapsed="false">
      <c r="C24" s="131"/>
      <c r="D24" s="166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60"/>
      <c r="AI24" s="167" t="s">
        <v>156</v>
      </c>
      <c r="AJ24" s="160" t="s">
        <v>157</v>
      </c>
      <c r="AK24" s="159"/>
      <c r="AL24" s="159"/>
      <c r="AM24" s="159"/>
      <c r="AN24" s="159"/>
      <c r="AO24" s="159"/>
      <c r="AP24" s="159"/>
      <c r="AQ24" s="159"/>
      <c r="AR24" s="161"/>
      <c r="AS24" s="168" t="n">
        <f aca="false">SUM(AS25:AS26)</f>
        <v>0</v>
      </c>
      <c r="AT24" s="168" t="n">
        <f aca="false">SUM(AT25:AT26)</f>
        <v>0</v>
      </c>
      <c r="AU24" s="168" t="n">
        <f aca="false">SUM(AU25:AU26)</f>
        <v>0</v>
      </c>
      <c r="AV24" s="168" t="n">
        <f aca="false">SUM(AV25:AV26)</f>
        <v>0</v>
      </c>
      <c r="AW24" s="169" t="n">
        <f aca="false">SUM(AW25:AW26)</f>
        <v>0</v>
      </c>
      <c r="AX24" s="162" t="n">
        <f aca="false">IF(AV24 = 0, 0,AV24/AT24*100)</f>
        <v>0</v>
      </c>
      <c r="AY24" s="170"/>
      <c r="BI24" s="181"/>
    </row>
    <row r="25" customFormat="false" ht="11.25" hidden="false" customHeight="false" outlineLevel="0" collapsed="false">
      <c r="C25" s="131"/>
      <c r="D25" s="172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7"/>
      <c r="AI25" s="173" t="s">
        <v>158</v>
      </c>
      <c r="AJ25" s="174" t="s">
        <v>159</v>
      </c>
      <c r="AK25" s="175"/>
      <c r="AL25" s="175"/>
      <c r="AM25" s="175"/>
      <c r="AN25" s="175"/>
      <c r="AO25" s="175"/>
      <c r="AP25" s="175"/>
      <c r="AQ25" s="175"/>
      <c r="AR25" s="176"/>
      <c r="AS25" s="177" t="n">
        <f aca="false">SUMIF($BI$49:$BI$116,$BI25,AS$49:AS$116)</f>
        <v>0</v>
      </c>
      <c r="AT25" s="177" t="n">
        <f aca="false">SUMIF($BI$49:$BI$116,$BI25,AT$49:AT$116)</f>
        <v>0</v>
      </c>
      <c r="AU25" s="177" t="n">
        <f aca="false">SUMIF($BI$49:$BI$116,$BI25,AU$49:AU$116)</f>
        <v>0</v>
      </c>
      <c r="AV25" s="177" t="n">
        <f aca="false">SUMIF($BI$49:$BI$116,$BI25,AV$49:AV$116)</f>
        <v>0</v>
      </c>
      <c r="AW25" s="178" t="n">
        <f aca="false">SUMIF($BI$49:$BI$116,$BI25,AX$49:AX$116)</f>
        <v>0</v>
      </c>
      <c r="AX25" s="179" t="n">
        <f aca="false">IF(AV25 = 0, 0,AV25/AT25*100)</f>
        <v>0</v>
      </c>
      <c r="AY25" s="170"/>
      <c r="BI25" s="180" t="str">
        <f aca="false">AJ25 &amp; "0"</f>
        <v>Лизинг0</v>
      </c>
    </row>
    <row r="26" customFormat="false" ht="11.25" hidden="false" customHeight="false" outlineLevel="0" collapsed="false">
      <c r="C26" s="131"/>
      <c r="D26" s="172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7"/>
      <c r="AI26" s="173" t="s">
        <v>160</v>
      </c>
      <c r="AJ26" s="174" t="s">
        <v>161</v>
      </c>
      <c r="AK26" s="175"/>
      <c r="AL26" s="175"/>
      <c r="AM26" s="175"/>
      <c r="AN26" s="175"/>
      <c r="AO26" s="175"/>
      <c r="AP26" s="175"/>
      <c r="AQ26" s="175"/>
      <c r="AR26" s="176"/>
      <c r="AS26" s="177" t="n">
        <f aca="false">SUMIF($BI$49:$BI$116,$BI26,AS$49:AS$116)</f>
        <v>0</v>
      </c>
      <c r="AT26" s="177" t="n">
        <f aca="false">SUMIF($BI$49:$BI$116,$BI26,AT$49:AT$116)</f>
        <v>0</v>
      </c>
      <c r="AU26" s="177" t="n">
        <f aca="false">SUMIF($BI$49:$BI$116,$BI26,AU$49:AU$116)</f>
        <v>0</v>
      </c>
      <c r="AV26" s="177" t="n">
        <f aca="false">SUMIF($BI$49:$BI$116,$BI26,AV$49:AV$116)</f>
        <v>0</v>
      </c>
      <c r="AW26" s="178" t="n">
        <f aca="false">SUMIF($BI$49:$BI$116,$BI26,AX$49:AX$116)</f>
        <v>0</v>
      </c>
      <c r="AX26" s="179" t="n">
        <f aca="false">IF(AV26 = 0, 0,AV26/AT26*100)</f>
        <v>0</v>
      </c>
      <c r="AY26" s="170"/>
      <c r="BI26" s="180" t="str">
        <f aca="false">AJ26 &amp; "0"</f>
        <v>Прочие0</v>
      </c>
    </row>
    <row r="27" customFormat="false" ht="11.25" hidden="true" customHeight="false" outlineLevel="0" collapsed="false">
      <c r="C27" s="131"/>
      <c r="D27" s="148"/>
      <c r="E27" s="149"/>
      <c r="F27" s="149"/>
      <c r="G27" s="150"/>
      <c r="H27" s="151"/>
      <c r="I27" s="151"/>
      <c r="J27" s="151"/>
      <c r="K27" s="150"/>
      <c r="L27" s="150"/>
      <c r="M27" s="151"/>
      <c r="N27" s="151"/>
      <c r="O27" s="151"/>
      <c r="P27" s="151"/>
      <c r="Q27" s="151"/>
      <c r="R27" s="149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2"/>
      <c r="AI27" s="153"/>
      <c r="AJ27" s="154" t="s">
        <v>162</v>
      </c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2"/>
      <c r="AX27" s="156"/>
      <c r="AY27" s="145"/>
      <c r="AZ27" s="146"/>
    </row>
    <row r="28" customFormat="false" ht="11.25" hidden="true" customHeight="false" outlineLevel="0" collapsed="false">
      <c r="C28" s="131"/>
      <c r="D28" s="157"/>
      <c r="E28" s="158"/>
      <c r="F28" s="159"/>
      <c r="G28" s="159"/>
      <c r="H28" s="159"/>
      <c r="I28" s="159"/>
      <c r="J28" s="159"/>
      <c r="K28" s="159"/>
      <c r="L28" s="158"/>
      <c r="M28" s="158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60"/>
      <c r="AI28" s="159"/>
      <c r="AJ28" s="160" t="s">
        <v>130</v>
      </c>
      <c r="AK28" s="159"/>
      <c r="AL28" s="159"/>
      <c r="AM28" s="159"/>
      <c r="AN28" s="159"/>
      <c r="AO28" s="159"/>
      <c r="AP28" s="159"/>
      <c r="AQ28" s="159"/>
      <c r="AR28" s="161"/>
      <c r="AS28" s="162" t="n">
        <f aca="false">AS29+AS34+AS38+AS42</f>
        <v>0</v>
      </c>
      <c r="AT28" s="162" t="n">
        <f aca="false">AT29+AT34+AT38+AT42</f>
        <v>0</v>
      </c>
      <c r="AU28" s="162" t="n">
        <f aca="false">AU29+AU34+AU38+AU42</f>
        <v>0</v>
      </c>
      <c r="AV28" s="162" t="n">
        <f aca="false">AV29+AV34+AV38+AV42</f>
        <v>0</v>
      </c>
      <c r="AW28" s="163" t="n">
        <f aca="false">AW29+AW34+AW38+AW42</f>
        <v>0</v>
      </c>
      <c r="AX28" s="162" t="n">
        <f aca="false">IF(AV28 = 0, 0,AV28/AT28*100)</f>
        <v>0</v>
      </c>
      <c r="AY28" s="164"/>
      <c r="AZ28" s="165"/>
      <c r="BX28" s="180" t="str">
        <f aca="false">AJ28&amp;"да"</f>
        <v>Всегода</v>
      </c>
    </row>
    <row r="29" customFormat="false" ht="11.25" hidden="true" customHeight="false" outlineLevel="0" collapsed="false">
      <c r="C29" s="131"/>
      <c r="D29" s="166"/>
      <c r="E29" s="158"/>
      <c r="F29" s="159"/>
      <c r="G29" s="159"/>
      <c r="H29" s="159"/>
      <c r="I29" s="159"/>
      <c r="J29" s="159"/>
      <c r="K29" s="159"/>
      <c r="L29" s="158"/>
      <c r="M29" s="158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60"/>
      <c r="AI29" s="167" t="n">
        <v>1</v>
      </c>
      <c r="AJ29" s="160" t="s">
        <v>131</v>
      </c>
      <c r="AK29" s="159"/>
      <c r="AL29" s="159"/>
      <c r="AM29" s="159"/>
      <c r="AN29" s="159"/>
      <c r="AO29" s="159"/>
      <c r="AP29" s="159"/>
      <c r="AQ29" s="159"/>
      <c r="AR29" s="161"/>
      <c r="AS29" s="168" t="n">
        <f aca="false">AS30+AS31+AS32+AS33</f>
        <v>0</v>
      </c>
      <c r="AT29" s="168" t="n">
        <f aca="false">AT30+AT31+AT32+AT33</f>
        <v>0</v>
      </c>
      <c r="AU29" s="168" t="n">
        <f aca="false">AU30+AU31+AU32+AU33</f>
        <v>0</v>
      </c>
      <c r="AV29" s="168" t="n">
        <f aca="false">AV30+AV31+AV32+AV33</f>
        <v>0</v>
      </c>
      <c r="AW29" s="169" t="n">
        <f aca="false">AW30+AW31+AW32+AW33</f>
        <v>0</v>
      </c>
      <c r="AX29" s="162" t="n">
        <f aca="false">IF(AV29 = 0, 0,AV29/AT29*100)</f>
        <v>0</v>
      </c>
      <c r="AY29" s="170"/>
      <c r="AZ29" s="171"/>
      <c r="BX29" s="180" t="str">
        <f aca="false">AJ29&amp;"да"</f>
        <v>Собственные средствада</v>
      </c>
    </row>
    <row r="30" customFormat="false" ht="11.25" hidden="true" customHeight="true" outlineLevel="0" collapsed="false">
      <c r="C30" s="131"/>
      <c r="D30" s="172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7"/>
      <c r="AI30" s="173" t="s">
        <v>132</v>
      </c>
      <c r="AJ30" s="174" t="s">
        <v>133</v>
      </c>
      <c r="AK30" s="175"/>
      <c r="AL30" s="175"/>
      <c r="AM30" s="175"/>
      <c r="AN30" s="175"/>
      <c r="AO30" s="175"/>
      <c r="AP30" s="175"/>
      <c r="AQ30" s="175"/>
      <c r="AR30" s="176"/>
      <c r="AS30" s="177" t="n">
        <f aca="false">SUMIF($BX$49:$BX$116,$BX30,AS$49:AS$116)</f>
        <v>0</v>
      </c>
      <c r="AT30" s="177" t="n">
        <f aca="false">SUMIF($BX$49:$BX$116,$BX30,AT$49:AT$116)</f>
        <v>0</v>
      </c>
      <c r="AU30" s="177" t="n">
        <f aca="false">SUMIF($BX$49:$BX$116,$BX30,AU$49:AU$116)</f>
        <v>0</v>
      </c>
      <c r="AV30" s="177" t="n">
        <f aca="false">SUMIF($BX$49:$BX$116,$BX30,AV$49:AV$116)</f>
        <v>0</v>
      </c>
      <c r="AW30" s="178" t="n">
        <f aca="false">SUMIF($BX$49:$BX$116,$BX30,AX$49:AX$116)</f>
        <v>0</v>
      </c>
      <c r="AX30" s="179" t="n">
        <f aca="false">IF(AV30 = 0, 0,AV30/AT30*100)</f>
        <v>0</v>
      </c>
      <c r="AY30" s="170"/>
      <c r="AZ30" s="171"/>
      <c r="BI30" s="180" t="str">
        <f aca="false">AJ30 &amp; "0"</f>
        <v>Прибыль направляемая на инвестиции0</v>
      </c>
      <c r="BX30" s="180" t="str">
        <f aca="false">AJ30&amp;"да"</f>
        <v>Прибыль направляемая на инвестициида</v>
      </c>
    </row>
    <row r="31" customFormat="false" ht="11.25" hidden="true" customHeight="false" outlineLevel="0" collapsed="false">
      <c r="C31" s="131"/>
      <c r="D31" s="172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7"/>
      <c r="AI31" s="173" t="s">
        <v>134</v>
      </c>
      <c r="AJ31" s="174" t="s">
        <v>135</v>
      </c>
      <c r="AK31" s="175"/>
      <c r="AL31" s="175"/>
      <c r="AM31" s="175"/>
      <c r="AN31" s="175"/>
      <c r="AO31" s="175"/>
      <c r="AP31" s="175"/>
      <c r="AQ31" s="175"/>
      <c r="AR31" s="176"/>
      <c r="AS31" s="177" t="n">
        <f aca="false">SUMIF($BX$49:$BX$116,$BX31,AS$49:AS$116)</f>
        <v>0</v>
      </c>
      <c r="AT31" s="177" t="n">
        <f aca="false">SUMIF($BX$49:$BX$116,$BX31,AT$49:AT$116)</f>
        <v>0</v>
      </c>
      <c r="AU31" s="177" t="n">
        <f aca="false">SUMIF($BX$49:$BX$116,$BX31,AU$49:AU$116)</f>
        <v>0</v>
      </c>
      <c r="AV31" s="177" t="n">
        <f aca="false">SUMIF($BX$49:$BX$116,$BX31,AV$49:AV$116)</f>
        <v>0</v>
      </c>
      <c r="AW31" s="178" t="n">
        <f aca="false">SUMIF($BX$49:$BX$116,$BX31,AX$49:AX$116)</f>
        <v>0</v>
      </c>
      <c r="AX31" s="179" t="n">
        <f aca="false">IF(AV31 = 0, 0,AV31/AT31*100)</f>
        <v>0</v>
      </c>
      <c r="AY31" s="170"/>
      <c r="AZ31" s="171"/>
      <c r="BI31" s="180" t="str">
        <f aca="false">AJ31 &amp; "0"</f>
        <v>Амортизационные отчисления0</v>
      </c>
      <c r="BX31" s="180" t="str">
        <f aca="false">AJ31&amp;"да"</f>
        <v>Амортизационные отчисленияда</v>
      </c>
    </row>
    <row r="32" customFormat="false" ht="11.25" hidden="true" customHeight="false" outlineLevel="0" collapsed="false">
      <c r="C32" s="131"/>
      <c r="D32" s="172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7"/>
      <c r="AI32" s="173" t="s">
        <v>136</v>
      </c>
      <c r="AJ32" s="174" t="s">
        <v>137</v>
      </c>
      <c r="AK32" s="175"/>
      <c r="AL32" s="175"/>
      <c r="AM32" s="175"/>
      <c r="AN32" s="175"/>
      <c r="AO32" s="175"/>
      <c r="AP32" s="175"/>
      <c r="AQ32" s="175"/>
      <c r="AR32" s="176"/>
      <c r="AS32" s="177" t="n">
        <f aca="false">SUMIF($BX$49:$BX$116,$BX32,AS$49:AS$116)</f>
        <v>0</v>
      </c>
      <c r="AT32" s="177" t="n">
        <f aca="false">SUMIF($BX$49:$BX$116,$BX32,AT$49:AT$116)</f>
        <v>0</v>
      </c>
      <c r="AU32" s="177" t="n">
        <f aca="false">SUMIF($BX$49:$BX$116,$BX32,AU$49:AU$116)</f>
        <v>0</v>
      </c>
      <c r="AV32" s="177" t="n">
        <f aca="false">SUMIF($BX$49:$BX$116,$BX32,AV$49:AV$116)</f>
        <v>0</v>
      </c>
      <c r="AW32" s="178" t="n">
        <f aca="false">SUMIF($BX$49:$BX$116,$BX32,AX$49:AX$116)</f>
        <v>0</v>
      </c>
      <c r="AX32" s="179" t="n">
        <f aca="false">IF(AV32 = 0, 0,AV32/AT32*100)</f>
        <v>0</v>
      </c>
      <c r="AY32" s="170"/>
      <c r="AZ32" s="171"/>
      <c r="BI32" s="180" t="str">
        <f aca="false">AJ32 &amp; "0"</f>
        <v>Прочие собственные средства0</v>
      </c>
      <c r="BX32" s="180" t="str">
        <f aca="false">AJ32&amp;"да"</f>
        <v>Прочие собственные средствада</v>
      </c>
    </row>
    <row r="33" customFormat="false" ht="11.25" hidden="true" customHeight="true" outlineLevel="0" collapsed="false">
      <c r="C33" s="131"/>
      <c r="D33" s="172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7"/>
      <c r="AI33" s="173" t="s">
        <v>138</v>
      </c>
      <c r="AJ33" s="174" t="s">
        <v>139</v>
      </c>
      <c r="AK33" s="175"/>
      <c r="AL33" s="175"/>
      <c r="AM33" s="175"/>
      <c r="AN33" s="175"/>
      <c r="AO33" s="175"/>
      <c r="AP33" s="175"/>
      <c r="AQ33" s="175"/>
      <c r="AR33" s="176"/>
      <c r="AS33" s="177" t="n">
        <f aca="false">SUMIF($BX$49:$BX$116,$BX33,AS$49:AS$116)</f>
        <v>0</v>
      </c>
      <c r="AT33" s="177" t="n">
        <f aca="false">SUMIF($BX$49:$BX$116,$BX33,AT$49:AT$116)</f>
        <v>0</v>
      </c>
      <c r="AU33" s="177" t="n">
        <f aca="false">SUMIF($BX$49:$BX$116,$BX33,AU$49:AU$116)</f>
        <v>0</v>
      </c>
      <c r="AV33" s="177" t="n">
        <f aca="false">SUMIF($BX$49:$BX$116,$BX33,AV$49:AV$116)</f>
        <v>0</v>
      </c>
      <c r="AW33" s="178" t="n">
        <f aca="false">SUMIF($BX$49:$BX$116,$BX33,AX$49:AX$116)</f>
        <v>0</v>
      </c>
      <c r="AX33" s="179" t="n">
        <f aca="false">IF(AV33 = 0, 0,AV33/AT33*100)</f>
        <v>0</v>
      </c>
      <c r="AY33" s="170"/>
      <c r="AZ33" s="171"/>
      <c r="BI33" s="180" t="str">
        <f aca="false">AJ33 &amp; "0"</f>
        <v>За счет платы за технологическое присоединение0</v>
      </c>
      <c r="BX33" s="180" t="str">
        <f aca="false">AJ33&amp;"да"</f>
        <v>За счет платы за технологическое присоединениеда</v>
      </c>
    </row>
    <row r="34" customFormat="false" ht="11.25" hidden="true" customHeight="false" outlineLevel="0" collapsed="false">
      <c r="C34" s="131"/>
      <c r="D34" s="166"/>
      <c r="E34" s="15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60"/>
      <c r="AI34" s="167" t="s">
        <v>140</v>
      </c>
      <c r="AJ34" s="160" t="s">
        <v>141</v>
      </c>
      <c r="AK34" s="159"/>
      <c r="AL34" s="159"/>
      <c r="AM34" s="159"/>
      <c r="AN34" s="159"/>
      <c r="AO34" s="159"/>
      <c r="AP34" s="159"/>
      <c r="AQ34" s="159"/>
      <c r="AR34" s="161"/>
      <c r="AS34" s="168" t="n">
        <f aca="false">SUM(AS35:AS37)</f>
        <v>0</v>
      </c>
      <c r="AT34" s="168" t="n">
        <f aca="false">SUM(AT35:AT37)</f>
        <v>0</v>
      </c>
      <c r="AU34" s="168" t="n">
        <f aca="false">SUM(AU35:AU37)</f>
        <v>0</v>
      </c>
      <c r="AV34" s="168" t="n">
        <f aca="false">SUM(AV35:AV37)</f>
        <v>0</v>
      </c>
      <c r="AW34" s="169" t="n">
        <f aca="false">SUM(AW35:AW37)</f>
        <v>0</v>
      </c>
      <c r="AX34" s="162" t="n">
        <f aca="false">IF(AV34 = 0, 0,AV34/AT34*100)</f>
        <v>0</v>
      </c>
      <c r="AY34" s="170"/>
      <c r="AZ34" s="171"/>
      <c r="BI34" s="181"/>
      <c r="BX34" s="180" t="str">
        <f aca="false">AJ34&amp;"да"</f>
        <v>Привлеченные средствада</v>
      </c>
    </row>
    <row r="35" customFormat="false" ht="11.25" hidden="true" customHeight="false" outlineLevel="0" collapsed="false">
      <c r="C35" s="131"/>
      <c r="D35" s="172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7"/>
      <c r="AI35" s="173" t="s">
        <v>142</v>
      </c>
      <c r="AJ35" s="174" t="s">
        <v>143</v>
      </c>
      <c r="AK35" s="175"/>
      <c r="AL35" s="175"/>
      <c r="AM35" s="175"/>
      <c r="AN35" s="175"/>
      <c r="AO35" s="175"/>
      <c r="AP35" s="175"/>
      <c r="AQ35" s="175"/>
      <c r="AR35" s="176"/>
      <c r="AS35" s="177" t="n">
        <f aca="false">SUMIF($BX$49:$BX$116,$BX35,AS$49:AS$116)</f>
        <v>0</v>
      </c>
      <c r="AT35" s="177" t="n">
        <f aca="false">SUMIF($BX$49:$BX$116,$BX35,AT$49:AT$116)</f>
        <v>0</v>
      </c>
      <c r="AU35" s="177" t="n">
        <f aca="false">SUMIF($BX$49:$BX$116,$BX35,AU$49:AU$116)</f>
        <v>0</v>
      </c>
      <c r="AV35" s="177" t="n">
        <f aca="false">SUMIF($BX$49:$BX$116,$BX35,AV$49:AV$116)</f>
        <v>0</v>
      </c>
      <c r="AW35" s="178" t="n">
        <f aca="false">SUMIF($BX$49:$BX$116,$BX35,AX$49:AX$116)</f>
        <v>0</v>
      </c>
      <c r="AX35" s="179" t="n">
        <f aca="false">IF(AV35 = 0, 0,AV35/AT35*100)</f>
        <v>0</v>
      </c>
      <c r="AY35" s="170"/>
      <c r="AZ35" s="171"/>
      <c r="BI35" s="180" t="str">
        <f aca="false">AJ35 &amp; "0"</f>
        <v>Кредиты0</v>
      </c>
      <c r="BX35" s="180" t="str">
        <f aca="false">AJ35&amp;"да"</f>
        <v>Кредитыда</v>
      </c>
    </row>
    <row r="36" customFormat="false" ht="11.25" hidden="true" customHeight="false" outlineLevel="0" collapsed="false">
      <c r="C36" s="131"/>
      <c r="D36" s="172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7"/>
      <c r="AI36" s="173" t="s">
        <v>144</v>
      </c>
      <c r="AJ36" s="174" t="s">
        <v>145</v>
      </c>
      <c r="AK36" s="175"/>
      <c r="AL36" s="175"/>
      <c r="AM36" s="175"/>
      <c r="AN36" s="175"/>
      <c r="AO36" s="175"/>
      <c r="AP36" s="175"/>
      <c r="AQ36" s="175"/>
      <c r="AR36" s="176"/>
      <c r="AS36" s="177" t="n">
        <f aca="false">SUMIF($BX$49:$BX$116,$BX36,AS$49:AS$116)</f>
        <v>0</v>
      </c>
      <c r="AT36" s="177" t="n">
        <f aca="false">SUMIF($BX$49:$BX$116,$BX36,AT$49:AT$116)</f>
        <v>0</v>
      </c>
      <c r="AU36" s="177" t="n">
        <f aca="false">SUMIF($BX$49:$BX$116,$BX36,AU$49:AU$116)</f>
        <v>0</v>
      </c>
      <c r="AV36" s="177" t="n">
        <f aca="false">SUMIF($BX$49:$BX$116,$BX36,AV$49:AV$116)</f>
        <v>0</v>
      </c>
      <c r="AW36" s="178" t="n">
        <f aca="false">SUMIF($BX$49:$BX$116,$BX36,AX$49:AX$116)</f>
        <v>0</v>
      </c>
      <c r="AX36" s="179" t="n">
        <f aca="false">IF(AV36 = 0, 0,AV36/AT36*100)</f>
        <v>0</v>
      </c>
      <c r="AY36" s="170"/>
      <c r="AZ36" s="171"/>
      <c r="BI36" s="180" t="str">
        <f aca="false">AJ36 &amp; "0"</f>
        <v>Займы0</v>
      </c>
      <c r="BX36" s="180" t="str">
        <f aca="false">AJ36&amp;"да"</f>
        <v>Займыда</v>
      </c>
    </row>
    <row r="37" customFormat="false" ht="11.25" hidden="true" customHeight="true" outlineLevel="0" collapsed="false">
      <c r="C37" s="131"/>
      <c r="D37" s="172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7"/>
      <c r="AI37" s="173" t="s">
        <v>146</v>
      </c>
      <c r="AJ37" s="174" t="s">
        <v>147</v>
      </c>
      <c r="AK37" s="175"/>
      <c r="AL37" s="175"/>
      <c r="AM37" s="175"/>
      <c r="AN37" s="175"/>
      <c r="AO37" s="175"/>
      <c r="AP37" s="175"/>
      <c r="AQ37" s="175"/>
      <c r="AR37" s="176"/>
      <c r="AS37" s="177" t="n">
        <f aca="false">SUMIF($BX$49:$BX$116,$BX37,AS$49:AS$116)</f>
        <v>0</v>
      </c>
      <c r="AT37" s="177" t="n">
        <f aca="false">SUMIF($BX$49:$BX$116,$BX37,AT$49:AT$116)</f>
        <v>0</v>
      </c>
      <c r="AU37" s="177" t="n">
        <f aca="false">SUMIF($BX$49:$BX$116,$BX37,AU$49:AU$116)</f>
        <v>0</v>
      </c>
      <c r="AV37" s="177" t="n">
        <f aca="false">SUMIF($BX$49:$BX$116,$BX37,AV$49:AV$116)</f>
        <v>0</v>
      </c>
      <c r="AW37" s="178" t="n">
        <f aca="false">SUMIF($BX$49:$BX$116,$BX37,AX$49:AX$116)</f>
        <v>0</v>
      </c>
      <c r="AX37" s="179" t="n">
        <f aca="false">IF(AV37 = 0, 0,AV37/AT37*100)</f>
        <v>0</v>
      </c>
      <c r="AY37" s="170"/>
      <c r="BI37" s="180" t="str">
        <f aca="false">AJ37 &amp; "0"</f>
        <v>Прочие привлеченные средства0</v>
      </c>
      <c r="BX37" s="180" t="str">
        <f aca="false">AJ37&amp;"да"</f>
        <v>Прочие привлеченные средствада</v>
      </c>
    </row>
    <row r="38" customFormat="false" ht="11.25" hidden="true" customHeight="false" outlineLevel="0" collapsed="false">
      <c r="C38" s="131"/>
      <c r="D38" s="166"/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60"/>
      <c r="AI38" s="167" t="s">
        <v>148</v>
      </c>
      <c r="AJ38" s="160" t="s">
        <v>149</v>
      </c>
      <c r="AK38" s="159"/>
      <c r="AL38" s="159"/>
      <c r="AM38" s="159"/>
      <c r="AN38" s="159"/>
      <c r="AO38" s="159"/>
      <c r="AP38" s="159"/>
      <c r="AQ38" s="159"/>
      <c r="AR38" s="161"/>
      <c r="AS38" s="168" t="n">
        <f aca="false">SUM(AS39:AS41)</f>
        <v>0</v>
      </c>
      <c r="AT38" s="168" t="n">
        <f aca="false">SUM(AT39:AT41)</f>
        <v>0</v>
      </c>
      <c r="AU38" s="168" t="n">
        <f aca="false">SUM(AU39:AU41)</f>
        <v>0</v>
      </c>
      <c r="AV38" s="168" t="n">
        <f aca="false">SUM(AV39:AV41)</f>
        <v>0</v>
      </c>
      <c r="AW38" s="169" t="n">
        <f aca="false">SUM(AW39:AW41)</f>
        <v>0</v>
      </c>
      <c r="AX38" s="162" t="n">
        <f aca="false">IF(AV38 = 0, 0,AV38/AT38*100)</f>
        <v>0</v>
      </c>
      <c r="AY38" s="170"/>
      <c r="BI38" s="181"/>
      <c r="BX38" s="180" t="str">
        <f aca="false">AJ38&amp;"да"</f>
        <v>Бюджетное финансированиеда</v>
      </c>
    </row>
    <row r="39" customFormat="false" ht="11.25" hidden="true" customHeight="false" outlineLevel="0" collapsed="false">
      <c r="C39" s="131"/>
      <c r="D39" s="17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7"/>
      <c r="AI39" s="173" t="s">
        <v>150</v>
      </c>
      <c r="AJ39" s="174" t="s">
        <v>151</v>
      </c>
      <c r="AK39" s="175"/>
      <c r="AL39" s="175"/>
      <c r="AM39" s="175"/>
      <c r="AN39" s="175"/>
      <c r="AO39" s="175"/>
      <c r="AP39" s="175"/>
      <c r="AQ39" s="175"/>
      <c r="AR39" s="176"/>
      <c r="AS39" s="177" t="n">
        <f aca="false">SUMIF($BX$49:$BX$116,$BX39,AS$49:AS$116)</f>
        <v>0</v>
      </c>
      <c r="AT39" s="177" t="n">
        <f aca="false">SUMIF($BX$49:$BX$116,$BX39,AT$49:AT$116)</f>
        <v>0</v>
      </c>
      <c r="AU39" s="177" t="n">
        <f aca="false">SUMIF($BX$49:$BX$116,$BX39,AU$49:AU$116)</f>
        <v>0</v>
      </c>
      <c r="AV39" s="177" t="n">
        <f aca="false">SUMIF($BX$49:$BX$116,$BX39,AV$49:AV$116)</f>
        <v>0</v>
      </c>
      <c r="AW39" s="178" t="n">
        <f aca="false">SUMIF($BX$49:$BX$116,$BX39,AX$49:AX$116)</f>
        <v>0</v>
      </c>
      <c r="AX39" s="179" t="n">
        <f aca="false">IF(AV39 = 0, 0,AV39/AT39*100)</f>
        <v>0</v>
      </c>
      <c r="AY39" s="170"/>
      <c r="BI39" s="180" t="str">
        <f aca="false">AJ39 &amp; "0"</f>
        <v>Федеральный бюджет0</v>
      </c>
      <c r="BX39" s="180" t="str">
        <f aca="false">AJ39&amp;"да"</f>
        <v>Федеральный бюджетда</v>
      </c>
    </row>
    <row r="40" customFormat="false" ht="11.25" hidden="true" customHeight="false" outlineLevel="0" collapsed="false">
      <c r="C40" s="131"/>
      <c r="D40" s="172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7"/>
      <c r="AI40" s="173" t="s">
        <v>152</v>
      </c>
      <c r="AJ40" s="174" t="s">
        <v>153</v>
      </c>
      <c r="AK40" s="175"/>
      <c r="AL40" s="175"/>
      <c r="AM40" s="175"/>
      <c r="AN40" s="175"/>
      <c r="AO40" s="175"/>
      <c r="AP40" s="175"/>
      <c r="AQ40" s="175"/>
      <c r="AR40" s="176"/>
      <c r="AS40" s="177" t="n">
        <f aca="false">SUMIF($BX$49:$BX$116,$BX40,AS$49:AS$116)</f>
        <v>0</v>
      </c>
      <c r="AT40" s="177" t="n">
        <f aca="false">SUMIF($BX$49:$BX$116,$BX40,AT$49:AT$116)</f>
        <v>0</v>
      </c>
      <c r="AU40" s="177" t="n">
        <f aca="false">SUMIF($BX$49:$BX$116,$BX40,AU$49:AU$116)</f>
        <v>0</v>
      </c>
      <c r="AV40" s="177" t="n">
        <f aca="false">SUMIF($BX$49:$BX$116,$BX40,AV$49:AV$116)</f>
        <v>0</v>
      </c>
      <c r="AW40" s="178" t="n">
        <f aca="false">SUMIF($BX$49:$BX$116,$BX40,AX$49:AX$116)</f>
        <v>0</v>
      </c>
      <c r="AX40" s="179" t="n">
        <f aca="false">IF(AV40 = 0, 0,AV40/AT40*100)</f>
        <v>0</v>
      </c>
      <c r="AY40" s="170"/>
      <c r="BI40" s="180" t="str">
        <f aca="false">AJ40 &amp; "0"</f>
        <v>Бюджет субъекта РФ0</v>
      </c>
      <c r="BX40" s="180" t="str">
        <f aca="false">AJ40&amp;"да"</f>
        <v>Бюджет субъекта РФда</v>
      </c>
    </row>
    <row r="41" customFormat="false" ht="11.25" hidden="true" customHeight="true" outlineLevel="0" collapsed="false">
      <c r="C41" s="131"/>
      <c r="D41" s="172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7"/>
      <c r="AI41" s="173" t="s">
        <v>154</v>
      </c>
      <c r="AJ41" s="174" t="s">
        <v>155</v>
      </c>
      <c r="AK41" s="175"/>
      <c r="AL41" s="175"/>
      <c r="AM41" s="175"/>
      <c r="AN41" s="175"/>
      <c r="AO41" s="175"/>
      <c r="AP41" s="175"/>
      <c r="AQ41" s="175"/>
      <c r="AR41" s="176"/>
      <c r="AS41" s="177" t="n">
        <f aca="false">SUMIF($BX$49:$BX$116,$BX41,AS$49:AS$116)</f>
        <v>0</v>
      </c>
      <c r="AT41" s="177" t="n">
        <f aca="false">SUMIF($BX$49:$BX$116,$BX41,AT$49:AT$116)</f>
        <v>0</v>
      </c>
      <c r="AU41" s="177" t="n">
        <f aca="false">SUMIF($BX$49:$BX$116,$BX41,AU$49:AU$116)</f>
        <v>0</v>
      </c>
      <c r="AV41" s="177" t="n">
        <f aca="false">SUMIF($BX$49:$BX$116,$BX41,AV$49:AV$116)</f>
        <v>0</v>
      </c>
      <c r="AW41" s="178" t="n">
        <f aca="false">SUMIF($BX$49:$BX$116,$BX41,AX$49:AX$116)</f>
        <v>0</v>
      </c>
      <c r="AX41" s="179" t="n">
        <f aca="false">IF(AV41 = 0, 0,AV41/AT41*100)</f>
        <v>0</v>
      </c>
      <c r="AY41" s="170"/>
      <c r="BI41" s="180" t="str">
        <f aca="false">AJ41 &amp; "0"</f>
        <v>Бюджет муниципального образования0</v>
      </c>
      <c r="BX41" s="180" t="str">
        <f aca="false">AJ41&amp;"да"</f>
        <v>Бюджет муниципального образованияда</v>
      </c>
    </row>
    <row r="42" customFormat="false" ht="11.25" hidden="true" customHeight="true" outlineLevel="0" collapsed="false">
      <c r="C42" s="131"/>
      <c r="D42" s="166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60"/>
      <c r="AI42" s="167" t="s">
        <v>156</v>
      </c>
      <c r="AJ42" s="160" t="s">
        <v>157</v>
      </c>
      <c r="AK42" s="159"/>
      <c r="AL42" s="159"/>
      <c r="AM42" s="159"/>
      <c r="AN42" s="159"/>
      <c r="AO42" s="159"/>
      <c r="AP42" s="159"/>
      <c r="AQ42" s="159"/>
      <c r="AR42" s="161"/>
      <c r="AS42" s="168" t="n">
        <f aca="false">SUM(AS43:AS44)</f>
        <v>0</v>
      </c>
      <c r="AT42" s="168" t="n">
        <f aca="false">SUM(AT43:AT44)</f>
        <v>0</v>
      </c>
      <c r="AU42" s="168" t="n">
        <f aca="false">SUM(AU43:AU44)</f>
        <v>0</v>
      </c>
      <c r="AV42" s="168" t="n">
        <f aca="false">SUM(AV43:AV44)</f>
        <v>0</v>
      </c>
      <c r="AW42" s="169" t="n">
        <f aca="false">SUM(AW43:AW44)</f>
        <v>0</v>
      </c>
      <c r="AX42" s="162" t="n">
        <f aca="false">IF(AV42 = 0, 0,AV42/AT42*100)</f>
        <v>0</v>
      </c>
      <c r="AY42" s="170"/>
      <c r="BI42" s="181"/>
      <c r="BX42" s="180" t="str">
        <f aca="false">AJ42&amp;"да"</f>
        <v>Прочие источники финансированияда</v>
      </c>
    </row>
    <row r="43" customFormat="false" ht="11.25" hidden="true" customHeight="false" outlineLevel="0" collapsed="false">
      <c r="C43" s="131"/>
      <c r="D43" s="172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7"/>
      <c r="AI43" s="173" t="s">
        <v>158</v>
      </c>
      <c r="AJ43" s="174" t="s">
        <v>159</v>
      </c>
      <c r="AK43" s="175"/>
      <c r="AL43" s="175"/>
      <c r="AM43" s="175"/>
      <c r="AN43" s="175"/>
      <c r="AO43" s="175"/>
      <c r="AP43" s="175"/>
      <c r="AQ43" s="175"/>
      <c r="AR43" s="176"/>
      <c r="AS43" s="177" t="n">
        <f aca="false">SUMIF($BX$49:$BX$116,$BX43,AS$49:AS$116)</f>
        <v>0</v>
      </c>
      <c r="AT43" s="177" t="n">
        <f aca="false">SUMIF($BX$49:$BX$116,$BX43,AT$49:AT$116)</f>
        <v>0</v>
      </c>
      <c r="AU43" s="177" t="n">
        <f aca="false">SUMIF($BX$49:$BX$116,$BX43,AU$49:AU$116)</f>
        <v>0</v>
      </c>
      <c r="AV43" s="177" t="n">
        <f aca="false">SUMIF($BX$49:$BX$116,$BX43,AV$49:AV$116)</f>
        <v>0</v>
      </c>
      <c r="AW43" s="178" t="n">
        <f aca="false">SUMIF($BX$49:$BX$116,$BX43,AX$49:AX$116)</f>
        <v>0</v>
      </c>
      <c r="AX43" s="179" t="n">
        <f aca="false">IF(AV43 = 0, 0,AV43/AT43*100)</f>
        <v>0</v>
      </c>
      <c r="AY43" s="170"/>
      <c r="BI43" s="180" t="str">
        <f aca="false">AJ43 &amp; "0"</f>
        <v>Лизинг0</v>
      </c>
      <c r="BX43" s="180" t="str">
        <f aca="false">AJ43&amp;"да"</f>
        <v>Лизингда</v>
      </c>
    </row>
    <row r="44" customFormat="false" ht="11.25" hidden="true" customHeight="false" outlineLevel="0" collapsed="false">
      <c r="C44" s="131"/>
      <c r="D44" s="172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7"/>
      <c r="AI44" s="173" t="s">
        <v>160</v>
      </c>
      <c r="AJ44" s="182" t="s">
        <v>161</v>
      </c>
      <c r="AK44" s="183"/>
      <c r="AL44" s="183"/>
      <c r="AM44" s="183"/>
      <c r="AN44" s="183"/>
      <c r="AO44" s="183"/>
      <c r="AP44" s="183"/>
      <c r="AQ44" s="183"/>
      <c r="AR44" s="184"/>
      <c r="AS44" s="177" t="n">
        <f aca="false">SUMIF($BX$49:$BX$116,$BX44,AS$49:AS$116)</f>
        <v>0</v>
      </c>
      <c r="AT44" s="177" t="n">
        <f aca="false">SUMIF($BX$49:$BX$116,$BX44,AT$49:AT$116)</f>
        <v>0</v>
      </c>
      <c r="AU44" s="177" t="n">
        <f aca="false">SUMIF($BX$49:$BX$116,$BX44,AU$49:AU$116)</f>
        <v>0</v>
      </c>
      <c r="AV44" s="177" t="n">
        <f aca="false">SUMIF($BX$49:$BX$116,$BX44,AV$49:AV$116)</f>
        <v>0</v>
      </c>
      <c r="AW44" s="178" t="n">
        <f aca="false">SUMIF($BX$49:$BX$116,$BX44,AX$49:AX$116)</f>
        <v>0</v>
      </c>
      <c r="AX44" s="179" t="n">
        <f aca="false">IF(AV44 = 0, 0,AV44/AT44*100)</f>
        <v>0</v>
      </c>
      <c r="AY44" s="170"/>
      <c r="BI44" s="180" t="str">
        <f aca="false">AJ44 &amp; "0"</f>
        <v>Прочие0</v>
      </c>
      <c r="BX44" s="180" t="str">
        <f aca="false">AJ44&amp;"да"</f>
        <v>Прочиеда</v>
      </c>
    </row>
    <row r="45" customFormat="false" ht="15" hidden="false" customHeight="true" outlineLevel="0" collapsed="false">
      <c r="C45" s="131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6"/>
      <c r="AT45" s="186"/>
      <c r="AU45" s="186"/>
      <c r="AV45" s="186"/>
      <c r="AW45" s="186"/>
      <c r="AX45" s="186"/>
      <c r="AY45" s="171"/>
      <c r="AZ45" s="171"/>
      <c r="BA45" s="171"/>
      <c r="BB45" s="171"/>
      <c r="BC45" s="171"/>
      <c r="BD45" s="171"/>
    </row>
    <row r="46" customFormat="false" ht="15" hidden="false" customHeight="true" outlineLevel="0" collapsed="false">
      <c r="C46" s="131"/>
      <c r="D46" s="187" t="s">
        <v>163</v>
      </c>
      <c r="E46" s="188"/>
      <c r="F46" s="188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70"/>
    </row>
    <row r="47" customFormat="false" ht="24" hidden="false" customHeight="true" outlineLevel="0" collapsed="false">
      <c r="C47" s="131"/>
      <c r="D47" s="140" t="s">
        <v>89</v>
      </c>
      <c r="E47" s="140" t="s">
        <v>90</v>
      </c>
      <c r="F47" s="140" t="s">
        <v>91</v>
      </c>
      <c r="G47" s="141" t="s">
        <v>92</v>
      </c>
      <c r="H47" s="141" t="s">
        <v>93</v>
      </c>
      <c r="I47" s="141"/>
      <c r="J47" s="141"/>
      <c r="K47" s="141" t="s">
        <v>94</v>
      </c>
      <c r="L47" s="141" t="s">
        <v>95</v>
      </c>
      <c r="M47" s="141" t="s">
        <v>96</v>
      </c>
      <c r="N47" s="141"/>
      <c r="O47" s="141" t="s">
        <v>97</v>
      </c>
      <c r="P47" s="141"/>
      <c r="Q47" s="142"/>
      <c r="R47" s="143" t="s">
        <v>98</v>
      </c>
      <c r="S47" s="141" t="s">
        <v>99</v>
      </c>
      <c r="T47" s="141" t="s">
        <v>100</v>
      </c>
      <c r="U47" s="141" t="s">
        <v>101</v>
      </c>
      <c r="V47" s="141" t="s">
        <v>102</v>
      </c>
      <c r="W47" s="141"/>
      <c r="X47" s="141"/>
      <c r="Y47" s="141"/>
      <c r="Z47" s="141"/>
      <c r="AA47" s="141"/>
      <c r="AB47" s="141"/>
      <c r="AC47" s="141" t="s">
        <v>93</v>
      </c>
      <c r="AD47" s="141"/>
      <c r="AE47" s="141"/>
      <c r="AF47" s="141"/>
      <c r="AG47" s="141"/>
      <c r="AH47" s="142"/>
      <c r="AI47" s="143" t="s">
        <v>103</v>
      </c>
      <c r="AJ47" s="141" t="s">
        <v>104</v>
      </c>
      <c r="AK47" s="141" t="s">
        <v>105</v>
      </c>
      <c r="AL47" s="141" t="s">
        <v>106</v>
      </c>
      <c r="AM47" s="141" t="s">
        <v>107</v>
      </c>
      <c r="AN47" s="141" t="s">
        <v>108</v>
      </c>
      <c r="AO47" s="141" t="s">
        <v>109</v>
      </c>
      <c r="AP47" s="141" t="s">
        <v>110</v>
      </c>
      <c r="AQ47" s="141" t="s">
        <v>111</v>
      </c>
      <c r="AR47" s="141" t="s">
        <v>112</v>
      </c>
      <c r="AS47" s="141" t="s">
        <v>113</v>
      </c>
      <c r="AT47" s="141" t="s">
        <v>114</v>
      </c>
      <c r="AU47" s="141" t="s">
        <v>115</v>
      </c>
      <c r="AV47" s="141" t="s">
        <v>116</v>
      </c>
      <c r="AW47" s="141" t="s">
        <v>164</v>
      </c>
      <c r="AX47" s="144" t="s">
        <v>117</v>
      </c>
      <c r="AY47" s="190" t="s">
        <v>165</v>
      </c>
      <c r="AZ47" s="190"/>
      <c r="BA47" s="190"/>
      <c r="BB47" s="190"/>
      <c r="BC47" s="191" t="s">
        <v>166</v>
      </c>
      <c r="BD47" s="191"/>
      <c r="BE47" s="170"/>
    </row>
    <row r="48" customFormat="false" ht="45" hidden="false" customHeight="false" outlineLevel="0" collapsed="false">
      <c r="C48" s="131"/>
      <c r="D48" s="140"/>
      <c r="E48" s="140"/>
      <c r="F48" s="140"/>
      <c r="G48" s="141"/>
      <c r="H48" s="141" t="s">
        <v>118</v>
      </c>
      <c r="I48" s="141" t="s">
        <v>119</v>
      </c>
      <c r="J48" s="141" t="s">
        <v>120</v>
      </c>
      <c r="K48" s="141"/>
      <c r="L48" s="141"/>
      <c r="M48" s="141" t="s">
        <v>121</v>
      </c>
      <c r="N48" s="141" t="s">
        <v>38</v>
      </c>
      <c r="O48" s="141" t="s">
        <v>122</v>
      </c>
      <c r="P48" s="141" t="s">
        <v>123</v>
      </c>
      <c r="Q48" s="147"/>
      <c r="R48" s="143"/>
      <c r="S48" s="141"/>
      <c r="T48" s="141"/>
      <c r="U48" s="141"/>
      <c r="V48" s="141" t="s">
        <v>118</v>
      </c>
      <c r="W48" s="141" t="s">
        <v>119</v>
      </c>
      <c r="X48" s="141" t="s">
        <v>120</v>
      </c>
      <c r="Y48" s="141" t="s">
        <v>124</v>
      </c>
      <c r="Z48" s="141" t="s">
        <v>120</v>
      </c>
      <c r="AA48" s="141" t="s">
        <v>125</v>
      </c>
      <c r="AB48" s="141" t="s">
        <v>126</v>
      </c>
      <c r="AC48" s="141" t="s">
        <v>118</v>
      </c>
      <c r="AD48" s="141" t="s">
        <v>119</v>
      </c>
      <c r="AE48" s="141" t="s">
        <v>120</v>
      </c>
      <c r="AF48" s="141" t="s">
        <v>124</v>
      </c>
      <c r="AG48" s="141" t="s">
        <v>120</v>
      </c>
      <c r="AH48" s="147"/>
      <c r="AI48" s="143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4"/>
      <c r="AY48" s="190" t="s">
        <v>167</v>
      </c>
      <c r="AZ48" s="190" t="s">
        <v>168</v>
      </c>
      <c r="BA48" s="141" t="s">
        <v>169</v>
      </c>
      <c r="BB48" s="141" t="s">
        <v>170</v>
      </c>
      <c r="BC48" s="191" t="s">
        <v>166</v>
      </c>
      <c r="BD48" s="191" t="s">
        <v>171</v>
      </c>
      <c r="BE48" s="170"/>
    </row>
    <row r="49" customFormat="false" ht="12.75" hidden="false" customHeight="true" outlineLevel="0" collapsed="false">
      <c r="C49" s="131"/>
      <c r="D49" s="192"/>
      <c r="E49" s="192"/>
      <c r="F49" s="192"/>
      <c r="G49" s="160" t="s">
        <v>130</v>
      </c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93" t="s">
        <v>130</v>
      </c>
      <c r="AK49" s="193"/>
      <c r="AL49" s="193"/>
      <c r="AM49" s="193"/>
      <c r="AN49" s="193"/>
      <c r="AO49" s="193"/>
      <c r="AP49" s="193"/>
      <c r="AQ49" s="193"/>
      <c r="AR49" s="193"/>
      <c r="AS49" s="162" t="n">
        <f aca="false">SUMIF($BE50:$BE102,"&lt;&gt;1",AS50:AS102)</f>
        <v>153777.3404</v>
      </c>
      <c r="AT49" s="162" t="n">
        <f aca="false">SUMIF($BE50:$BE102,"&lt;&gt;1",AT50:AT102)</f>
        <v>52345.2012</v>
      </c>
      <c r="AU49" s="162" t="n">
        <f aca="false">SUMIF($BE50:$BE102,"&lt;&gt;1",AU50:AU102)</f>
        <v>4702.3416776</v>
      </c>
      <c r="AV49" s="162" t="n">
        <f aca="false">SUMIF($BE50:$BE102,"&lt;&gt;1",AV50:AV102)</f>
        <v>36319.6969008</v>
      </c>
      <c r="AW49" s="162" t="n">
        <f aca="false">SUMIF($BE50:$BE102,"&lt;&gt;1",AW50:AW102)</f>
        <v>16025.5042992</v>
      </c>
      <c r="AX49" s="194"/>
      <c r="AY49" s="195"/>
      <c r="AZ49" s="195"/>
      <c r="BA49" s="195"/>
      <c r="BB49" s="195"/>
      <c r="BC49" s="195"/>
      <c r="BD49" s="195"/>
      <c r="BE49" s="170"/>
    </row>
    <row r="50" customFormat="false" ht="12" hidden="true" customHeight="true" outlineLevel="0" collapsed="false">
      <c r="C50" s="131"/>
      <c r="D50" s="185" t="n">
        <v>0</v>
      </c>
      <c r="E50" s="185"/>
      <c r="F50" s="185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70"/>
    </row>
    <row r="51" customFormat="false" ht="11.25" hidden="false" customHeight="true" outlineLevel="0" collapsed="false">
      <c r="C51" s="196"/>
      <c r="D51" s="197" t="s">
        <v>172</v>
      </c>
      <c r="E51" s="198" t="s">
        <v>173</v>
      </c>
      <c r="F51" s="198" t="s">
        <v>174</v>
      </c>
      <c r="G51" s="198" t="s">
        <v>175</v>
      </c>
      <c r="H51" s="198" t="s">
        <v>176</v>
      </c>
      <c r="I51" s="198" t="s">
        <v>176</v>
      </c>
      <c r="J51" s="198" t="s">
        <v>177</v>
      </c>
      <c r="K51" s="199" t="s">
        <v>148</v>
      </c>
      <c r="L51" s="199" t="s">
        <v>178</v>
      </c>
      <c r="M51" s="200" t="s">
        <v>179</v>
      </c>
      <c r="N51" s="200" t="s">
        <v>178</v>
      </c>
      <c r="O51" s="201" t="n">
        <v>35</v>
      </c>
      <c r="P51" s="202" t="n">
        <v>100</v>
      </c>
      <c r="Q51" s="203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5"/>
      <c r="BF51" s="181"/>
      <c r="BG51" s="181"/>
      <c r="BH51" s="181"/>
      <c r="BI51" s="181"/>
      <c r="BJ51" s="181"/>
      <c r="BK51" s="181"/>
    </row>
    <row r="52" customFormat="false" ht="11.25" hidden="false" customHeight="true" outlineLevel="0" collapsed="false">
      <c r="C52" s="196"/>
      <c r="D52" s="197"/>
      <c r="E52" s="198"/>
      <c r="F52" s="198"/>
      <c r="G52" s="198"/>
      <c r="H52" s="198"/>
      <c r="I52" s="198"/>
      <c r="J52" s="198"/>
      <c r="K52" s="199"/>
      <c r="L52" s="199"/>
      <c r="M52" s="200"/>
      <c r="N52" s="200"/>
      <c r="O52" s="201"/>
      <c r="P52" s="202"/>
      <c r="Q52" s="206"/>
      <c r="R52" s="207" t="n">
        <v>1</v>
      </c>
      <c r="S52" s="208" t="s">
        <v>180</v>
      </c>
      <c r="T52" s="208" t="s">
        <v>181</v>
      </c>
      <c r="U52" s="208" t="s">
        <v>182</v>
      </c>
      <c r="V52" s="208" t="s">
        <v>183</v>
      </c>
      <c r="W52" s="208" t="s">
        <v>183</v>
      </c>
      <c r="X52" s="208" t="s">
        <v>177</v>
      </c>
      <c r="Y52" s="208" t="s">
        <v>184</v>
      </c>
      <c r="Z52" s="208" t="s">
        <v>185</v>
      </c>
      <c r="AA52" s="208" t="s">
        <v>186</v>
      </c>
      <c r="AB52" s="208" t="s">
        <v>187</v>
      </c>
      <c r="AC52" s="208" t="s">
        <v>176</v>
      </c>
      <c r="AD52" s="208" t="s">
        <v>176</v>
      </c>
      <c r="AE52" s="208" t="s">
        <v>177</v>
      </c>
      <c r="AF52" s="208" t="s">
        <v>184</v>
      </c>
      <c r="AG52" s="208" t="s">
        <v>185</v>
      </c>
      <c r="AH52" s="209"/>
      <c r="AI52" s="210" t="n">
        <v>0</v>
      </c>
      <c r="AJ52" s="211" t="s">
        <v>188</v>
      </c>
      <c r="AK52" s="211"/>
      <c r="AL52" s="211"/>
      <c r="AM52" s="211"/>
      <c r="AN52" s="211"/>
      <c r="AO52" s="211"/>
      <c r="AP52" s="211"/>
      <c r="AQ52" s="211"/>
      <c r="AR52" s="211"/>
      <c r="AS52" s="212"/>
      <c r="AT52" s="212"/>
      <c r="AU52" s="212"/>
      <c r="AV52" s="212"/>
      <c r="AW52" s="212"/>
      <c r="AX52" s="212"/>
      <c r="AY52" s="158"/>
      <c r="AZ52" s="158"/>
      <c r="BA52" s="158"/>
      <c r="BB52" s="158"/>
      <c r="BC52" s="158"/>
      <c r="BD52" s="158"/>
      <c r="BE52" s="205"/>
      <c r="BF52" s="213"/>
      <c r="BG52" s="213"/>
      <c r="BH52" s="213"/>
      <c r="BI52" s="181"/>
      <c r="BJ52" s="213"/>
      <c r="BK52" s="213"/>
      <c r="BL52" s="213"/>
      <c r="BM52" s="213"/>
      <c r="BN52" s="213"/>
    </row>
    <row r="53" customFormat="false" ht="15" hidden="false" customHeight="true" outlineLevel="0" collapsed="false">
      <c r="C53" s="196"/>
      <c r="D53" s="197"/>
      <c r="E53" s="198"/>
      <c r="F53" s="198"/>
      <c r="G53" s="198"/>
      <c r="H53" s="198"/>
      <c r="I53" s="198"/>
      <c r="J53" s="198"/>
      <c r="K53" s="199"/>
      <c r="L53" s="199"/>
      <c r="M53" s="200"/>
      <c r="N53" s="200"/>
      <c r="O53" s="201"/>
      <c r="P53" s="202"/>
      <c r="Q53" s="206"/>
      <c r="R53" s="207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14"/>
      <c r="AI53" s="215" t="s">
        <v>172</v>
      </c>
      <c r="AJ53" s="216" t="s">
        <v>135</v>
      </c>
      <c r="AK53" s="217" t="s">
        <v>55</v>
      </c>
      <c r="AL53" s="217"/>
      <c r="AM53" s="217"/>
      <c r="AN53" s="217"/>
      <c r="AO53" s="217"/>
      <c r="AP53" s="217"/>
      <c r="AQ53" s="217"/>
      <c r="AR53" s="217"/>
      <c r="AS53" s="218" t="n">
        <v>21585.13762534</v>
      </c>
      <c r="AT53" s="219" t="n">
        <v>5241.2226144</v>
      </c>
      <c r="AU53" s="219" t="n">
        <v>68.5959016</v>
      </c>
      <c r="AV53" s="220" t="n">
        <f aca="false">AT53</f>
        <v>5241.2226144</v>
      </c>
      <c r="AW53" s="219" t="n">
        <f aca="false">AT53-AV53</f>
        <v>0</v>
      </c>
      <c r="AX53" s="219" t="n">
        <f aca="false">AV53-AT53</f>
        <v>0</v>
      </c>
      <c r="AY53" s="221"/>
      <c r="AZ53" s="221"/>
      <c r="BA53" s="222"/>
      <c r="BB53" s="221"/>
      <c r="BC53" s="223"/>
      <c r="BD53" s="224"/>
      <c r="BE53" s="205" t="n">
        <v>0</v>
      </c>
      <c r="BF53" s="213"/>
      <c r="BG53" s="213"/>
      <c r="BI53" s="180" t="str">
        <f aca="false">AJ53 &amp; BE53</f>
        <v>Амортизационные отчисления0</v>
      </c>
      <c r="BJ53" s="213"/>
      <c r="BK53" s="213"/>
      <c r="BL53" s="213"/>
      <c r="BM53" s="213"/>
      <c r="BX53" s="180" t="str">
        <f aca="false">AJ53&amp;AK53</f>
        <v>Амортизационные отчислениянет</v>
      </c>
    </row>
    <row r="54" customFormat="false" ht="15" hidden="false" customHeight="true" outlineLevel="0" collapsed="false">
      <c r="C54" s="196"/>
      <c r="D54" s="197"/>
      <c r="E54" s="198"/>
      <c r="F54" s="198"/>
      <c r="G54" s="198"/>
      <c r="H54" s="198"/>
      <c r="I54" s="198"/>
      <c r="J54" s="198"/>
      <c r="K54" s="199"/>
      <c r="L54" s="199"/>
      <c r="M54" s="200"/>
      <c r="N54" s="200"/>
      <c r="O54" s="201"/>
      <c r="P54" s="202"/>
      <c r="Q54" s="206"/>
      <c r="R54" s="207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25"/>
      <c r="AI54" s="215" t="s">
        <v>140</v>
      </c>
      <c r="AJ54" s="226" t="s">
        <v>133</v>
      </c>
      <c r="AK54" s="217" t="s">
        <v>55</v>
      </c>
      <c r="AL54" s="217"/>
      <c r="AM54" s="217"/>
      <c r="AN54" s="217"/>
      <c r="AO54" s="217"/>
      <c r="AP54" s="217"/>
      <c r="AQ54" s="217"/>
      <c r="AR54" s="217"/>
      <c r="AS54" s="219" t="n">
        <v>10066.78117466</v>
      </c>
      <c r="AT54" s="219" t="n">
        <v>1277.7109856</v>
      </c>
      <c r="AU54" s="219" t="n">
        <v>0</v>
      </c>
      <c r="AV54" s="221" t="n">
        <f aca="false">5982.86*1.18-AV53</f>
        <v>1818.5521856</v>
      </c>
      <c r="AW54" s="219" t="n">
        <f aca="false">AT54-AV54</f>
        <v>-540.8412</v>
      </c>
      <c r="AX54" s="219" t="n">
        <f aca="false">AV54-AT54</f>
        <v>540.8412</v>
      </c>
      <c r="AY54" s="221"/>
      <c r="AZ54" s="221"/>
      <c r="BA54" s="222" t="s">
        <v>189</v>
      </c>
      <c r="BB54" s="221" t="n">
        <f aca="false">AX54</f>
        <v>540.8412</v>
      </c>
      <c r="BC54" s="222" t="s">
        <v>189</v>
      </c>
      <c r="BD54" s="227" t="s">
        <v>190</v>
      </c>
      <c r="BE54" s="205" t="n">
        <v>0</v>
      </c>
      <c r="BF54" s="213"/>
      <c r="BG54" s="213"/>
      <c r="BI54" s="180" t="str">
        <f aca="false">AJ54 &amp; BE54</f>
        <v>Прибыль направляемая на инвестиции0</v>
      </c>
      <c r="BJ54" s="213"/>
      <c r="BK54" s="213"/>
      <c r="BL54" s="213"/>
      <c r="BM54" s="213"/>
      <c r="BX54" s="180" t="str">
        <f aca="false">AJ54&amp;AK54</f>
        <v>Прибыль направляемая на инвестициинет</v>
      </c>
    </row>
    <row r="55" customFormat="false" ht="11.25" hidden="false" customHeight="true" outlineLevel="0" collapsed="false">
      <c r="C55" s="196"/>
      <c r="D55" s="197"/>
      <c r="E55" s="198"/>
      <c r="F55" s="198"/>
      <c r="G55" s="198"/>
      <c r="H55" s="198"/>
      <c r="I55" s="198"/>
      <c r="J55" s="198"/>
      <c r="K55" s="199"/>
      <c r="L55" s="199"/>
      <c r="M55" s="200"/>
      <c r="N55" s="200"/>
      <c r="O55" s="201"/>
      <c r="P55" s="202"/>
      <c r="Q55" s="228"/>
      <c r="R55" s="207" t="n">
        <v>2</v>
      </c>
      <c r="S55" s="208" t="s">
        <v>180</v>
      </c>
      <c r="T55" s="208" t="s">
        <v>191</v>
      </c>
      <c r="U55" s="208" t="s">
        <v>182</v>
      </c>
      <c r="V55" s="208" t="s">
        <v>183</v>
      </c>
      <c r="W55" s="208" t="s">
        <v>183</v>
      </c>
      <c r="X55" s="208" t="s">
        <v>177</v>
      </c>
      <c r="Y55" s="208" t="s">
        <v>184</v>
      </c>
      <c r="Z55" s="208" t="s">
        <v>185</v>
      </c>
      <c r="AA55" s="208" t="s">
        <v>192</v>
      </c>
      <c r="AB55" s="208" t="s">
        <v>193</v>
      </c>
      <c r="AC55" s="208" t="s">
        <v>176</v>
      </c>
      <c r="AD55" s="208" t="s">
        <v>176</v>
      </c>
      <c r="AE55" s="208" t="s">
        <v>177</v>
      </c>
      <c r="AF55" s="208" t="s">
        <v>184</v>
      </c>
      <c r="AG55" s="208" t="s">
        <v>185</v>
      </c>
      <c r="AH55" s="209"/>
      <c r="AI55" s="210" t="n">
        <v>0</v>
      </c>
      <c r="AJ55" s="211" t="s">
        <v>188</v>
      </c>
      <c r="AK55" s="211"/>
      <c r="AL55" s="211"/>
      <c r="AM55" s="211"/>
      <c r="AN55" s="211"/>
      <c r="AO55" s="211"/>
      <c r="AP55" s="211"/>
      <c r="AQ55" s="211"/>
      <c r="AR55" s="211"/>
      <c r="AS55" s="212"/>
      <c r="AT55" s="212"/>
      <c r="AU55" s="212"/>
      <c r="AV55" s="212"/>
      <c r="AW55" s="212"/>
      <c r="AX55" s="212"/>
      <c r="AY55" s="158"/>
      <c r="AZ55" s="158"/>
      <c r="BA55" s="158"/>
      <c r="BB55" s="158"/>
      <c r="BC55" s="158"/>
      <c r="BD55" s="158"/>
      <c r="BE55" s="205"/>
      <c r="BF55" s="213"/>
      <c r="BG55" s="213"/>
      <c r="BH55" s="213"/>
      <c r="BI55" s="181"/>
      <c r="BJ55" s="213"/>
      <c r="BK55" s="213"/>
      <c r="BL55" s="213"/>
      <c r="BM55" s="213"/>
      <c r="BN55" s="213"/>
    </row>
    <row r="56" customFormat="false" ht="15" hidden="false" customHeight="true" outlineLevel="0" collapsed="false">
      <c r="C56" s="196"/>
      <c r="D56" s="197"/>
      <c r="E56" s="198"/>
      <c r="F56" s="198"/>
      <c r="G56" s="198"/>
      <c r="H56" s="198"/>
      <c r="I56" s="198"/>
      <c r="J56" s="198"/>
      <c r="K56" s="199"/>
      <c r="L56" s="199"/>
      <c r="M56" s="200"/>
      <c r="N56" s="200"/>
      <c r="O56" s="201"/>
      <c r="P56" s="202"/>
      <c r="Q56" s="228"/>
      <c r="R56" s="207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14"/>
      <c r="AI56" s="215" t="s">
        <v>172</v>
      </c>
      <c r="AJ56" s="216" t="s">
        <v>135</v>
      </c>
      <c r="AK56" s="217" t="s">
        <v>55</v>
      </c>
      <c r="AL56" s="217"/>
      <c r="AM56" s="217"/>
      <c r="AN56" s="217"/>
      <c r="AO56" s="217"/>
      <c r="AP56" s="217"/>
      <c r="AQ56" s="217"/>
      <c r="AR56" s="217"/>
      <c r="AS56" s="218" t="n">
        <v>5328.529127</v>
      </c>
      <c r="AT56" s="219" t="n">
        <v>1284.253</v>
      </c>
      <c r="AU56" s="219" t="n">
        <v>0</v>
      </c>
      <c r="AV56" s="220" t="n">
        <f aca="false">AT56</f>
        <v>1284.253</v>
      </c>
      <c r="AW56" s="219" t="n">
        <f aca="false">AT56-AV56</f>
        <v>0</v>
      </c>
      <c r="AX56" s="219" t="n">
        <f aca="false">AV56-AT56</f>
        <v>0</v>
      </c>
      <c r="AY56" s="221"/>
      <c r="AZ56" s="221"/>
      <c r="BA56" s="222"/>
      <c r="BB56" s="221"/>
      <c r="BC56" s="223"/>
      <c r="BD56" s="224"/>
      <c r="BE56" s="205" t="n">
        <v>0</v>
      </c>
      <c r="BF56" s="213"/>
      <c r="BG56" s="213"/>
      <c r="BI56" s="180" t="str">
        <f aca="false">AJ56 &amp; BE56</f>
        <v>Амортизационные отчисления0</v>
      </c>
      <c r="BJ56" s="213"/>
      <c r="BK56" s="213"/>
      <c r="BL56" s="213"/>
      <c r="BM56" s="213"/>
      <c r="BX56" s="180" t="str">
        <f aca="false">AJ56&amp;AK56</f>
        <v>Амортизационные отчислениянет</v>
      </c>
    </row>
    <row r="57" customFormat="false" ht="15" hidden="false" customHeight="true" outlineLevel="0" collapsed="false">
      <c r="C57" s="196"/>
      <c r="D57" s="197"/>
      <c r="E57" s="198"/>
      <c r="F57" s="198"/>
      <c r="G57" s="198"/>
      <c r="H57" s="198"/>
      <c r="I57" s="198"/>
      <c r="J57" s="198"/>
      <c r="K57" s="199"/>
      <c r="L57" s="199"/>
      <c r="M57" s="200"/>
      <c r="N57" s="200"/>
      <c r="O57" s="201"/>
      <c r="P57" s="202"/>
      <c r="Q57" s="228"/>
      <c r="R57" s="207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25"/>
      <c r="AI57" s="215" t="s">
        <v>140</v>
      </c>
      <c r="AJ57" s="226" t="s">
        <v>133</v>
      </c>
      <c r="AK57" s="217" t="s">
        <v>55</v>
      </c>
      <c r="AL57" s="217"/>
      <c r="AM57" s="217"/>
      <c r="AN57" s="217"/>
      <c r="AO57" s="217"/>
      <c r="AP57" s="217"/>
      <c r="AQ57" s="217"/>
      <c r="AR57" s="217"/>
      <c r="AS57" s="219" t="n">
        <v>5486.985073</v>
      </c>
      <c r="AT57" s="219" t="n">
        <v>1775.5932</v>
      </c>
      <c r="AU57" s="219" t="n">
        <v>0</v>
      </c>
      <c r="AV57" s="221" t="n">
        <f aca="false">2551.19*1.18-AV56</f>
        <v>1726.1512</v>
      </c>
      <c r="AW57" s="219" t="n">
        <f aca="false">AT57-AV57</f>
        <v>49.442</v>
      </c>
      <c r="AX57" s="219" t="n">
        <f aca="false">AV57-AT57</f>
        <v>-49.442</v>
      </c>
      <c r="AY57" s="221"/>
      <c r="AZ57" s="221" t="n">
        <f aca="false">AW57</f>
        <v>49.442</v>
      </c>
      <c r="BA57" s="222"/>
      <c r="BB57" s="221"/>
      <c r="BC57" s="223" t="s">
        <v>194</v>
      </c>
      <c r="BD57" s="229"/>
      <c r="BE57" s="205" t="n">
        <v>0</v>
      </c>
      <c r="BF57" s="213"/>
      <c r="BG57" s="213"/>
      <c r="BI57" s="180" t="str">
        <f aca="false">AJ57 &amp; BE57</f>
        <v>Прибыль направляемая на инвестиции0</v>
      </c>
      <c r="BJ57" s="213"/>
      <c r="BK57" s="213"/>
      <c r="BL57" s="213"/>
      <c r="BM57" s="213"/>
      <c r="BX57" s="180" t="str">
        <f aca="false">AJ57&amp;AK57</f>
        <v>Прибыль направляемая на инвестициинет</v>
      </c>
    </row>
    <row r="58" customFormat="false" ht="11.25" hidden="false" customHeight="true" outlineLevel="0" collapsed="false">
      <c r="C58" s="196"/>
      <c r="D58" s="197"/>
      <c r="E58" s="198"/>
      <c r="F58" s="198"/>
      <c r="G58" s="198"/>
      <c r="H58" s="198"/>
      <c r="I58" s="198"/>
      <c r="J58" s="198"/>
      <c r="K58" s="199"/>
      <c r="L58" s="199"/>
      <c r="M58" s="200"/>
      <c r="N58" s="200"/>
      <c r="O58" s="201"/>
      <c r="P58" s="202"/>
      <c r="Q58" s="228"/>
      <c r="R58" s="207" t="n">
        <v>3</v>
      </c>
      <c r="S58" s="208" t="s">
        <v>180</v>
      </c>
      <c r="T58" s="208" t="s">
        <v>195</v>
      </c>
      <c r="U58" s="208" t="s">
        <v>182</v>
      </c>
      <c r="V58" s="208" t="s">
        <v>183</v>
      </c>
      <c r="W58" s="208" t="s">
        <v>183</v>
      </c>
      <c r="X58" s="208" t="s">
        <v>177</v>
      </c>
      <c r="Y58" s="208" t="s">
        <v>184</v>
      </c>
      <c r="Z58" s="208" t="s">
        <v>185</v>
      </c>
      <c r="AA58" s="208" t="s">
        <v>196</v>
      </c>
      <c r="AB58" s="208" t="s">
        <v>197</v>
      </c>
      <c r="AC58" s="208" t="s">
        <v>176</v>
      </c>
      <c r="AD58" s="208" t="s">
        <v>176</v>
      </c>
      <c r="AE58" s="208" t="s">
        <v>177</v>
      </c>
      <c r="AF58" s="208" t="s">
        <v>184</v>
      </c>
      <c r="AG58" s="208" t="s">
        <v>185</v>
      </c>
      <c r="AH58" s="209"/>
      <c r="AI58" s="210" t="n">
        <v>0</v>
      </c>
      <c r="AJ58" s="211" t="s">
        <v>188</v>
      </c>
      <c r="AK58" s="211"/>
      <c r="AL58" s="211"/>
      <c r="AM58" s="211"/>
      <c r="AN58" s="211"/>
      <c r="AO58" s="211"/>
      <c r="AP58" s="211"/>
      <c r="AQ58" s="211"/>
      <c r="AR58" s="211"/>
      <c r="AS58" s="212"/>
      <c r="AT58" s="212"/>
      <c r="AU58" s="212"/>
      <c r="AV58" s="212"/>
      <c r="AW58" s="212"/>
      <c r="AX58" s="212"/>
      <c r="AY58" s="158"/>
      <c r="AZ58" s="158"/>
      <c r="BA58" s="158"/>
      <c r="BB58" s="158"/>
      <c r="BC58" s="158"/>
      <c r="BD58" s="158"/>
      <c r="BE58" s="205"/>
      <c r="BF58" s="213"/>
      <c r="BG58" s="213"/>
      <c r="BH58" s="213"/>
      <c r="BI58" s="181"/>
      <c r="BJ58" s="213"/>
      <c r="BK58" s="213"/>
      <c r="BL58" s="213"/>
      <c r="BM58" s="213"/>
      <c r="BN58" s="213"/>
    </row>
    <row r="59" customFormat="false" ht="15" hidden="false" customHeight="true" outlineLevel="0" collapsed="false">
      <c r="C59" s="196"/>
      <c r="D59" s="197"/>
      <c r="E59" s="198"/>
      <c r="F59" s="198"/>
      <c r="G59" s="198"/>
      <c r="H59" s="198"/>
      <c r="I59" s="198"/>
      <c r="J59" s="198"/>
      <c r="K59" s="199"/>
      <c r="L59" s="199"/>
      <c r="M59" s="200"/>
      <c r="N59" s="200"/>
      <c r="O59" s="201"/>
      <c r="P59" s="202"/>
      <c r="Q59" s="228"/>
      <c r="R59" s="207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14"/>
      <c r="AI59" s="215" t="s">
        <v>172</v>
      </c>
      <c r="AJ59" s="216" t="s">
        <v>135</v>
      </c>
      <c r="AK59" s="217" t="s">
        <v>55</v>
      </c>
      <c r="AL59" s="217"/>
      <c r="AM59" s="217"/>
      <c r="AN59" s="217"/>
      <c r="AO59" s="217"/>
      <c r="AP59" s="217"/>
      <c r="AQ59" s="217"/>
      <c r="AR59" s="217"/>
      <c r="AS59" s="218" t="n">
        <v>1483.024</v>
      </c>
      <c r="AT59" s="219" t="n">
        <v>1483.024</v>
      </c>
      <c r="AU59" s="219" t="n">
        <v>0</v>
      </c>
      <c r="AV59" s="220" t="n">
        <f aca="false">177.97*1.18+696.74+23.592</f>
        <v>930.3366</v>
      </c>
      <c r="AW59" s="219" t="n">
        <f aca="false">AT59-AV59</f>
        <v>552.6874</v>
      </c>
      <c r="AX59" s="219" t="n">
        <f aca="false">AV59-AT59</f>
        <v>-552.6874</v>
      </c>
      <c r="AY59" s="221"/>
      <c r="AZ59" s="221"/>
      <c r="BA59" s="222" t="s">
        <v>198</v>
      </c>
      <c r="BB59" s="221" t="n">
        <f aca="false">AW59</f>
        <v>552.6874</v>
      </c>
      <c r="BC59" s="222" t="s">
        <v>198</v>
      </c>
      <c r="BD59" s="229"/>
      <c r="BE59" s="205" t="n">
        <v>0</v>
      </c>
      <c r="BF59" s="213"/>
      <c r="BG59" s="213"/>
      <c r="BI59" s="180" t="str">
        <f aca="false">AJ59 &amp; BE59</f>
        <v>Амортизационные отчисления0</v>
      </c>
      <c r="BJ59" s="213"/>
      <c r="BK59" s="213"/>
      <c r="BL59" s="213"/>
      <c r="BM59" s="213"/>
      <c r="BX59" s="180" t="str">
        <f aca="false">AJ59&amp;AK59</f>
        <v>Амортизационные отчислениянет</v>
      </c>
    </row>
    <row r="60" customFormat="false" ht="15" hidden="false" customHeight="true" outlineLevel="0" collapsed="false">
      <c r="C60" s="196"/>
      <c r="D60" s="197"/>
      <c r="E60" s="198"/>
      <c r="F60" s="198"/>
      <c r="G60" s="198"/>
      <c r="H60" s="198"/>
      <c r="I60" s="198"/>
      <c r="J60" s="198"/>
      <c r="K60" s="199"/>
      <c r="L60" s="199"/>
      <c r="M60" s="200"/>
      <c r="N60" s="200"/>
      <c r="O60" s="201"/>
      <c r="P60" s="202"/>
      <c r="Q60" s="228"/>
      <c r="R60" s="207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25"/>
      <c r="AI60" s="215" t="s">
        <v>140</v>
      </c>
      <c r="AJ60" s="226" t="s">
        <v>133</v>
      </c>
      <c r="AK60" s="217" t="s">
        <v>55</v>
      </c>
      <c r="AL60" s="217"/>
      <c r="AM60" s="217"/>
      <c r="AN60" s="217"/>
      <c r="AO60" s="217"/>
      <c r="AP60" s="217"/>
      <c r="AQ60" s="217"/>
      <c r="AR60" s="217"/>
      <c r="AS60" s="219" t="n">
        <v>0</v>
      </c>
      <c r="AT60" s="219" t="n">
        <v>0</v>
      </c>
      <c r="AU60" s="219" t="n">
        <v>0</v>
      </c>
      <c r="AV60" s="221"/>
      <c r="AW60" s="219" t="n">
        <f aca="false">AT60-AV60</f>
        <v>0</v>
      </c>
      <c r="AX60" s="219" t="n">
        <f aca="false">AV60-AT60</f>
        <v>0</v>
      </c>
      <c r="AY60" s="221"/>
      <c r="AZ60" s="221"/>
      <c r="BA60" s="222"/>
      <c r="BB60" s="221"/>
      <c r="BC60" s="223"/>
      <c r="BD60" s="224"/>
      <c r="BE60" s="205" t="n">
        <v>0</v>
      </c>
      <c r="BF60" s="213"/>
      <c r="BG60" s="213"/>
      <c r="BI60" s="180" t="str">
        <f aca="false">AJ60 &amp; BE60</f>
        <v>Прибыль направляемая на инвестиции0</v>
      </c>
      <c r="BJ60" s="213"/>
      <c r="BK60" s="213"/>
      <c r="BL60" s="213"/>
      <c r="BM60" s="213"/>
      <c r="BX60" s="180" t="str">
        <f aca="false">AJ60&amp;AK60</f>
        <v>Прибыль направляемая на инвестициинет</v>
      </c>
    </row>
    <row r="61" customFormat="false" ht="11.25" hidden="false" customHeight="true" outlineLevel="0" collapsed="false">
      <c r="C61" s="196"/>
      <c r="D61" s="197"/>
      <c r="E61" s="198"/>
      <c r="F61" s="198"/>
      <c r="G61" s="198"/>
      <c r="H61" s="198"/>
      <c r="I61" s="198"/>
      <c r="J61" s="198"/>
      <c r="K61" s="199"/>
      <c r="L61" s="199"/>
      <c r="M61" s="200"/>
      <c r="N61" s="200"/>
      <c r="O61" s="201"/>
      <c r="P61" s="202"/>
      <c r="Q61" s="228"/>
      <c r="R61" s="207" t="n">
        <v>4</v>
      </c>
      <c r="S61" s="208" t="s">
        <v>180</v>
      </c>
      <c r="T61" s="208" t="s">
        <v>199</v>
      </c>
      <c r="U61" s="208" t="s">
        <v>182</v>
      </c>
      <c r="V61" s="208" t="s">
        <v>183</v>
      </c>
      <c r="W61" s="208" t="s">
        <v>183</v>
      </c>
      <c r="X61" s="208" t="s">
        <v>177</v>
      </c>
      <c r="Y61" s="208" t="s">
        <v>184</v>
      </c>
      <c r="Z61" s="208" t="s">
        <v>185</v>
      </c>
      <c r="AA61" s="208" t="s">
        <v>200</v>
      </c>
      <c r="AB61" s="208" t="s">
        <v>201</v>
      </c>
      <c r="AC61" s="208" t="s">
        <v>176</v>
      </c>
      <c r="AD61" s="208" t="s">
        <v>176</v>
      </c>
      <c r="AE61" s="208" t="s">
        <v>177</v>
      </c>
      <c r="AF61" s="208" t="s">
        <v>184</v>
      </c>
      <c r="AG61" s="208" t="s">
        <v>185</v>
      </c>
      <c r="AH61" s="209"/>
      <c r="AI61" s="210" t="n">
        <v>0</v>
      </c>
      <c r="AJ61" s="211" t="s">
        <v>188</v>
      </c>
      <c r="AK61" s="211"/>
      <c r="AL61" s="211"/>
      <c r="AM61" s="211"/>
      <c r="AN61" s="211"/>
      <c r="AO61" s="211"/>
      <c r="AP61" s="211"/>
      <c r="AQ61" s="211"/>
      <c r="AR61" s="211"/>
      <c r="AS61" s="212"/>
      <c r="AT61" s="212"/>
      <c r="AU61" s="212"/>
      <c r="AV61" s="212"/>
      <c r="AW61" s="212"/>
      <c r="AX61" s="212"/>
      <c r="AY61" s="158"/>
      <c r="AZ61" s="158"/>
      <c r="BA61" s="158"/>
      <c r="BB61" s="158"/>
      <c r="BC61" s="158"/>
      <c r="BD61" s="158"/>
      <c r="BE61" s="205"/>
      <c r="BF61" s="213"/>
      <c r="BG61" s="213"/>
      <c r="BH61" s="213"/>
      <c r="BI61" s="181"/>
      <c r="BJ61" s="213"/>
      <c r="BK61" s="213"/>
      <c r="BL61" s="213"/>
      <c r="BM61" s="213"/>
      <c r="BN61" s="213"/>
    </row>
    <row r="62" customFormat="false" ht="15" hidden="false" customHeight="true" outlineLevel="0" collapsed="false">
      <c r="C62" s="196"/>
      <c r="D62" s="197"/>
      <c r="E62" s="198"/>
      <c r="F62" s="198"/>
      <c r="G62" s="198"/>
      <c r="H62" s="198"/>
      <c r="I62" s="198"/>
      <c r="J62" s="198"/>
      <c r="K62" s="199"/>
      <c r="L62" s="199"/>
      <c r="M62" s="200"/>
      <c r="N62" s="200"/>
      <c r="O62" s="201"/>
      <c r="P62" s="202"/>
      <c r="Q62" s="228"/>
      <c r="R62" s="207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14"/>
      <c r="AI62" s="215" t="s">
        <v>172</v>
      </c>
      <c r="AJ62" s="216" t="s">
        <v>135</v>
      </c>
      <c r="AK62" s="217" t="s">
        <v>55</v>
      </c>
      <c r="AL62" s="217"/>
      <c r="AM62" s="217"/>
      <c r="AN62" s="217"/>
      <c r="AO62" s="217"/>
      <c r="AP62" s="217"/>
      <c r="AQ62" s="217"/>
      <c r="AR62" s="217"/>
      <c r="AS62" s="218" t="n">
        <v>2384.702592</v>
      </c>
      <c r="AT62" s="219" t="n">
        <v>1192.351296</v>
      </c>
      <c r="AU62" s="219" t="n">
        <v>0</v>
      </c>
      <c r="AV62" s="220" t="n">
        <f aca="false">AT62</f>
        <v>1192.351296</v>
      </c>
      <c r="AW62" s="219" t="n">
        <f aca="false">AT62-AV62</f>
        <v>0</v>
      </c>
      <c r="AX62" s="219" t="n">
        <f aca="false">AV62-AT62</f>
        <v>0</v>
      </c>
      <c r="AY62" s="221"/>
      <c r="AZ62" s="221"/>
      <c r="BA62" s="222"/>
      <c r="BB62" s="221"/>
      <c r="BC62" s="223"/>
      <c r="BD62" s="229"/>
      <c r="BE62" s="205" t="n">
        <v>0</v>
      </c>
      <c r="BF62" s="213"/>
      <c r="BG62" s="213"/>
      <c r="BI62" s="180" t="str">
        <f aca="false">AJ62 &amp; BE62</f>
        <v>Амортизационные отчисления0</v>
      </c>
      <c r="BJ62" s="213"/>
      <c r="BK62" s="213"/>
      <c r="BL62" s="213"/>
      <c r="BM62" s="213"/>
      <c r="BX62" s="180" t="str">
        <f aca="false">AJ62&amp;AK62</f>
        <v>Амортизационные отчислениянет</v>
      </c>
    </row>
    <row r="63" customFormat="false" ht="15" hidden="false" customHeight="true" outlineLevel="0" collapsed="false">
      <c r="C63" s="196"/>
      <c r="D63" s="197"/>
      <c r="E63" s="198"/>
      <c r="F63" s="198"/>
      <c r="G63" s="198"/>
      <c r="H63" s="198"/>
      <c r="I63" s="198"/>
      <c r="J63" s="198"/>
      <c r="K63" s="199"/>
      <c r="L63" s="199"/>
      <c r="M63" s="200"/>
      <c r="N63" s="200"/>
      <c r="O63" s="201"/>
      <c r="P63" s="202"/>
      <c r="Q63" s="228"/>
      <c r="R63" s="207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25"/>
      <c r="AI63" s="215" t="s">
        <v>140</v>
      </c>
      <c r="AJ63" s="226" t="s">
        <v>133</v>
      </c>
      <c r="AK63" s="217" t="s">
        <v>55</v>
      </c>
      <c r="AL63" s="217"/>
      <c r="AM63" s="217"/>
      <c r="AN63" s="217"/>
      <c r="AO63" s="217"/>
      <c r="AP63" s="217"/>
      <c r="AQ63" s="217"/>
      <c r="AR63" s="217"/>
      <c r="AS63" s="219" t="n">
        <v>581.345408</v>
      </c>
      <c r="AT63" s="219" t="n">
        <v>290.672704</v>
      </c>
      <c r="AU63" s="219" t="n">
        <v>0</v>
      </c>
      <c r="AV63" s="221"/>
      <c r="AW63" s="219" t="n">
        <f aca="false">AT63-AV63</f>
        <v>290.672704</v>
      </c>
      <c r="AX63" s="219" t="n">
        <f aca="false">AV63-AT63</f>
        <v>-290.672704</v>
      </c>
      <c r="AY63" s="221"/>
      <c r="AZ63" s="221" t="n">
        <f aca="false">AW63</f>
        <v>290.672704</v>
      </c>
      <c r="BA63" s="222"/>
      <c r="BB63" s="221"/>
      <c r="BC63" s="223" t="s">
        <v>194</v>
      </c>
      <c r="BD63" s="229"/>
      <c r="BE63" s="205" t="n">
        <v>0</v>
      </c>
      <c r="BF63" s="213"/>
      <c r="BG63" s="213"/>
      <c r="BI63" s="180" t="str">
        <f aca="false">AJ63 &amp; BE63</f>
        <v>Прибыль направляемая на инвестиции0</v>
      </c>
      <c r="BJ63" s="213"/>
      <c r="BK63" s="213"/>
      <c r="BL63" s="213"/>
      <c r="BM63" s="213"/>
      <c r="BX63" s="180" t="str">
        <f aca="false">AJ63&amp;AK63</f>
        <v>Прибыль направляемая на инвестициинет</v>
      </c>
    </row>
    <row r="64" customFormat="false" ht="11.25" hidden="false" customHeight="true" outlineLevel="0" collapsed="false">
      <c r="C64" s="196"/>
      <c r="D64" s="197"/>
      <c r="E64" s="198"/>
      <c r="F64" s="198"/>
      <c r="G64" s="198"/>
      <c r="H64" s="198"/>
      <c r="I64" s="198"/>
      <c r="J64" s="198"/>
      <c r="K64" s="199"/>
      <c r="L64" s="199"/>
      <c r="M64" s="200"/>
      <c r="N64" s="200"/>
      <c r="O64" s="201"/>
      <c r="P64" s="202"/>
      <c r="Q64" s="228"/>
      <c r="R64" s="207" t="n">
        <v>5</v>
      </c>
      <c r="S64" s="208" t="s">
        <v>180</v>
      </c>
      <c r="T64" s="208" t="s">
        <v>202</v>
      </c>
      <c r="U64" s="208" t="s">
        <v>182</v>
      </c>
      <c r="V64" s="208" t="s">
        <v>183</v>
      </c>
      <c r="W64" s="208" t="s">
        <v>183</v>
      </c>
      <c r="X64" s="208" t="s">
        <v>177</v>
      </c>
      <c r="Y64" s="208" t="s">
        <v>184</v>
      </c>
      <c r="Z64" s="208" t="s">
        <v>185</v>
      </c>
      <c r="AA64" s="208" t="s">
        <v>203</v>
      </c>
      <c r="AB64" s="208" t="s">
        <v>204</v>
      </c>
      <c r="AC64" s="208" t="s">
        <v>176</v>
      </c>
      <c r="AD64" s="208" t="s">
        <v>176</v>
      </c>
      <c r="AE64" s="208" t="s">
        <v>177</v>
      </c>
      <c r="AF64" s="208" t="s">
        <v>184</v>
      </c>
      <c r="AG64" s="208" t="s">
        <v>185</v>
      </c>
      <c r="AH64" s="209"/>
      <c r="AI64" s="210" t="n">
        <v>0</v>
      </c>
      <c r="AJ64" s="211" t="s">
        <v>188</v>
      </c>
      <c r="AK64" s="211"/>
      <c r="AL64" s="211"/>
      <c r="AM64" s="211"/>
      <c r="AN64" s="211"/>
      <c r="AO64" s="211"/>
      <c r="AP64" s="211"/>
      <c r="AQ64" s="211"/>
      <c r="AR64" s="211"/>
      <c r="AS64" s="212"/>
      <c r="AT64" s="212"/>
      <c r="AU64" s="212"/>
      <c r="AV64" s="212"/>
      <c r="AW64" s="212"/>
      <c r="AX64" s="212"/>
      <c r="AY64" s="158"/>
      <c r="AZ64" s="158"/>
      <c r="BA64" s="158"/>
      <c r="BB64" s="158"/>
      <c r="BC64" s="158"/>
      <c r="BD64" s="158"/>
      <c r="BE64" s="205"/>
      <c r="BF64" s="213"/>
      <c r="BG64" s="213"/>
      <c r="BH64" s="213"/>
      <c r="BI64" s="181"/>
      <c r="BJ64" s="213"/>
      <c r="BK64" s="213"/>
      <c r="BL64" s="213"/>
      <c r="BM64" s="213"/>
      <c r="BN64" s="213"/>
    </row>
    <row r="65" customFormat="false" ht="15" hidden="false" customHeight="true" outlineLevel="0" collapsed="false">
      <c r="C65" s="196"/>
      <c r="D65" s="197"/>
      <c r="E65" s="198"/>
      <c r="F65" s="198"/>
      <c r="G65" s="198"/>
      <c r="H65" s="198"/>
      <c r="I65" s="198"/>
      <c r="J65" s="198"/>
      <c r="K65" s="199"/>
      <c r="L65" s="199"/>
      <c r="M65" s="200"/>
      <c r="N65" s="200"/>
      <c r="O65" s="201"/>
      <c r="P65" s="202"/>
      <c r="Q65" s="228"/>
      <c r="R65" s="207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14"/>
      <c r="AI65" s="215" t="s">
        <v>172</v>
      </c>
      <c r="AJ65" s="216" t="s">
        <v>135</v>
      </c>
      <c r="AK65" s="217" t="s">
        <v>55</v>
      </c>
      <c r="AL65" s="217"/>
      <c r="AM65" s="217"/>
      <c r="AN65" s="217"/>
      <c r="AO65" s="217"/>
      <c r="AP65" s="217"/>
      <c r="AQ65" s="217"/>
      <c r="AR65" s="217"/>
      <c r="AS65" s="218" t="n">
        <v>5823.0994</v>
      </c>
      <c r="AT65" s="219" t="n">
        <v>3758.0994</v>
      </c>
      <c r="AU65" s="219" t="n">
        <v>3758.0994</v>
      </c>
      <c r="AV65" s="220" t="n">
        <f aca="false">AT65</f>
        <v>3758.0994</v>
      </c>
      <c r="AW65" s="219" t="n">
        <f aca="false">AT65-AV65</f>
        <v>0</v>
      </c>
      <c r="AX65" s="219" t="n">
        <f aca="false">AV65-AT65</f>
        <v>0</v>
      </c>
      <c r="AY65" s="221"/>
      <c r="AZ65" s="221"/>
      <c r="BA65" s="222"/>
      <c r="BB65" s="221"/>
      <c r="BC65" s="223"/>
      <c r="BD65" s="224"/>
      <c r="BE65" s="205" t="n">
        <v>0</v>
      </c>
      <c r="BF65" s="213"/>
      <c r="BG65" s="213"/>
      <c r="BI65" s="180" t="str">
        <f aca="false">AJ65 &amp; BE65</f>
        <v>Амортизационные отчисления0</v>
      </c>
      <c r="BJ65" s="213"/>
      <c r="BK65" s="213"/>
      <c r="BL65" s="213"/>
      <c r="BM65" s="213"/>
      <c r="BX65" s="180" t="str">
        <f aca="false">AJ65&amp;AK65</f>
        <v>Амортизационные отчислениянет</v>
      </c>
    </row>
    <row r="66" customFormat="false" ht="15" hidden="false" customHeight="true" outlineLevel="0" collapsed="false">
      <c r="C66" s="196"/>
      <c r="D66" s="197"/>
      <c r="E66" s="198"/>
      <c r="F66" s="198"/>
      <c r="G66" s="198"/>
      <c r="H66" s="198"/>
      <c r="I66" s="198"/>
      <c r="J66" s="198"/>
      <c r="K66" s="199"/>
      <c r="L66" s="199"/>
      <c r="M66" s="200"/>
      <c r="N66" s="200"/>
      <c r="O66" s="201"/>
      <c r="P66" s="202"/>
      <c r="Q66" s="228"/>
      <c r="R66" s="207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25"/>
      <c r="AI66" s="215" t="s">
        <v>140</v>
      </c>
      <c r="AJ66" s="226" t="s">
        <v>133</v>
      </c>
      <c r="AK66" s="217" t="s">
        <v>55</v>
      </c>
      <c r="AL66" s="217"/>
      <c r="AM66" s="217"/>
      <c r="AN66" s="217"/>
      <c r="AO66" s="217"/>
      <c r="AP66" s="217"/>
      <c r="AQ66" s="217"/>
      <c r="AR66" s="217"/>
      <c r="AS66" s="219" t="n">
        <v>3074.8086</v>
      </c>
      <c r="AT66" s="219" t="n">
        <v>3074.8086</v>
      </c>
      <c r="AU66" s="219" t="n">
        <v>516.9006048</v>
      </c>
      <c r="AV66" s="221" t="n">
        <f aca="false">AU66</f>
        <v>516.9006048</v>
      </c>
      <c r="AW66" s="219" t="n">
        <f aca="false">AT66-AV66</f>
        <v>2557.9079952</v>
      </c>
      <c r="AX66" s="219" t="n">
        <f aca="false">AV66-AT66</f>
        <v>-2557.9079952</v>
      </c>
      <c r="AY66" s="221"/>
      <c r="AZ66" s="221"/>
      <c r="BA66" s="222" t="s">
        <v>198</v>
      </c>
      <c r="BB66" s="221" t="n">
        <f aca="false">AW66</f>
        <v>2557.9079952</v>
      </c>
      <c r="BC66" s="222" t="s">
        <v>198</v>
      </c>
      <c r="BD66" s="229"/>
      <c r="BE66" s="205" t="n">
        <v>0</v>
      </c>
      <c r="BF66" s="213"/>
      <c r="BG66" s="213"/>
      <c r="BI66" s="180" t="str">
        <f aca="false">AJ66 &amp; BE66</f>
        <v>Прибыль направляемая на инвестиции0</v>
      </c>
      <c r="BJ66" s="213"/>
      <c r="BK66" s="213"/>
      <c r="BL66" s="213"/>
      <c r="BM66" s="213"/>
      <c r="BX66" s="180" t="str">
        <f aca="false">AJ66&amp;AK66</f>
        <v>Прибыль направляемая на инвестициинет</v>
      </c>
    </row>
    <row r="67" customFormat="false" ht="11.25" hidden="false" customHeight="true" outlineLevel="0" collapsed="false">
      <c r="C67" s="196"/>
      <c r="D67" s="197" t="s">
        <v>140</v>
      </c>
      <c r="E67" s="198" t="s">
        <v>205</v>
      </c>
      <c r="F67" s="198"/>
      <c r="G67" s="198" t="s">
        <v>175</v>
      </c>
      <c r="H67" s="198" t="s">
        <v>176</v>
      </c>
      <c r="I67" s="198" t="s">
        <v>176</v>
      </c>
      <c r="J67" s="198" t="s">
        <v>177</v>
      </c>
      <c r="K67" s="199" t="s">
        <v>148</v>
      </c>
      <c r="L67" s="199" t="s">
        <v>206</v>
      </c>
      <c r="M67" s="200" t="s">
        <v>179</v>
      </c>
      <c r="N67" s="200" t="s">
        <v>178</v>
      </c>
      <c r="O67" s="201" t="n">
        <v>100</v>
      </c>
      <c r="P67" s="202" t="n">
        <v>100</v>
      </c>
      <c r="Q67" s="203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5"/>
      <c r="BF67" s="181"/>
      <c r="BG67" s="181"/>
      <c r="BH67" s="181"/>
      <c r="BI67" s="181"/>
      <c r="BJ67" s="181"/>
      <c r="BK67" s="181"/>
    </row>
    <row r="68" customFormat="false" ht="11.25" hidden="false" customHeight="true" outlineLevel="0" collapsed="false">
      <c r="C68" s="196"/>
      <c r="D68" s="197"/>
      <c r="E68" s="198"/>
      <c r="F68" s="198"/>
      <c r="G68" s="198"/>
      <c r="H68" s="198"/>
      <c r="I68" s="198"/>
      <c r="J68" s="198"/>
      <c r="K68" s="199"/>
      <c r="L68" s="199"/>
      <c r="M68" s="200"/>
      <c r="N68" s="200"/>
      <c r="O68" s="201"/>
      <c r="P68" s="202"/>
      <c r="Q68" s="206"/>
      <c r="R68" s="207" t="n">
        <v>1</v>
      </c>
      <c r="S68" s="208" t="s">
        <v>180</v>
      </c>
      <c r="T68" s="208" t="s">
        <v>199</v>
      </c>
      <c r="U68" s="208" t="s">
        <v>182</v>
      </c>
      <c r="V68" s="208" t="s">
        <v>183</v>
      </c>
      <c r="W68" s="208" t="s">
        <v>183</v>
      </c>
      <c r="X68" s="208" t="s">
        <v>177</v>
      </c>
      <c r="Y68" s="208" t="s">
        <v>184</v>
      </c>
      <c r="Z68" s="208" t="s">
        <v>185</v>
      </c>
      <c r="AA68" s="208" t="s">
        <v>200</v>
      </c>
      <c r="AB68" s="208" t="s">
        <v>201</v>
      </c>
      <c r="AC68" s="208" t="s">
        <v>176</v>
      </c>
      <c r="AD68" s="208" t="s">
        <v>176</v>
      </c>
      <c r="AE68" s="208" t="s">
        <v>177</v>
      </c>
      <c r="AF68" s="208" t="s">
        <v>184</v>
      </c>
      <c r="AG68" s="208" t="s">
        <v>185</v>
      </c>
      <c r="AH68" s="209"/>
      <c r="AI68" s="210" t="n">
        <v>0</v>
      </c>
      <c r="AJ68" s="211" t="s">
        <v>188</v>
      </c>
      <c r="AK68" s="211"/>
      <c r="AL68" s="211"/>
      <c r="AM68" s="211"/>
      <c r="AN68" s="211"/>
      <c r="AO68" s="211"/>
      <c r="AP68" s="211"/>
      <c r="AQ68" s="211"/>
      <c r="AR68" s="211"/>
      <c r="AS68" s="212"/>
      <c r="AT68" s="212"/>
      <c r="AU68" s="212"/>
      <c r="AV68" s="212"/>
      <c r="AW68" s="212"/>
      <c r="AX68" s="212"/>
      <c r="AY68" s="158"/>
      <c r="AZ68" s="158"/>
      <c r="BA68" s="158"/>
      <c r="BB68" s="158"/>
      <c r="BC68" s="158"/>
      <c r="BD68" s="158"/>
      <c r="BE68" s="205"/>
      <c r="BF68" s="213"/>
      <c r="BG68" s="213"/>
      <c r="BH68" s="213"/>
      <c r="BI68" s="181"/>
      <c r="BJ68" s="213"/>
      <c r="BK68" s="213"/>
      <c r="BL68" s="213"/>
      <c r="BM68" s="213"/>
      <c r="BN68" s="213"/>
    </row>
    <row r="69" customFormat="false" ht="15" hidden="false" customHeight="true" outlineLevel="0" collapsed="false">
      <c r="C69" s="196"/>
      <c r="D69" s="197"/>
      <c r="E69" s="198"/>
      <c r="F69" s="198"/>
      <c r="G69" s="198"/>
      <c r="H69" s="198"/>
      <c r="I69" s="198"/>
      <c r="J69" s="198"/>
      <c r="K69" s="199"/>
      <c r="L69" s="199"/>
      <c r="M69" s="200"/>
      <c r="N69" s="200"/>
      <c r="O69" s="201"/>
      <c r="P69" s="202"/>
      <c r="Q69" s="206"/>
      <c r="R69" s="207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14"/>
      <c r="AI69" s="215" t="s">
        <v>172</v>
      </c>
      <c r="AJ69" s="216" t="s">
        <v>133</v>
      </c>
      <c r="AK69" s="217" t="s">
        <v>55</v>
      </c>
      <c r="AL69" s="217"/>
      <c r="AM69" s="217"/>
      <c r="AN69" s="217"/>
      <c r="AO69" s="217"/>
      <c r="AP69" s="217"/>
      <c r="AQ69" s="217"/>
      <c r="AR69" s="217"/>
      <c r="AS69" s="218" t="n">
        <v>2.2774</v>
      </c>
      <c r="AT69" s="219" t="n">
        <v>0</v>
      </c>
      <c r="AU69" s="219" t="n">
        <v>0</v>
      </c>
      <c r="AV69" s="220"/>
      <c r="AW69" s="219" t="n">
        <f aca="false">AT69-AV69</f>
        <v>0</v>
      </c>
      <c r="AX69" s="219" t="n">
        <f aca="false">AV69-AT69</f>
        <v>0</v>
      </c>
      <c r="AY69" s="221"/>
      <c r="AZ69" s="221"/>
      <c r="BA69" s="222"/>
      <c r="BB69" s="221"/>
      <c r="BC69" s="223"/>
      <c r="BD69" s="224"/>
      <c r="BE69" s="205" t="n">
        <v>0</v>
      </c>
      <c r="BF69" s="213"/>
      <c r="BG69" s="213"/>
      <c r="BI69" s="180" t="str">
        <f aca="false">AJ69 &amp; BE69</f>
        <v>Прибыль направляемая на инвестиции0</v>
      </c>
      <c r="BJ69" s="213"/>
      <c r="BK69" s="213"/>
      <c r="BL69" s="213"/>
      <c r="BM69" s="213"/>
      <c r="BX69" s="180" t="str">
        <f aca="false">AJ69&amp;AK69</f>
        <v>Прибыль направляемая на инвестициинет</v>
      </c>
    </row>
    <row r="70" customFormat="false" ht="11.25" hidden="false" customHeight="true" outlineLevel="0" collapsed="false">
      <c r="C70" s="196"/>
      <c r="D70" s="197" t="s">
        <v>148</v>
      </c>
      <c r="E70" s="198" t="s">
        <v>205</v>
      </c>
      <c r="F70" s="198"/>
      <c r="G70" s="198" t="s">
        <v>175</v>
      </c>
      <c r="H70" s="198" t="s">
        <v>176</v>
      </c>
      <c r="I70" s="198" t="s">
        <v>176</v>
      </c>
      <c r="J70" s="198" t="s">
        <v>177</v>
      </c>
      <c r="K70" s="199" t="s">
        <v>148</v>
      </c>
      <c r="L70" s="199" t="s">
        <v>178</v>
      </c>
      <c r="M70" s="200"/>
      <c r="N70" s="200"/>
      <c r="O70" s="201" t="n">
        <v>5</v>
      </c>
      <c r="P70" s="202" t="n">
        <v>100</v>
      </c>
      <c r="Q70" s="203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5"/>
      <c r="BF70" s="181"/>
      <c r="BG70" s="181"/>
      <c r="BH70" s="181"/>
      <c r="BI70" s="181"/>
      <c r="BJ70" s="181"/>
      <c r="BK70" s="181"/>
    </row>
    <row r="71" customFormat="false" ht="11.25" hidden="false" customHeight="true" outlineLevel="0" collapsed="false">
      <c r="C71" s="196"/>
      <c r="D71" s="197"/>
      <c r="E71" s="198"/>
      <c r="F71" s="198"/>
      <c r="G71" s="198"/>
      <c r="H71" s="198"/>
      <c r="I71" s="198"/>
      <c r="J71" s="198"/>
      <c r="K71" s="199"/>
      <c r="L71" s="199"/>
      <c r="M71" s="200"/>
      <c r="N71" s="200"/>
      <c r="O71" s="201"/>
      <c r="P71" s="202"/>
      <c r="Q71" s="206"/>
      <c r="R71" s="207" t="n">
        <v>1</v>
      </c>
      <c r="S71" s="208" t="s">
        <v>180</v>
      </c>
      <c r="T71" s="208" t="s">
        <v>202</v>
      </c>
      <c r="U71" s="208" t="s">
        <v>182</v>
      </c>
      <c r="V71" s="208" t="s">
        <v>183</v>
      </c>
      <c r="W71" s="208" t="s">
        <v>183</v>
      </c>
      <c r="X71" s="208" t="s">
        <v>177</v>
      </c>
      <c r="Y71" s="208" t="s">
        <v>184</v>
      </c>
      <c r="Z71" s="208" t="s">
        <v>185</v>
      </c>
      <c r="AA71" s="208" t="s">
        <v>203</v>
      </c>
      <c r="AB71" s="208" t="s">
        <v>204</v>
      </c>
      <c r="AC71" s="208" t="s">
        <v>176</v>
      </c>
      <c r="AD71" s="208" t="s">
        <v>176</v>
      </c>
      <c r="AE71" s="208" t="s">
        <v>177</v>
      </c>
      <c r="AF71" s="208" t="s">
        <v>184</v>
      </c>
      <c r="AG71" s="208" t="s">
        <v>185</v>
      </c>
      <c r="AH71" s="209"/>
      <c r="AI71" s="210" t="n">
        <v>0</v>
      </c>
      <c r="AJ71" s="211" t="s">
        <v>188</v>
      </c>
      <c r="AK71" s="211"/>
      <c r="AL71" s="211"/>
      <c r="AM71" s="211"/>
      <c r="AN71" s="211"/>
      <c r="AO71" s="211"/>
      <c r="AP71" s="211"/>
      <c r="AQ71" s="211"/>
      <c r="AR71" s="211"/>
      <c r="AS71" s="212"/>
      <c r="AT71" s="212"/>
      <c r="AU71" s="212"/>
      <c r="AV71" s="212"/>
      <c r="AW71" s="212"/>
      <c r="AX71" s="212"/>
      <c r="AY71" s="158"/>
      <c r="AZ71" s="158"/>
      <c r="BA71" s="158"/>
      <c r="BB71" s="158"/>
      <c r="BC71" s="158"/>
      <c r="BD71" s="158"/>
      <c r="BE71" s="205"/>
      <c r="BF71" s="213"/>
      <c r="BG71" s="213"/>
      <c r="BH71" s="213"/>
      <c r="BI71" s="181"/>
      <c r="BJ71" s="213"/>
      <c r="BK71" s="213"/>
      <c r="BL71" s="213"/>
      <c r="BM71" s="213"/>
      <c r="BN71" s="213"/>
    </row>
    <row r="72" customFormat="false" ht="15" hidden="false" customHeight="true" outlineLevel="0" collapsed="false">
      <c r="C72" s="196"/>
      <c r="D72" s="197"/>
      <c r="E72" s="198"/>
      <c r="F72" s="198"/>
      <c r="G72" s="198"/>
      <c r="H72" s="198"/>
      <c r="I72" s="198"/>
      <c r="J72" s="198"/>
      <c r="K72" s="199"/>
      <c r="L72" s="199"/>
      <c r="M72" s="200"/>
      <c r="N72" s="200"/>
      <c r="O72" s="201"/>
      <c r="P72" s="202"/>
      <c r="Q72" s="206"/>
      <c r="R72" s="207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14"/>
      <c r="AI72" s="215" t="s">
        <v>172</v>
      </c>
      <c r="AJ72" s="216" t="s">
        <v>133</v>
      </c>
      <c r="AK72" s="217" t="s">
        <v>55</v>
      </c>
      <c r="AL72" s="217"/>
      <c r="AM72" s="217"/>
      <c r="AN72" s="217"/>
      <c r="AO72" s="217"/>
      <c r="AP72" s="217"/>
      <c r="AQ72" s="217"/>
      <c r="AR72" s="217"/>
      <c r="AS72" s="218" t="n">
        <v>3365.7022</v>
      </c>
      <c r="AT72" s="219" t="n">
        <v>0</v>
      </c>
      <c r="AU72" s="219" t="n">
        <v>0</v>
      </c>
      <c r="AV72" s="220"/>
      <c r="AW72" s="219" t="n">
        <f aca="false">AT72-AV72</f>
        <v>0</v>
      </c>
      <c r="AX72" s="219" t="n">
        <f aca="false">AV72-AT72</f>
        <v>0</v>
      </c>
      <c r="AY72" s="221"/>
      <c r="AZ72" s="221"/>
      <c r="BA72" s="222"/>
      <c r="BB72" s="221"/>
      <c r="BC72" s="223"/>
      <c r="BD72" s="224"/>
      <c r="BE72" s="205" t="n">
        <v>0</v>
      </c>
      <c r="BF72" s="213"/>
      <c r="BG72" s="213"/>
      <c r="BI72" s="180" t="str">
        <f aca="false">AJ72 &amp; BE72</f>
        <v>Прибыль направляемая на инвестиции0</v>
      </c>
      <c r="BJ72" s="213"/>
      <c r="BK72" s="213"/>
      <c r="BL72" s="213"/>
      <c r="BM72" s="213"/>
      <c r="BX72" s="180" t="str">
        <f aca="false">AJ72&amp;AK72</f>
        <v>Прибыль направляемая на инвестициинет</v>
      </c>
    </row>
    <row r="73" customFormat="false" ht="11.25" hidden="false" customHeight="true" outlineLevel="0" collapsed="false">
      <c r="C73" s="196"/>
      <c r="D73" s="197" t="s">
        <v>156</v>
      </c>
      <c r="E73" s="198" t="s">
        <v>173</v>
      </c>
      <c r="F73" s="198" t="s">
        <v>174</v>
      </c>
      <c r="G73" s="198" t="s">
        <v>207</v>
      </c>
      <c r="H73" s="198" t="s">
        <v>208</v>
      </c>
      <c r="I73" s="198" t="s">
        <v>209</v>
      </c>
      <c r="J73" s="198" t="s">
        <v>210</v>
      </c>
      <c r="K73" s="199" t="s">
        <v>148</v>
      </c>
      <c r="L73" s="199" t="s">
        <v>178</v>
      </c>
      <c r="M73" s="200"/>
      <c r="N73" s="200"/>
      <c r="O73" s="201" t="n">
        <v>35</v>
      </c>
      <c r="P73" s="202" t="n">
        <v>100</v>
      </c>
      <c r="Q73" s="203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5"/>
      <c r="BF73" s="181"/>
      <c r="BG73" s="181"/>
      <c r="BH73" s="181"/>
      <c r="BI73" s="181"/>
      <c r="BJ73" s="181"/>
      <c r="BK73" s="181"/>
    </row>
    <row r="74" customFormat="false" ht="11.25" hidden="false" customHeight="true" outlineLevel="0" collapsed="false">
      <c r="C74" s="196"/>
      <c r="D74" s="197"/>
      <c r="E74" s="198"/>
      <c r="F74" s="198"/>
      <c r="G74" s="198"/>
      <c r="H74" s="198"/>
      <c r="I74" s="198"/>
      <c r="J74" s="198"/>
      <c r="K74" s="199"/>
      <c r="L74" s="199"/>
      <c r="M74" s="200"/>
      <c r="N74" s="200"/>
      <c r="O74" s="201"/>
      <c r="P74" s="202"/>
      <c r="Q74" s="206"/>
      <c r="R74" s="207" t="n">
        <v>1</v>
      </c>
      <c r="S74" s="208" t="s">
        <v>180</v>
      </c>
      <c r="T74" s="208" t="s">
        <v>211</v>
      </c>
      <c r="U74" s="208" t="s">
        <v>182</v>
      </c>
      <c r="V74" s="208" t="s">
        <v>208</v>
      </c>
      <c r="W74" s="208" t="s">
        <v>209</v>
      </c>
      <c r="X74" s="208" t="s">
        <v>210</v>
      </c>
      <c r="Y74" s="208" t="s">
        <v>212</v>
      </c>
      <c r="Z74" s="208" t="s">
        <v>213</v>
      </c>
      <c r="AA74" s="208" t="s">
        <v>214</v>
      </c>
      <c r="AB74" s="208" t="s">
        <v>215</v>
      </c>
      <c r="AC74" s="208" t="s">
        <v>208</v>
      </c>
      <c r="AD74" s="208" t="s">
        <v>209</v>
      </c>
      <c r="AE74" s="208" t="s">
        <v>210</v>
      </c>
      <c r="AF74" s="208" t="s">
        <v>212</v>
      </c>
      <c r="AG74" s="208" t="s">
        <v>213</v>
      </c>
      <c r="AH74" s="209"/>
      <c r="AI74" s="210" t="n">
        <v>0</v>
      </c>
      <c r="AJ74" s="211" t="s">
        <v>188</v>
      </c>
      <c r="AK74" s="211"/>
      <c r="AL74" s="211"/>
      <c r="AM74" s="211"/>
      <c r="AN74" s="211"/>
      <c r="AO74" s="211"/>
      <c r="AP74" s="211"/>
      <c r="AQ74" s="211"/>
      <c r="AR74" s="211"/>
      <c r="AS74" s="212"/>
      <c r="AT74" s="212"/>
      <c r="AU74" s="212"/>
      <c r="AV74" s="212"/>
      <c r="AW74" s="212"/>
      <c r="AX74" s="212"/>
      <c r="AY74" s="158"/>
      <c r="AZ74" s="158"/>
      <c r="BA74" s="158"/>
      <c r="BB74" s="158"/>
      <c r="BC74" s="158"/>
      <c r="BD74" s="158"/>
      <c r="BE74" s="205"/>
      <c r="BF74" s="213"/>
      <c r="BG74" s="213"/>
      <c r="BH74" s="213"/>
      <c r="BI74" s="181"/>
      <c r="BJ74" s="213"/>
      <c r="BK74" s="213"/>
      <c r="BL74" s="213"/>
      <c r="BM74" s="213"/>
      <c r="BN74" s="213"/>
    </row>
    <row r="75" customFormat="false" ht="15" hidden="false" customHeight="true" outlineLevel="0" collapsed="false">
      <c r="C75" s="196"/>
      <c r="D75" s="197"/>
      <c r="E75" s="198"/>
      <c r="F75" s="198"/>
      <c r="G75" s="198"/>
      <c r="H75" s="198"/>
      <c r="I75" s="198"/>
      <c r="J75" s="198"/>
      <c r="K75" s="199"/>
      <c r="L75" s="199"/>
      <c r="M75" s="200"/>
      <c r="N75" s="200"/>
      <c r="O75" s="201"/>
      <c r="P75" s="202"/>
      <c r="Q75" s="206"/>
      <c r="R75" s="207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14"/>
      <c r="AI75" s="215" t="s">
        <v>172</v>
      </c>
      <c r="AJ75" s="216" t="s">
        <v>135</v>
      </c>
      <c r="AK75" s="217" t="s">
        <v>55</v>
      </c>
      <c r="AL75" s="217"/>
      <c r="AM75" s="217"/>
      <c r="AN75" s="217"/>
      <c r="AO75" s="217"/>
      <c r="AP75" s="217"/>
      <c r="AQ75" s="217"/>
      <c r="AR75" s="217"/>
      <c r="AS75" s="218" t="n">
        <v>5487.8389564</v>
      </c>
      <c r="AT75" s="219" t="n">
        <v>1401.9707322</v>
      </c>
      <c r="AU75" s="219" t="n">
        <v>0</v>
      </c>
      <c r="AV75" s="220" t="n">
        <f aca="false">AT75</f>
        <v>1401.9707322</v>
      </c>
      <c r="AW75" s="219" t="n">
        <f aca="false">AT75-AV75</f>
        <v>0</v>
      </c>
      <c r="AX75" s="219" t="n">
        <f aca="false">AV75-AT75</f>
        <v>0</v>
      </c>
      <c r="AY75" s="221"/>
      <c r="AZ75" s="221"/>
      <c r="BA75" s="222"/>
      <c r="BB75" s="221"/>
      <c r="BC75" s="223"/>
      <c r="BD75" s="224"/>
      <c r="BE75" s="205" t="n">
        <v>0</v>
      </c>
      <c r="BF75" s="213"/>
      <c r="BG75" s="213"/>
      <c r="BI75" s="180" t="str">
        <f aca="false">AJ75 &amp; BE75</f>
        <v>Амортизационные отчисления0</v>
      </c>
      <c r="BJ75" s="213"/>
      <c r="BK75" s="213"/>
      <c r="BL75" s="213"/>
      <c r="BM75" s="213"/>
      <c r="BX75" s="180" t="str">
        <f aca="false">AJ75&amp;AK75</f>
        <v>Амортизационные отчислениянет</v>
      </c>
    </row>
    <row r="76" customFormat="false" ht="15" hidden="false" customHeight="true" outlineLevel="0" collapsed="false">
      <c r="C76" s="196"/>
      <c r="D76" s="197"/>
      <c r="E76" s="198"/>
      <c r="F76" s="198"/>
      <c r="G76" s="198"/>
      <c r="H76" s="198"/>
      <c r="I76" s="198"/>
      <c r="J76" s="198"/>
      <c r="K76" s="199"/>
      <c r="L76" s="199"/>
      <c r="M76" s="200"/>
      <c r="N76" s="200"/>
      <c r="O76" s="201"/>
      <c r="P76" s="202"/>
      <c r="Q76" s="206"/>
      <c r="R76" s="207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25"/>
      <c r="AI76" s="215" t="s">
        <v>140</v>
      </c>
      <c r="AJ76" s="226" t="s">
        <v>133</v>
      </c>
      <c r="AK76" s="217" t="s">
        <v>55</v>
      </c>
      <c r="AL76" s="217"/>
      <c r="AM76" s="217"/>
      <c r="AN76" s="217"/>
      <c r="AO76" s="217"/>
      <c r="AP76" s="217"/>
      <c r="AQ76" s="217"/>
      <c r="AR76" s="217"/>
      <c r="AS76" s="219" t="n">
        <v>11803.2674436</v>
      </c>
      <c r="AT76" s="219" t="n">
        <v>7490.2614678</v>
      </c>
      <c r="AU76" s="219" t="n">
        <v>0</v>
      </c>
      <c r="AV76" s="221" t="n">
        <f aca="false">2941.01-AV75</f>
        <v>1539.0392678</v>
      </c>
      <c r="AW76" s="219" t="n">
        <f aca="false">AT76-AV76</f>
        <v>5951.2222</v>
      </c>
      <c r="AX76" s="219" t="n">
        <f aca="false">AV76-AT76</f>
        <v>-5951.2222</v>
      </c>
      <c r="AY76" s="221"/>
      <c r="AZ76" s="221"/>
      <c r="BA76" s="222" t="s">
        <v>216</v>
      </c>
      <c r="BB76" s="221" t="n">
        <f aca="false">AW76</f>
        <v>5951.2222</v>
      </c>
      <c r="BC76" s="222" t="s">
        <v>216</v>
      </c>
      <c r="BD76" s="229"/>
      <c r="BE76" s="205" t="n">
        <v>0</v>
      </c>
      <c r="BF76" s="213"/>
      <c r="BG76" s="213"/>
      <c r="BI76" s="180" t="str">
        <f aca="false">AJ76 &amp; BE76</f>
        <v>Прибыль направляемая на инвестиции0</v>
      </c>
      <c r="BJ76" s="213"/>
      <c r="BK76" s="213"/>
      <c r="BL76" s="213"/>
      <c r="BM76" s="213"/>
      <c r="BX76" s="180" t="str">
        <f aca="false">AJ76&amp;AK76</f>
        <v>Прибыль направляемая на инвестициинет</v>
      </c>
    </row>
    <row r="77" customFormat="false" ht="11.25" hidden="false" customHeight="true" outlineLevel="0" collapsed="false">
      <c r="C77" s="196"/>
      <c r="D77" s="197" t="s">
        <v>217</v>
      </c>
      <c r="E77" s="198" t="s">
        <v>205</v>
      </c>
      <c r="F77" s="198"/>
      <c r="G77" s="198" t="s">
        <v>207</v>
      </c>
      <c r="H77" s="198" t="s">
        <v>208</v>
      </c>
      <c r="I77" s="198" t="s">
        <v>209</v>
      </c>
      <c r="J77" s="198" t="s">
        <v>210</v>
      </c>
      <c r="K77" s="199" t="s">
        <v>148</v>
      </c>
      <c r="L77" s="199" t="s">
        <v>206</v>
      </c>
      <c r="M77" s="200"/>
      <c r="N77" s="200"/>
      <c r="O77" s="201" t="n">
        <v>100</v>
      </c>
      <c r="P77" s="202" t="n">
        <v>100</v>
      </c>
      <c r="Q77" s="203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5"/>
      <c r="BF77" s="181"/>
      <c r="BG77" s="181"/>
      <c r="BH77" s="181"/>
      <c r="BI77" s="181"/>
      <c r="BJ77" s="181"/>
      <c r="BK77" s="181"/>
    </row>
    <row r="78" customFormat="false" ht="11.25" hidden="false" customHeight="true" outlineLevel="0" collapsed="false">
      <c r="C78" s="196"/>
      <c r="D78" s="197"/>
      <c r="E78" s="198"/>
      <c r="F78" s="198"/>
      <c r="G78" s="198"/>
      <c r="H78" s="198"/>
      <c r="I78" s="198"/>
      <c r="J78" s="198"/>
      <c r="K78" s="199"/>
      <c r="L78" s="199"/>
      <c r="M78" s="200"/>
      <c r="N78" s="200"/>
      <c r="O78" s="201"/>
      <c r="P78" s="202"/>
      <c r="Q78" s="206"/>
      <c r="R78" s="207" t="n">
        <v>1</v>
      </c>
      <c r="S78" s="208" t="s">
        <v>180</v>
      </c>
      <c r="T78" s="208" t="s">
        <v>211</v>
      </c>
      <c r="U78" s="208" t="s">
        <v>182</v>
      </c>
      <c r="V78" s="208" t="s">
        <v>208</v>
      </c>
      <c r="W78" s="208" t="s">
        <v>209</v>
      </c>
      <c r="X78" s="208" t="s">
        <v>210</v>
      </c>
      <c r="Y78" s="208" t="s">
        <v>212</v>
      </c>
      <c r="Z78" s="208" t="s">
        <v>213</v>
      </c>
      <c r="AA78" s="208" t="s">
        <v>214</v>
      </c>
      <c r="AB78" s="208" t="s">
        <v>215</v>
      </c>
      <c r="AC78" s="208" t="s">
        <v>208</v>
      </c>
      <c r="AD78" s="208" t="s">
        <v>209</v>
      </c>
      <c r="AE78" s="208" t="s">
        <v>210</v>
      </c>
      <c r="AF78" s="208" t="s">
        <v>212</v>
      </c>
      <c r="AG78" s="208" t="s">
        <v>213</v>
      </c>
      <c r="AH78" s="209"/>
      <c r="AI78" s="210" t="n">
        <v>0</v>
      </c>
      <c r="AJ78" s="211" t="s">
        <v>188</v>
      </c>
      <c r="AK78" s="211"/>
      <c r="AL78" s="211"/>
      <c r="AM78" s="211"/>
      <c r="AN78" s="211"/>
      <c r="AO78" s="211"/>
      <c r="AP78" s="211"/>
      <c r="AQ78" s="211"/>
      <c r="AR78" s="211"/>
      <c r="AS78" s="212"/>
      <c r="AT78" s="212"/>
      <c r="AU78" s="212"/>
      <c r="AV78" s="212"/>
      <c r="AW78" s="212"/>
      <c r="AX78" s="212"/>
      <c r="AY78" s="158"/>
      <c r="AZ78" s="158"/>
      <c r="BA78" s="158"/>
      <c r="BB78" s="158"/>
      <c r="BC78" s="158"/>
      <c r="BD78" s="158"/>
      <c r="BE78" s="205"/>
      <c r="BF78" s="213"/>
      <c r="BG78" s="213"/>
      <c r="BH78" s="213"/>
      <c r="BI78" s="181"/>
      <c r="BJ78" s="213"/>
      <c r="BK78" s="213"/>
      <c r="BL78" s="213"/>
      <c r="BM78" s="213"/>
      <c r="BN78" s="213"/>
    </row>
    <row r="79" customFormat="false" ht="15" hidden="false" customHeight="true" outlineLevel="0" collapsed="false">
      <c r="C79" s="196"/>
      <c r="D79" s="197"/>
      <c r="E79" s="198"/>
      <c r="F79" s="198"/>
      <c r="G79" s="198"/>
      <c r="H79" s="198"/>
      <c r="I79" s="198"/>
      <c r="J79" s="198"/>
      <c r="K79" s="199"/>
      <c r="L79" s="199"/>
      <c r="M79" s="200"/>
      <c r="N79" s="200"/>
      <c r="O79" s="201"/>
      <c r="P79" s="202"/>
      <c r="Q79" s="206"/>
      <c r="R79" s="207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14"/>
      <c r="AI79" s="215" t="s">
        <v>172</v>
      </c>
      <c r="AJ79" s="216" t="s">
        <v>133</v>
      </c>
      <c r="AK79" s="217" t="s">
        <v>55</v>
      </c>
      <c r="AL79" s="217"/>
      <c r="AM79" s="217"/>
      <c r="AN79" s="217"/>
      <c r="AO79" s="217"/>
      <c r="AP79" s="217"/>
      <c r="AQ79" s="217"/>
      <c r="AR79" s="217"/>
      <c r="AS79" s="218" t="n">
        <v>0.472</v>
      </c>
      <c r="AT79" s="219" t="n">
        <v>0</v>
      </c>
      <c r="AU79" s="219" t="n">
        <v>0</v>
      </c>
      <c r="AV79" s="220"/>
      <c r="AW79" s="219" t="n">
        <f aca="false">AT79-AV79</f>
        <v>0</v>
      </c>
      <c r="AX79" s="219" t="n">
        <f aca="false">AV79-AT79</f>
        <v>0</v>
      </c>
      <c r="AY79" s="221"/>
      <c r="AZ79" s="221"/>
      <c r="BA79" s="222"/>
      <c r="BB79" s="221"/>
      <c r="BC79" s="223"/>
      <c r="BD79" s="224"/>
      <c r="BE79" s="205" t="n">
        <v>0</v>
      </c>
      <c r="BF79" s="213"/>
      <c r="BG79" s="213"/>
      <c r="BI79" s="180" t="str">
        <f aca="false">AJ79 &amp; BE79</f>
        <v>Прибыль направляемая на инвестиции0</v>
      </c>
      <c r="BJ79" s="213"/>
      <c r="BK79" s="213"/>
      <c r="BL79" s="213"/>
      <c r="BM79" s="213"/>
      <c r="BX79" s="180" t="str">
        <f aca="false">AJ79&amp;AK79</f>
        <v>Прибыль направляемая на инвестициинет</v>
      </c>
    </row>
    <row r="80" customFormat="false" ht="11.25" hidden="false" customHeight="true" outlineLevel="0" collapsed="false">
      <c r="C80" s="196"/>
      <c r="D80" s="197" t="s">
        <v>218</v>
      </c>
      <c r="E80" s="198" t="s">
        <v>205</v>
      </c>
      <c r="F80" s="198"/>
      <c r="G80" s="198" t="s">
        <v>219</v>
      </c>
      <c r="H80" s="198" t="s">
        <v>220</v>
      </c>
      <c r="I80" s="198" t="s">
        <v>220</v>
      </c>
      <c r="J80" s="198" t="s">
        <v>221</v>
      </c>
      <c r="K80" s="199" t="s">
        <v>148</v>
      </c>
      <c r="L80" s="199" t="s">
        <v>178</v>
      </c>
      <c r="M80" s="200"/>
      <c r="N80" s="200"/>
      <c r="O80" s="201" t="n">
        <v>50</v>
      </c>
      <c r="P80" s="202" t="n">
        <v>100</v>
      </c>
      <c r="Q80" s="203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5"/>
      <c r="BF80" s="181"/>
      <c r="BG80" s="181"/>
      <c r="BH80" s="181"/>
      <c r="BI80" s="181"/>
      <c r="BJ80" s="181"/>
      <c r="BK80" s="181"/>
    </row>
    <row r="81" customFormat="false" ht="11.25" hidden="false" customHeight="true" outlineLevel="0" collapsed="false">
      <c r="C81" s="196"/>
      <c r="D81" s="197"/>
      <c r="E81" s="198"/>
      <c r="F81" s="198"/>
      <c r="G81" s="198"/>
      <c r="H81" s="198"/>
      <c r="I81" s="198"/>
      <c r="J81" s="198"/>
      <c r="K81" s="199"/>
      <c r="L81" s="199"/>
      <c r="M81" s="200"/>
      <c r="N81" s="200"/>
      <c r="O81" s="201"/>
      <c r="P81" s="202"/>
      <c r="Q81" s="206"/>
      <c r="R81" s="207" t="n">
        <v>1</v>
      </c>
      <c r="S81" s="208" t="s">
        <v>180</v>
      </c>
      <c r="T81" s="208" t="s">
        <v>222</v>
      </c>
      <c r="U81" s="208" t="s">
        <v>223</v>
      </c>
      <c r="V81" s="208" t="s">
        <v>220</v>
      </c>
      <c r="W81" s="208" t="s">
        <v>224</v>
      </c>
      <c r="X81" s="208" t="s">
        <v>225</v>
      </c>
      <c r="Y81" s="208" t="s">
        <v>219</v>
      </c>
      <c r="Z81" s="208" t="s">
        <v>226</v>
      </c>
      <c r="AA81" s="208" t="s">
        <v>227</v>
      </c>
      <c r="AB81" s="208" t="s">
        <v>228</v>
      </c>
      <c r="AC81" s="208" t="s">
        <v>220</v>
      </c>
      <c r="AD81" s="208" t="s">
        <v>224</v>
      </c>
      <c r="AE81" s="208" t="s">
        <v>225</v>
      </c>
      <c r="AF81" s="208" t="s">
        <v>219</v>
      </c>
      <c r="AG81" s="208" t="s">
        <v>226</v>
      </c>
      <c r="AH81" s="209"/>
      <c r="AI81" s="210" t="n">
        <v>0</v>
      </c>
      <c r="AJ81" s="211" t="s">
        <v>188</v>
      </c>
      <c r="AK81" s="211"/>
      <c r="AL81" s="211"/>
      <c r="AM81" s="211"/>
      <c r="AN81" s="211"/>
      <c r="AO81" s="211"/>
      <c r="AP81" s="211"/>
      <c r="AQ81" s="211"/>
      <c r="AR81" s="211"/>
      <c r="AS81" s="212"/>
      <c r="AT81" s="212"/>
      <c r="AU81" s="212"/>
      <c r="AV81" s="212"/>
      <c r="AW81" s="212"/>
      <c r="AX81" s="212"/>
      <c r="AY81" s="158"/>
      <c r="AZ81" s="158"/>
      <c r="BA81" s="158"/>
      <c r="BB81" s="158"/>
      <c r="BC81" s="158"/>
      <c r="BD81" s="158"/>
      <c r="BE81" s="205"/>
      <c r="BF81" s="213"/>
      <c r="BG81" s="213"/>
      <c r="BH81" s="213"/>
      <c r="BI81" s="181"/>
      <c r="BJ81" s="213"/>
      <c r="BK81" s="213"/>
      <c r="BL81" s="213"/>
      <c r="BM81" s="213"/>
      <c r="BN81" s="213"/>
    </row>
    <row r="82" customFormat="false" ht="15" hidden="false" customHeight="true" outlineLevel="0" collapsed="false">
      <c r="C82" s="196"/>
      <c r="D82" s="197"/>
      <c r="E82" s="198"/>
      <c r="F82" s="198"/>
      <c r="G82" s="198"/>
      <c r="H82" s="198"/>
      <c r="I82" s="198"/>
      <c r="J82" s="198"/>
      <c r="K82" s="199"/>
      <c r="L82" s="199"/>
      <c r="M82" s="200"/>
      <c r="N82" s="200"/>
      <c r="O82" s="201"/>
      <c r="P82" s="202"/>
      <c r="Q82" s="206"/>
      <c r="R82" s="207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14"/>
      <c r="AI82" s="215" t="s">
        <v>172</v>
      </c>
      <c r="AJ82" s="216" t="s">
        <v>133</v>
      </c>
      <c r="AK82" s="217" t="s">
        <v>55</v>
      </c>
      <c r="AL82" s="217"/>
      <c r="AM82" s="217"/>
      <c r="AN82" s="217"/>
      <c r="AO82" s="217"/>
      <c r="AP82" s="217"/>
      <c r="AQ82" s="217"/>
      <c r="AR82" s="217"/>
      <c r="AS82" s="218" t="n">
        <v>1155.7038</v>
      </c>
      <c r="AT82" s="219" t="n">
        <v>0</v>
      </c>
      <c r="AU82" s="219" t="n">
        <v>0</v>
      </c>
      <c r="AV82" s="220"/>
      <c r="AW82" s="219" t="n">
        <f aca="false">AT82-AV82</f>
        <v>0</v>
      </c>
      <c r="AX82" s="219" t="n">
        <f aca="false">AV82-AT82</f>
        <v>0</v>
      </c>
      <c r="AY82" s="221"/>
      <c r="AZ82" s="221"/>
      <c r="BA82" s="222"/>
      <c r="BB82" s="221"/>
      <c r="BC82" s="223"/>
      <c r="BD82" s="224"/>
      <c r="BE82" s="205" t="n">
        <v>0</v>
      </c>
      <c r="BF82" s="213"/>
      <c r="BG82" s="213"/>
      <c r="BI82" s="180" t="str">
        <f aca="false">AJ82 &amp; BE82</f>
        <v>Прибыль направляемая на инвестиции0</v>
      </c>
      <c r="BJ82" s="213"/>
      <c r="BK82" s="213"/>
      <c r="BL82" s="213"/>
      <c r="BM82" s="213"/>
      <c r="BX82" s="180" t="str">
        <f aca="false">AJ82&amp;AK82</f>
        <v>Прибыль направляемая на инвестициинет</v>
      </c>
    </row>
    <row r="83" customFormat="false" ht="11.25" hidden="false" customHeight="true" outlineLevel="0" collapsed="false">
      <c r="C83" s="196"/>
      <c r="D83" s="197" t="s">
        <v>229</v>
      </c>
      <c r="E83" s="198" t="s">
        <v>173</v>
      </c>
      <c r="F83" s="198" t="s">
        <v>174</v>
      </c>
      <c r="G83" s="198" t="s">
        <v>219</v>
      </c>
      <c r="H83" s="198" t="s">
        <v>220</v>
      </c>
      <c r="I83" s="198" t="s">
        <v>220</v>
      </c>
      <c r="J83" s="198" t="s">
        <v>221</v>
      </c>
      <c r="K83" s="199" t="s">
        <v>148</v>
      </c>
      <c r="L83" s="199" t="s">
        <v>178</v>
      </c>
      <c r="M83" s="200" t="s">
        <v>179</v>
      </c>
      <c r="N83" s="200" t="s">
        <v>178</v>
      </c>
      <c r="O83" s="201" t="n">
        <v>33</v>
      </c>
      <c r="P83" s="202" t="n">
        <v>100</v>
      </c>
      <c r="Q83" s="203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5"/>
      <c r="BF83" s="181"/>
      <c r="BG83" s="181"/>
      <c r="BH83" s="181"/>
      <c r="BI83" s="181"/>
      <c r="BJ83" s="181"/>
      <c r="BK83" s="181"/>
    </row>
    <row r="84" customFormat="false" ht="11.25" hidden="false" customHeight="true" outlineLevel="0" collapsed="false">
      <c r="C84" s="196"/>
      <c r="D84" s="197"/>
      <c r="E84" s="198"/>
      <c r="F84" s="198"/>
      <c r="G84" s="198"/>
      <c r="H84" s="198"/>
      <c r="I84" s="198"/>
      <c r="J84" s="198"/>
      <c r="K84" s="199"/>
      <c r="L84" s="199"/>
      <c r="M84" s="200"/>
      <c r="N84" s="200"/>
      <c r="O84" s="201"/>
      <c r="P84" s="202"/>
      <c r="Q84" s="206"/>
      <c r="R84" s="207" t="n">
        <v>1</v>
      </c>
      <c r="S84" s="208" t="s">
        <v>180</v>
      </c>
      <c r="T84" s="208" t="s">
        <v>222</v>
      </c>
      <c r="U84" s="208" t="s">
        <v>223</v>
      </c>
      <c r="V84" s="208" t="s">
        <v>220</v>
      </c>
      <c r="W84" s="208" t="s">
        <v>224</v>
      </c>
      <c r="X84" s="208" t="s">
        <v>225</v>
      </c>
      <c r="Y84" s="208" t="s">
        <v>219</v>
      </c>
      <c r="Z84" s="208" t="s">
        <v>226</v>
      </c>
      <c r="AA84" s="208" t="s">
        <v>227</v>
      </c>
      <c r="AB84" s="208" t="s">
        <v>228</v>
      </c>
      <c r="AC84" s="208" t="s">
        <v>220</v>
      </c>
      <c r="AD84" s="208" t="s">
        <v>224</v>
      </c>
      <c r="AE84" s="208" t="s">
        <v>225</v>
      </c>
      <c r="AF84" s="208" t="s">
        <v>219</v>
      </c>
      <c r="AG84" s="208" t="s">
        <v>226</v>
      </c>
      <c r="AH84" s="209"/>
      <c r="AI84" s="210" t="n">
        <v>0</v>
      </c>
      <c r="AJ84" s="211" t="s">
        <v>188</v>
      </c>
      <c r="AK84" s="211"/>
      <c r="AL84" s="211"/>
      <c r="AM84" s="211"/>
      <c r="AN84" s="211"/>
      <c r="AO84" s="211"/>
      <c r="AP84" s="211"/>
      <c r="AQ84" s="211"/>
      <c r="AR84" s="211"/>
      <c r="AS84" s="212"/>
      <c r="AT84" s="212"/>
      <c r="AU84" s="212"/>
      <c r="AV84" s="212"/>
      <c r="AW84" s="212"/>
      <c r="AX84" s="212"/>
      <c r="AY84" s="158"/>
      <c r="AZ84" s="158"/>
      <c r="BA84" s="158"/>
      <c r="BB84" s="158"/>
      <c r="BC84" s="158"/>
      <c r="BD84" s="158"/>
      <c r="BE84" s="205"/>
      <c r="BF84" s="213"/>
      <c r="BG84" s="213"/>
      <c r="BH84" s="213"/>
      <c r="BI84" s="181"/>
      <c r="BJ84" s="213"/>
      <c r="BK84" s="213"/>
      <c r="BL84" s="213"/>
      <c r="BM84" s="213"/>
      <c r="BN84" s="213"/>
    </row>
    <row r="85" customFormat="false" ht="15" hidden="false" customHeight="true" outlineLevel="0" collapsed="false">
      <c r="C85" s="196"/>
      <c r="D85" s="197"/>
      <c r="E85" s="198"/>
      <c r="F85" s="198"/>
      <c r="G85" s="198"/>
      <c r="H85" s="198"/>
      <c r="I85" s="198"/>
      <c r="J85" s="198"/>
      <c r="K85" s="199"/>
      <c r="L85" s="199"/>
      <c r="M85" s="200"/>
      <c r="N85" s="200"/>
      <c r="O85" s="201"/>
      <c r="P85" s="202"/>
      <c r="Q85" s="206"/>
      <c r="R85" s="207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14"/>
      <c r="AI85" s="215" t="s">
        <v>172</v>
      </c>
      <c r="AJ85" s="216" t="s">
        <v>135</v>
      </c>
      <c r="AK85" s="217" t="s">
        <v>55</v>
      </c>
      <c r="AL85" s="217"/>
      <c r="AM85" s="217"/>
      <c r="AN85" s="217"/>
      <c r="AO85" s="217"/>
      <c r="AP85" s="217"/>
      <c r="AQ85" s="217"/>
      <c r="AR85" s="217"/>
      <c r="AS85" s="218" t="n">
        <v>12050.933608</v>
      </c>
      <c r="AT85" s="219" t="n">
        <v>4335.0957292</v>
      </c>
      <c r="AU85" s="219" t="n">
        <v>358.7457712</v>
      </c>
      <c r="AV85" s="220" t="n">
        <f aca="false">AT85</f>
        <v>4335.0957292</v>
      </c>
      <c r="AW85" s="219" t="n">
        <f aca="false">AT85-AV85</f>
        <v>0</v>
      </c>
      <c r="AX85" s="219" t="n">
        <f aca="false">AV85-AT85</f>
        <v>0</v>
      </c>
      <c r="AY85" s="221"/>
      <c r="AZ85" s="221"/>
      <c r="BA85" s="222"/>
      <c r="BB85" s="221"/>
      <c r="BC85" s="223"/>
      <c r="BD85" s="224"/>
      <c r="BE85" s="205" t="n">
        <v>0</v>
      </c>
      <c r="BF85" s="213"/>
      <c r="BG85" s="213"/>
      <c r="BI85" s="180" t="str">
        <f aca="false">AJ85 &amp; BE85</f>
        <v>Амортизационные отчисления0</v>
      </c>
      <c r="BJ85" s="213"/>
      <c r="BK85" s="213"/>
      <c r="BL85" s="213"/>
      <c r="BM85" s="213"/>
      <c r="BX85" s="180" t="str">
        <f aca="false">AJ85&amp;AK85</f>
        <v>Амортизационные отчислениянет</v>
      </c>
    </row>
    <row r="86" customFormat="false" ht="15" hidden="false" customHeight="true" outlineLevel="0" collapsed="false">
      <c r="C86" s="196"/>
      <c r="D86" s="197"/>
      <c r="E86" s="198"/>
      <c r="F86" s="198"/>
      <c r="G86" s="198"/>
      <c r="H86" s="198"/>
      <c r="I86" s="198"/>
      <c r="J86" s="198"/>
      <c r="K86" s="199"/>
      <c r="L86" s="199"/>
      <c r="M86" s="200"/>
      <c r="N86" s="200"/>
      <c r="O86" s="201"/>
      <c r="P86" s="202"/>
      <c r="Q86" s="206"/>
      <c r="R86" s="207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25"/>
      <c r="AI86" s="215" t="s">
        <v>140</v>
      </c>
      <c r="AJ86" s="226" t="s">
        <v>133</v>
      </c>
      <c r="AK86" s="217" t="s">
        <v>55</v>
      </c>
      <c r="AL86" s="217"/>
      <c r="AM86" s="217"/>
      <c r="AN86" s="217"/>
      <c r="AO86" s="217"/>
      <c r="AP86" s="217"/>
      <c r="AQ86" s="217"/>
      <c r="AR86" s="217"/>
      <c r="AS86" s="219" t="n">
        <v>11713.699992</v>
      </c>
      <c r="AT86" s="219" t="n">
        <v>3050.0758708</v>
      </c>
      <c r="AU86" s="219" t="n">
        <v>0</v>
      </c>
      <c r="AV86" s="221" t="n">
        <f aca="false">16910.82-AV85</f>
        <v>12575.7242708</v>
      </c>
      <c r="AW86" s="219" t="n">
        <f aca="false">AT86-AV86</f>
        <v>-9525.6484</v>
      </c>
      <c r="AX86" s="219" t="n">
        <f aca="false">AV86-AT86</f>
        <v>9525.6484</v>
      </c>
      <c r="AY86" s="221"/>
      <c r="AZ86" s="221"/>
      <c r="BA86" s="222" t="s">
        <v>189</v>
      </c>
      <c r="BB86" s="221" t="n">
        <f aca="false">AX86</f>
        <v>9525.6484</v>
      </c>
      <c r="BC86" s="222" t="s">
        <v>189</v>
      </c>
      <c r="BD86" s="227" t="s">
        <v>190</v>
      </c>
      <c r="BE86" s="205" t="n">
        <v>0</v>
      </c>
      <c r="BF86" s="213"/>
      <c r="BG86" s="213"/>
      <c r="BI86" s="180" t="str">
        <f aca="false">AJ86 &amp; BE86</f>
        <v>Прибыль направляемая на инвестиции0</v>
      </c>
      <c r="BJ86" s="213"/>
      <c r="BK86" s="213"/>
      <c r="BL86" s="213"/>
      <c r="BM86" s="213"/>
      <c r="BX86" s="180" t="str">
        <f aca="false">AJ86&amp;AK86</f>
        <v>Прибыль направляемая на инвестициинет</v>
      </c>
    </row>
    <row r="87" customFormat="false" ht="11.25" hidden="false" customHeight="true" outlineLevel="0" collapsed="false">
      <c r="C87" s="196"/>
      <c r="D87" s="197" t="s">
        <v>230</v>
      </c>
      <c r="E87" s="198" t="s">
        <v>231</v>
      </c>
      <c r="F87" s="198" t="s">
        <v>232</v>
      </c>
      <c r="G87" s="198" t="s">
        <v>175</v>
      </c>
      <c r="H87" s="198" t="s">
        <v>176</v>
      </c>
      <c r="I87" s="198" t="s">
        <v>176</v>
      </c>
      <c r="J87" s="198" t="s">
        <v>177</v>
      </c>
      <c r="K87" s="199" t="s">
        <v>140</v>
      </c>
      <c r="L87" s="199" t="s">
        <v>233</v>
      </c>
      <c r="M87" s="200" t="s">
        <v>179</v>
      </c>
      <c r="N87" s="200" t="s">
        <v>178</v>
      </c>
      <c r="O87" s="201" t="n">
        <v>50</v>
      </c>
      <c r="P87" s="202" t="n">
        <v>100</v>
      </c>
      <c r="Q87" s="203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204"/>
      <c r="AN87" s="204"/>
      <c r="AO87" s="204"/>
      <c r="AP87" s="204"/>
      <c r="AQ87" s="204"/>
      <c r="AR87" s="204"/>
      <c r="AS87" s="204"/>
      <c r="AT87" s="204"/>
      <c r="AU87" s="204"/>
      <c r="AV87" s="204"/>
      <c r="AW87" s="204"/>
      <c r="AX87" s="204"/>
      <c r="AY87" s="204"/>
      <c r="AZ87" s="204"/>
      <c r="BA87" s="204"/>
      <c r="BB87" s="204"/>
      <c r="BC87" s="204"/>
      <c r="BD87" s="204"/>
      <c r="BE87" s="205"/>
      <c r="BF87" s="181"/>
      <c r="BG87" s="181"/>
      <c r="BH87" s="181"/>
      <c r="BI87" s="181"/>
      <c r="BJ87" s="181"/>
      <c r="BK87" s="181"/>
    </row>
    <row r="88" customFormat="false" ht="11.25" hidden="false" customHeight="true" outlineLevel="0" collapsed="false">
      <c r="C88" s="196"/>
      <c r="D88" s="197"/>
      <c r="E88" s="198"/>
      <c r="F88" s="198"/>
      <c r="G88" s="198"/>
      <c r="H88" s="198"/>
      <c r="I88" s="198"/>
      <c r="J88" s="198"/>
      <c r="K88" s="199"/>
      <c r="L88" s="199"/>
      <c r="M88" s="200"/>
      <c r="N88" s="200"/>
      <c r="O88" s="201"/>
      <c r="P88" s="202"/>
      <c r="Q88" s="206"/>
      <c r="R88" s="207" t="n">
        <v>1</v>
      </c>
      <c r="S88" s="208" t="s">
        <v>180</v>
      </c>
      <c r="T88" s="208" t="s">
        <v>181</v>
      </c>
      <c r="U88" s="208" t="s">
        <v>182</v>
      </c>
      <c r="V88" s="208" t="s">
        <v>183</v>
      </c>
      <c r="W88" s="208" t="s">
        <v>183</v>
      </c>
      <c r="X88" s="208" t="s">
        <v>177</v>
      </c>
      <c r="Y88" s="208" t="s">
        <v>184</v>
      </c>
      <c r="Z88" s="208" t="s">
        <v>185</v>
      </c>
      <c r="AA88" s="208" t="s">
        <v>186</v>
      </c>
      <c r="AB88" s="208" t="s">
        <v>187</v>
      </c>
      <c r="AC88" s="208" t="s">
        <v>176</v>
      </c>
      <c r="AD88" s="208" t="s">
        <v>176</v>
      </c>
      <c r="AE88" s="208" t="s">
        <v>177</v>
      </c>
      <c r="AF88" s="208" t="s">
        <v>184</v>
      </c>
      <c r="AG88" s="208" t="s">
        <v>185</v>
      </c>
      <c r="AH88" s="209"/>
      <c r="AI88" s="210" t="n">
        <v>0</v>
      </c>
      <c r="AJ88" s="211" t="s">
        <v>188</v>
      </c>
      <c r="AK88" s="211"/>
      <c r="AL88" s="211"/>
      <c r="AM88" s="211"/>
      <c r="AN88" s="211"/>
      <c r="AO88" s="211"/>
      <c r="AP88" s="211"/>
      <c r="AQ88" s="211"/>
      <c r="AR88" s="211"/>
      <c r="AS88" s="212"/>
      <c r="AT88" s="212"/>
      <c r="AU88" s="212"/>
      <c r="AV88" s="212"/>
      <c r="AW88" s="212"/>
      <c r="AX88" s="212"/>
      <c r="AY88" s="158"/>
      <c r="AZ88" s="158"/>
      <c r="BA88" s="158"/>
      <c r="BB88" s="158"/>
      <c r="BC88" s="158"/>
      <c r="BD88" s="158"/>
      <c r="BE88" s="205"/>
      <c r="BF88" s="213"/>
      <c r="BG88" s="213"/>
      <c r="BH88" s="213"/>
      <c r="BI88" s="181"/>
      <c r="BJ88" s="213"/>
      <c r="BK88" s="213"/>
      <c r="BL88" s="213"/>
      <c r="BM88" s="213"/>
      <c r="BN88" s="213"/>
    </row>
    <row r="89" customFormat="false" ht="15" hidden="false" customHeight="true" outlineLevel="0" collapsed="false">
      <c r="C89" s="196"/>
      <c r="D89" s="197"/>
      <c r="E89" s="198"/>
      <c r="F89" s="198"/>
      <c r="G89" s="198"/>
      <c r="H89" s="198"/>
      <c r="I89" s="198"/>
      <c r="J89" s="198"/>
      <c r="K89" s="199"/>
      <c r="L89" s="199"/>
      <c r="M89" s="200"/>
      <c r="N89" s="200"/>
      <c r="O89" s="201"/>
      <c r="P89" s="202"/>
      <c r="Q89" s="206"/>
      <c r="R89" s="207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14"/>
      <c r="AI89" s="215" t="s">
        <v>172</v>
      </c>
      <c r="AJ89" s="216" t="s">
        <v>139</v>
      </c>
      <c r="AK89" s="217" t="s">
        <v>55</v>
      </c>
      <c r="AL89" s="217"/>
      <c r="AM89" s="217"/>
      <c r="AN89" s="217"/>
      <c r="AO89" s="217"/>
      <c r="AP89" s="217"/>
      <c r="AQ89" s="217"/>
      <c r="AR89" s="217"/>
      <c r="AS89" s="218" t="n">
        <v>4493.2866</v>
      </c>
      <c r="AT89" s="219" t="n">
        <v>0</v>
      </c>
      <c r="AU89" s="219" t="n">
        <v>0</v>
      </c>
      <c r="AV89" s="220"/>
      <c r="AW89" s="219" t="n">
        <f aca="false">AT89-AV89</f>
        <v>0</v>
      </c>
      <c r="AX89" s="219" t="n">
        <f aca="false">AV89-AT89</f>
        <v>0</v>
      </c>
      <c r="AY89" s="221"/>
      <c r="AZ89" s="221"/>
      <c r="BA89" s="222"/>
      <c r="BB89" s="221"/>
      <c r="BC89" s="223"/>
      <c r="BD89" s="224"/>
      <c r="BE89" s="205" t="n">
        <v>0</v>
      </c>
      <c r="BF89" s="213"/>
      <c r="BG89" s="213"/>
      <c r="BI89" s="180" t="str">
        <f aca="false">AJ89 &amp; BE89</f>
        <v>За счет платы за технологическое присоединение0</v>
      </c>
      <c r="BJ89" s="213"/>
      <c r="BK89" s="213"/>
      <c r="BL89" s="213"/>
      <c r="BM89" s="213"/>
      <c r="BX89" s="180" t="str">
        <f aca="false">AJ89&amp;AK89</f>
        <v>За счет платы за технологическое присоединениенет</v>
      </c>
    </row>
    <row r="90" customFormat="false" ht="11.25" hidden="false" customHeight="true" outlineLevel="0" collapsed="false">
      <c r="C90" s="196"/>
      <c r="D90" s="197" t="s">
        <v>234</v>
      </c>
      <c r="E90" s="198" t="s">
        <v>231</v>
      </c>
      <c r="F90" s="198" t="s">
        <v>235</v>
      </c>
      <c r="G90" s="198" t="s">
        <v>175</v>
      </c>
      <c r="H90" s="198" t="s">
        <v>176</v>
      </c>
      <c r="I90" s="198" t="s">
        <v>176</v>
      </c>
      <c r="J90" s="198" t="s">
        <v>177</v>
      </c>
      <c r="K90" s="199" t="s">
        <v>140</v>
      </c>
      <c r="L90" s="199" t="s">
        <v>233</v>
      </c>
      <c r="M90" s="200" t="s">
        <v>179</v>
      </c>
      <c r="N90" s="200" t="s">
        <v>178</v>
      </c>
      <c r="O90" s="201" t="n">
        <v>50</v>
      </c>
      <c r="P90" s="202" t="n">
        <v>100</v>
      </c>
      <c r="Q90" s="203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04"/>
      <c r="AR90" s="204"/>
      <c r="AS90" s="204"/>
      <c r="AT90" s="204"/>
      <c r="AU90" s="204"/>
      <c r="AV90" s="204"/>
      <c r="AW90" s="204"/>
      <c r="AX90" s="204"/>
      <c r="AY90" s="204"/>
      <c r="AZ90" s="204"/>
      <c r="BA90" s="204"/>
      <c r="BB90" s="204"/>
      <c r="BC90" s="204"/>
      <c r="BD90" s="204"/>
      <c r="BE90" s="205"/>
      <c r="BF90" s="181"/>
      <c r="BG90" s="181"/>
      <c r="BH90" s="181"/>
      <c r="BI90" s="181"/>
      <c r="BJ90" s="181"/>
      <c r="BK90" s="181"/>
    </row>
    <row r="91" customFormat="false" ht="11.25" hidden="false" customHeight="true" outlineLevel="0" collapsed="false">
      <c r="C91" s="196"/>
      <c r="D91" s="197"/>
      <c r="E91" s="198"/>
      <c r="F91" s="198"/>
      <c r="G91" s="198"/>
      <c r="H91" s="198"/>
      <c r="I91" s="198"/>
      <c r="J91" s="198"/>
      <c r="K91" s="199"/>
      <c r="L91" s="199"/>
      <c r="M91" s="200"/>
      <c r="N91" s="200"/>
      <c r="O91" s="201"/>
      <c r="P91" s="202"/>
      <c r="Q91" s="206"/>
      <c r="R91" s="207" t="n">
        <v>1</v>
      </c>
      <c r="S91" s="208" t="s">
        <v>180</v>
      </c>
      <c r="T91" s="208" t="s">
        <v>202</v>
      </c>
      <c r="U91" s="208" t="s">
        <v>182</v>
      </c>
      <c r="V91" s="208" t="s">
        <v>183</v>
      </c>
      <c r="W91" s="208" t="s">
        <v>183</v>
      </c>
      <c r="X91" s="208" t="s">
        <v>177</v>
      </c>
      <c r="Y91" s="208" t="s">
        <v>184</v>
      </c>
      <c r="Z91" s="208" t="s">
        <v>185</v>
      </c>
      <c r="AA91" s="208" t="s">
        <v>203</v>
      </c>
      <c r="AB91" s="208" t="s">
        <v>204</v>
      </c>
      <c r="AC91" s="208" t="s">
        <v>176</v>
      </c>
      <c r="AD91" s="208" t="s">
        <v>176</v>
      </c>
      <c r="AE91" s="208" t="s">
        <v>177</v>
      </c>
      <c r="AF91" s="208" t="s">
        <v>184</v>
      </c>
      <c r="AG91" s="208" t="s">
        <v>185</v>
      </c>
      <c r="AH91" s="209"/>
      <c r="AI91" s="210" t="n">
        <v>0</v>
      </c>
      <c r="AJ91" s="211" t="s">
        <v>188</v>
      </c>
      <c r="AK91" s="211"/>
      <c r="AL91" s="211"/>
      <c r="AM91" s="211"/>
      <c r="AN91" s="211"/>
      <c r="AO91" s="211"/>
      <c r="AP91" s="211"/>
      <c r="AQ91" s="211"/>
      <c r="AR91" s="211"/>
      <c r="AS91" s="212"/>
      <c r="AT91" s="212"/>
      <c r="AU91" s="212"/>
      <c r="AV91" s="212"/>
      <c r="AW91" s="212"/>
      <c r="AX91" s="212"/>
      <c r="AY91" s="158"/>
      <c r="AZ91" s="158"/>
      <c r="BA91" s="158"/>
      <c r="BB91" s="158"/>
      <c r="BC91" s="158"/>
      <c r="BD91" s="158"/>
      <c r="BE91" s="205"/>
      <c r="BF91" s="213"/>
      <c r="BG91" s="213"/>
      <c r="BH91" s="213"/>
      <c r="BI91" s="181"/>
      <c r="BJ91" s="213"/>
      <c r="BK91" s="213"/>
      <c r="BL91" s="213"/>
      <c r="BM91" s="213"/>
      <c r="BN91" s="213"/>
    </row>
    <row r="92" customFormat="false" ht="15" hidden="false" customHeight="true" outlineLevel="0" collapsed="false">
      <c r="C92" s="196"/>
      <c r="D92" s="197"/>
      <c r="E92" s="198"/>
      <c r="F92" s="198"/>
      <c r="G92" s="198"/>
      <c r="H92" s="198"/>
      <c r="I92" s="198"/>
      <c r="J92" s="198"/>
      <c r="K92" s="199"/>
      <c r="L92" s="199"/>
      <c r="M92" s="200"/>
      <c r="N92" s="200"/>
      <c r="O92" s="201"/>
      <c r="P92" s="202"/>
      <c r="Q92" s="206"/>
      <c r="R92" s="207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14"/>
      <c r="AI92" s="215" t="s">
        <v>172</v>
      </c>
      <c r="AJ92" s="216" t="s">
        <v>139</v>
      </c>
      <c r="AK92" s="217" t="s">
        <v>55</v>
      </c>
      <c r="AL92" s="217"/>
      <c r="AM92" s="217"/>
      <c r="AN92" s="217"/>
      <c r="AO92" s="217"/>
      <c r="AP92" s="217"/>
      <c r="AQ92" s="217"/>
      <c r="AR92" s="217"/>
      <c r="AS92" s="218" t="n">
        <v>29709.627</v>
      </c>
      <c r="AT92" s="219" t="n">
        <v>0</v>
      </c>
      <c r="AU92" s="219" t="n">
        <v>0</v>
      </c>
      <c r="AV92" s="220"/>
      <c r="AW92" s="219" t="n">
        <f aca="false">AT92-AV92</f>
        <v>0</v>
      </c>
      <c r="AX92" s="219" t="n">
        <f aca="false">AV92-AT92</f>
        <v>0</v>
      </c>
      <c r="AY92" s="221"/>
      <c r="AZ92" s="221"/>
      <c r="BA92" s="222"/>
      <c r="BB92" s="221"/>
      <c r="BC92" s="223"/>
      <c r="BD92" s="224"/>
      <c r="BE92" s="205" t="n">
        <v>0</v>
      </c>
      <c r="BF92" s="213"/>
      <c r="BG92" s="213"/>
      <c r="BI92" s="180" t="str">
        <f aca="false">AJ92 &amp; BE92</f>
        <v>За счет платы за технологическое присоединение0</v>
      </c>
      <c r="BJ92" s="213"/>
      <c r="BK92" s="213"/>
      <c r="BL92" s="213"/>
      <c r="BM92" s="213"/>
      <c r="BX92" s="180" t="str">
        <f aca="false">AJ92&amp;AK92</f>
        <v>За счет платы за технологическое присоединениенет</v>
      </c>
    </row>
    <row r="93" customFormat="false" ht="11.25" hidden="false" customHeight="true" outlineLevel="0" collapsed="false">
      <c r="C93" s="196"/>
      <c r="D93" s="197" t="s">
        <v>236</v>
      </c>
      <c r="E93" s="198" t="s">
        <v>205</v>
      </c>
      <c r="F93" s="198"/>
      <c r="G93" s="198" t="s">
        <v>175</v>
      </c>
      <c r="H93" s="198" t="s">
        <v>176</v>
      </c>
      <c r="I93" s="198" t="s">
        <v>176</v>
      </c>
      <c r="J93" s="198" t="s">
        <v>177</v>
      </c>
      <c r="K93" s="199" t="s">
        <v>148</v>
      </c>
      <c r="L93" s="199" t="s">
        <v>178</v>
      </c>
      <c r="M93" s="200" t="s">
        <v>179</v>
      </c>
      <c r="N93" s="200" t="s">
        <v>178</v>
      </c>
      <c r="O93" s="201" t="n">
        <v>100</v>
      </c>
      <c r="P93" s="202" t="n">
        <v>100</v>
      </c>
      <c r="Q93" s="203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  <c r="BC93" s="204"/>
      <c r="BD93" s="204"/>
      <c r="BE93" s="205"/>
      <c r="BF93" s="181"/>
      <c r="BG93" s="181"/>
      <c r="BH93" s="181"/>
      <c r="BI93" s="181"/>
      <c r="BJ93" s="181"/>
      <c r="BK93" s="181"/>
    </row>
    <row r="94" customFormat="false" ht="11.25" hidden="false" customHeight="true" outlineLevel="0" collapsed="false">
      <c r="C94" s="196"/>
      <c r="D94" s="197"/>
      <c r="E94" s="198"/>
      <c r="F94" s="198"/>
      <c r="G94" s="198"/>
      <c r="H94" s="198"/>
      <c r="I94" s="198"/>
      <c r="J94" s="198"/>
      <c r="K94" s="199"/>
      <c r="L94" s="199"/>
      <c r="M94" s="200"/>
      <c r="N94" s="200"/>
      <c r="O94" s="201"/>
      <c r="P94" s="202"/>
      <c r="Q94" s="206"/>
      <c r="R94" s="207" t="n">
        <v>1</v>
      </c>
      <c r="S94" s="208" t="s">
        <v>180</v>
      </c>
      <c r="T94" s="208" t="s">
        <v>181</v>
      </c>
      <c r="U94" s="208" t="s">
        <v>182</v>
      </c>
      <c r="V94" s="208" t="s">
        <v>183</v>
      </c>
      <c r="W94" s="208" t="s">
        <v>183</v>
      </c>
      <c r="X94" s="208" t="s">
        <v>177</v>
      </c>
      <c r="Y94" s="208" t="s">
        <v>184</v>
      </c>
      <c r="Z94" s="208" t="s">
        <v>185</v>
      </c>
      <c r="AA94" s="208" t="s">
        <v>186</v>
      </c>
      <c r="AB94" s="208" t="s">
        <v>187</v>
      </c>
      <c r="AC94" s="208" t="s">
        <v>176</v>
      </c>
      <c r="AD94" s="208" t="s">
        <v>176</v>
      </c>
      <c r="AE94" s="208" t="s">
        <v>177</v>
      </c>
      <c r="AF94" s="208" t="s">
        <v>184</v>
      </c>
      <c r="AG94" s="208" t="s">
        <v>185</v>
      </c>
      <c r="AH94" s="209"/>
      <c r="AI94" s="210" t="n">
        <v>0</v>
      </c>
      <c r="AJ94" s="211" t="s">
        <v>188</v>
      </c>
      <c r="AK94" s="211"/>
      <c r="AL94" s="211"/>
      <c r="AM94" s="211"/>
      <c r="AN94" s="211"/>
      <c r="AO94" s="211"/>
      <c r="AP94" s="211"/>
      <c r="AQ94" s="211"/>
      <c r="AR94" s="211"/>
      <c r="AS94" s="212"/>
      <c r="AT94" s="212"/>
      <c r="AU94" s="212"/>
      <c r="AV94" s="212"/>
      <c r="AW94" s="212"/>
      <c r="AX94" s="212"/>
      <c r="AY94" s="158"/>
      <c r="AZ94" s="158"/>
      <c r="BA94" s="158"/>
      <c r="BB94" s="158"/>
      <c r="BC94" s="158"/>
      <c r="BD94" s="158"/>
      <c r="BE94" s="205"/>
      <c r="BF94" s="213"/>
      <c r="BG94" s="213"/>
      <c r="BH94" s="213"/>
      <c r="BI94" s="181"/>
      <c r="BJ94" s="213"/>
      <c r="BK94" s="213"/>
      <c r="BL94" s="213"/>
      <c r="BM94" s="213"/>
      <c r="BN94" s="213"/>
    </row>
    <row r="95" customFormat="false" ht="15" hidden="false" customHeight="true" outlineLevel="0" collapsed="false">
      <c r="C95" s="196"/>
      <c r="D95" s="197"/>
      <c r="E95" s="198"/>
      <c r="F95" s="198"/>
      <c r="G95" s="198"/>
      <c r="H95" s="198"/>
      <c r="I95" s="198"/>
      <c r="J95" s="198"/>
      <c r="K95" s="199"/>
      <c r="L95" s="199"/>
      <c r="M95" s="200"/>
      <c r="N95" s="200"/>
      <c r="O95" s="201"/>
      <c r="P95" s="202"/>
      <c r="Q95" s="206"/>
      <c r="R95" s="207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14"/>
      <c r="AI95" s="215" t="s">
        <v>172</v>
      </c>
      <c r="AJ95" s="216" t="s">
        <v>133</v>
      </c>
      <c r="AK95" s="217" t="s">
        <v>55</v>
      </c>
      <c r="AL95" s="217"/>
      <c r="AM95" s="217"/>
      <c r="AN95" s="217"/>
      <c r="AO95" s="217"/>
      <c r="AP95" s="217"/>
      <c r="AQ95" s="217"/>
      <c r="AR95" s="217"/>
      <c r="AS95" s="218" t="n">
        <v>16704.788</v>
      </c>
      <c r="AT95" s="219" t="n">
        <v>16690.0616</v>
      </c>
      <c r="AU95" s="219" t="n">
        <v>0</v>
      </c>
      <c r="AV95" s="220"/>
      <c r="AW95" s="219" t="n">
        <f aca="false">AT95-AV95</f>
        <v>16690.0616</v>
      </c>
      <c r="AX95" s="219" t="n">
        <f aca="false">AV95-AT95</f>
        <v>-16690.0616</v>
      </c>
      <c r="AY95" s="221"/>
      <c r="AZ95" s="221"/>
      <c r="BA95" s="222" t="s">
        <v>198</v>
      </c>
      <c r="BB95" s="221" t="n">
        <f aca="false">AW95</f>
        <v>16690.0616</v>
      </c>
      <c r="BC95" s="222" t="s">
        <v>198</v>
      </c>
      <c r="BD95" s="229"/>
      <c r="BE95" s="205" t="n">
        <v>0</v>
      </c>
      <c r="BF95" s="213"/>
      <c r="BG95" s="213"/>
      <c r="BI95" s="180" t="str">
        <f aca="false">AJ95 &amp; BE95</f>
        <v>Прибыль направляемая на инвестиции0</v>
      </c>
      <c r="BJ95" s="213"/>
      <c r="BK95" s="213"/>
      <c r="BL95" s="213"/>
      <c r="BM95" s="213"/>
      <c r="BX95" s="180" t="str">
        <f aca="false">AJ95&amp;AK95</f>
        <v>Прибыль направляемая на инвестициинет</v>
      </c>
    </row>
    <row r="96" customFormat="false" ht="11.25" hidden="false" customHeight="true" outlineLevel="0" collapsed="false">
      <c r="C96" s="196"/>
      <c r="D96" s="197" t="s">
        <v>237</v>
      </c>
      <c r="E96" s="198" t="s">
        <v>205</v>
      </c>
      <c r="F96" s="198"/>
      <c r="G96" s="198" t="s">
        <v>175</v>
      </c>
      <c r="H96" s="198" t="s">
        <v>176</v>
      </c>
      <c r="I96" s="198" t="s">
        <v>176</v>
      </c>
      <c r="J96" s="198" t="s">
        <v>177</v>
      </c>
      <c r="K96" s="199" t="s">
        <v>148</v>
      </c>
      <c r="L96" s="199" t="s">
        <v>206</v>
      </c>
      <c r="M96" s="200" t="s">
        <v>179</v>
      </c>
      <c r="N96" s="200" t="s">
        <v>178</v>
      </c>
      <c r="O96" s="201" t="n">
        <v>100</v>
      </c>
      <c r="P96" s="202" t="n">
        <v>100</v>
      </c>
      <c r="Q96" s="203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  <c r="AH96" s="204"/>
      <c r="AI96" s="204"/>
      <c r="AJ96" s="204"/>
      <c r="AK96" s="204"/>
      <c r="AL96" s="204"/>
      <c r="AM96" s="204"/>
      <c r="AN96" s="204"/>
      <c r="AO96" s="204"/>
      <c r="AP96" s="204"/>
      <c r="AQ96" s="204"/>
      <c r="AR96" s="204"/>
      <c r="AS96" s="204"/>
      <c r="AT96" s="204"/>
      <c r="AU96" s="204"/>
      <c r="AV96" s="204"/>
      <c r="AW96" s="204"/>
      <c r="AX96" s="204"/>
      <c r="AY96" s="204"/>
      <c r="AZ96" s="204"/>
      <c r="BA96" s="204"/>
      <c r="BB96" s="204"/>
      <c r="BC96" s="204"/>
      <c r="BD96" s="204"/>
      <c r="BE96" s="205"/>
      <c r="BF96" s="181"/>
      <c r="BG96" s="181"/>
      <c r="BH96" s="181"/>
      <c r="BI96" s="181"/>
      <c r="BJ96" s="181"/>
      <c r="BK96" s="181"/>
    </row>
    <row r="97" customFormat="false" ht="11.25" hidden="false" customHeight="true" outlineLevel="0" collapsed="false">
      <c r="C97" s="196"/>
      <c r="D97" s="197"/>
      <c r="E97" s="198"/>
      <c r="F97" s="198"/>
      <c r="G97" s="198"/>
      <c r="H97" s="198"/>
      <c r="I97" s="198"/>
      <c r="J97" s="198"/>
      <c r="K97" s="199"/>
      <c r="L97" s="199"/>
      <c r="M97" s="200"/>
      <c r="N97" s="200"/>
      <c r="O97" s="201"/>
      <c r="P97" s="202"/>
      <c r="Q97" s="206"/>
      <c r="R97" s="207" t="n">
        <v>1</v>
      </c>
      <c r="S97" s="208" t="s">
        <v>180</v>
      </c>
      <c r="T97" s="208" t="s">
        <v>191</v>
      </c>
      <c r="U97" s="208" t="s">
        <v>182</v>
      </c>
      <c r="V97" s="208" t="s">
        <v>183</v>
      </c>
      <c r="W97" s="208" t="s">
        <v>183</v>
      </c>
      <c r="X97" s="208" t="s">
        <v>177</v>
      </c>
      <c r="Y97" s="208" t="s">
        <v>184</v>
      </c>
      <c r="Z97" s="208" t="s">
        <v>185</v>
      </c>
      <c r="AA97" s="208" t="s">
        <v>192</v>
      </c>
      <c r="AB97" s="208" t="s">
        <v>193</v>
      </c>
      <c r="AC97" s="208" t="s">
        <v>176</v>
      </c>
      <c r="AD97" s="208" t="s">
        <v>176</v>
      </c>
      <c r="AE97" s="208" t="s">
        <v>177</v>
      </c>
      <c r="AF97" s="208" t="s">
        <v>184</v>
      </c>
      <c r="AG97" s="208" t="s">
        <v>185</v>
      </c>
      <c r="AH97" s="209"/>
      <c r="AI97" s="210" t="n">
        <v>0</v>
      </c>
      <c r="AJ97" s="211" t="s">
        <v>188</v>
      </c>
      <c r="AK97" s="211"/>
      <c r="AL97" s="211"/>
      <c r="AM97" s="211"/>
      <c r="AN97" s="211"/>
      <c r="AO97" s="211"/>
      <c r="AP97" s="211"/>
      <c r="AQ97" s="211"/>
      <c r="AR97" s="211"/>
      <c r="AS97" s="212"/>
      <c r="AT97" s="212"/>
      <c r="AU97" s="212"/>
      <c r="AV97" s="212"/>
      <c r="AW97" s="212"/>
      <c r="AX97" s="212"/>
      <c r="AY97" s="158"/>
      <c r="AZ97" s="158"/>
      <c r="BA97" s="158"/>
      <c r="BB97" s="158"/>
      <c r="BC97" s="158"/>
      <c r="BD97" s="158"/>
      <c r="BE97" s="205"/>
      <c r="BF97" s="213"/>
      <c r="BG97" s="213"/>
      <c r="BH97" s="213"/>
      <c r="BI97" s="181"/>
      <c r="BJ97" s="213"/>
      <c r="BK97" s="213"/>
      <c r="BL97" s="213"/>
      <c r="BM97" s="213"/>
      <c r="BN97" s="213"/>
    </row>
    <row r="98" customFormat="false" ht="15" hidden="false" customHeight="true" outlineLevel="0" collapsed="false">
      <c r="C98" s="196"/>
      <c r="D98" s="197"/>
      <c r="E98" s="198"/>
      <c r="F98" s="198"/>
      <c r="G98" s="198"/>
      <c r="H98" s="198"/>
      <c r="I98" s="198"/>
      <c r="J98" s="198"/>
      <c r="K98" s="199"/>
      <c r="L98" s="199"/>
      <c r="M98" s="200"/>
      <c r="N98" s="200"/>
      <c r="O98" s="201"/>
      <c r="P98" s="202"/>
      <c r="Q98" s="206"/>
      <c r="R98" s="207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14"/>
      <c r="AI98" s="215" t="s">
        <v>172</v>
      </c>
      <c r="AJ98" s="216" t="s">
        <v>133</v>
      </c>
      <c r="AK98" s="217" t="s">
        <v>55</v>
      </c>
      <c r="AL98" s="217"/>
      <c r="AM98" s="217"/>
      <c r="AN98" s="217"/>
      <c r="AO98" s="217"/>
      <c r="AP98" s="217"/>
      <c r="AQ98" s="217"/>
      <c r="AR98" s="217"/>
      <c r="AS98" s="218" t="n">
        <v>1473.525</v>
      </c>
      <c r="AT98" s="219" t="n">
        <v>0</v>
      </c>
      <c r="AU98" s="219" t="n">
        <v>0</v>
      </c>
      <c r="AV98" s="220"/>
      <c r="AW98" s="219" t="n">
        <f aca="false">AT98-AV98</f>
        <v>0</v>
      </c>
      <c r="AX98" s="219" t="n">
        <f aca="false">AV98-AT98</f>
        <v>0</v>
      </c>
      <c r="AY98" s="221"/>
      <c r="AZ98" s="221"/>
      <c r="BA98" s="222"/>
      <c r="BB98" s="221"/>
      <c r="BC98" s="223"/>
      <c r="BD98" s="224"/>
      <c r="BE98" s="205" t="n">
        <v>0</v>
      </c>
      <c r="BF98" s="213"/>
      <c r="BG98" s="213"/>
      <c r="BI98" s="180" t="str">
        <f aca="false">AJ98 &amp; BE98</f>
        <v>Прибыль направляемая на инвестиции0</v>
      </c>
      <c r="BJ98" s="213"/>
      <c r="BK98" s="213"/>
      <c r="BL98" s="213"/>
      <c r="BM98" s="213"/>
      <c r="BX98" s="180" t="str">
        <f aca="false">AJ98&amp;AK98</f>
        <v>Прибыль направляемая на инвестициинет</v>
      </c>
    </row>
    <row r="99" customFormat="false" ht="11.25" hidden="false" customHeight="true" outlineLevel="0" collapsed="false">
      <c r="C99" s="196"/>
      <c r="D99" s="197" t="s">
        <v>238</v>
      </c>
      <c r="E99" s="198" t="s">
        <v>205</v>
      </c>
      <c r="F99" s="198"/>
      <c r="G99" s="198" t="s">
        <v>175</v>
      </c>
      <c r="H99" s="198" t="s">
        <v>176</v>
      </c>
      <c r="I99" s="198" t="s">
        <v>176</v>
      </c>
      <c r="J99" s="198" t="s">
        <v>177</v>
      </c>
      <c r="K99" s="199" t="s">
        <v>148</v>
      </c>
      <c r="L99" s="199" t="s">
        <v>206</v>
      </c>
      <c r="M99" s="200" t="s">
        <v>179</v>
      </c>
      <c r="N99" s="200" t="s">
        <v>178</v>
      </c>
      <c r="O99" s="201" t="n">
        <v>100</v>
      </c>
      <c r="P99" s="202" t="n">
        <v>100</v>
      </c>
      <c r="Q99" s="203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5"/>
      <c r="BF99" s="181"/>
      <c r="BG99" s="181"/>
      <c r="BH99" s="181"/>
      <c r="BI99" s="181"/>
      <c r="BJ99" s="181"/>
      <c r="BK99" s="181"/>
    </row>
    <row r="100" customFormat="false" ht="11.25" hidden="false" customHeight="true" outlineLevel="0" collapsed="false">
      <c r="C100" s="196"/>
      <c r="D100" s="197"/>
      <c r="E100" s="198"/>
      <c r="F100" s="198"/>
      <c r="G100" s="198"/>
      <c r="H100" s="198"/>
      <c r="I100" s="198"/>
      <c r="J100" s="198"/>
      <c r="K100" s="199"/>
      <c r="L100" s="199"/>
      <c r="M100" s="200"/>
      <c r="N100" s="200"/>
      <c r="O100" s="201"/>
      <c r="P100" s="202"/>
      <c r="Q100" s="206"/>
      <c r="R100" s="207" t="n">
        <v>1</v>
      </c>
      <c r="S100" s="208" t="s">
        <v>180</v>
      </c>
      <c r="T100" s="208" t="s">
        <v>195</v>
      </c>
      <c r="U100" s="208" t="s">
        <v>182</v>
      </c>
      <c r="V100" s="208" t="s">
        <v>183</v>
      </c>
      <c r="W100" s="208" t="s">
        <v>183</v>
      </c>
      <c r="X100" s="208" t="s">
        <v>177</v>
      </c>
      <c r="Y100" s="208" t="s">
        <v>184</v>
      </c>
      <c r="Z100" s="208" t="s">
        <v>185</v>
      </c>
      <c r="AA100" s="208" t="s">
        <v>196</v>
      </c>
      <c r="AB100" s="208" t="s">
        <v>197</v>
      </c>
      <c r="AC100" s="208" t="s">
        <v>176</v>
      </c>
      <c r="AD100" s="208" t="s">
        <v>176</v>
      </c>
      <c r="AE100" s="208" t="s">
        <v>177</v>
      </c>
      <c r="AF100" s="208" t="s">
        <v>184</v>
      </c>
      <c r="AG100" s="208" t="s">
        <v>185</v>
      </c>
      <c r="AH100" s="209"/>
      <c r="AI100" s="210" t="n">
        <v>0</v>
      </c>
      <c r="AJ100" s="211" t="s">
        <v>188</v>
      </c>
      <c r="AK100" s="211"/>
      <c r="AL100" s="211"/>
      <c r="AM100" s="211"/>
      <c r="AN100" s="211"/>
      <c r="AO100" s="211"/>
      <c r="AP100" s="211"/>
      <c r="AQ100" s="211"/>
      <c r="AR100" s="211"/>
      <c r="AS100" s="212"/>
      <c r="AT100" s="212"/>
      <c r="AU100" s="212"/>
      <c r="AV100" s="212"/>
      <c r="AW100" s="212"/>
      <c r="AX100" s="212"/>
      <c r="AY100" s="158"/>
      <c r="AZ100" s="158"/>
      <c r="BA100" s="158"/>
      <c r="BB100" s="158"/>
      <c r="BC100" s="158"/>
      <c r="BD100" s="158"/>
      <c r="BE100" s="205"/>
      <c r="BF100" s="213"/>
      <c r="BG100" s="213"/>
      <c r="BH100" s="213"/>
      <c r="BI100" s="181"/>
      <c r="BJ100" s="213"/>
      <c r="BK100" s="213"/>
      <c r="BL100" s="213"/>
      <c r="BM100" s="213"/>
      <c r="BN100" s="213"/>
    </row>
    <row r="101" customFormat="false" ht="15" hidden="false" customHeight="true" outlineLevel="0" collapsed="false">
      <c r="C101" s="196"/>
      <c r="D101" s="197"/>
      <c r="E101" s="198"/>
      <c r="F101" s="198"/>
      <c r="G101" s="198"/>
      <c r="H101" s="198"/>
      <c r="I101" s="198"/>
      <c r="J101" s="198"/>
      <c r="K101" s="199"/>
      <c r="L101" s="199"/>
      <c r="M101" s="200"/>
      <c r="N101" s="200"/>
      <c r="O101" s="201"/>
      <c r="P101" s="202"/>
      <c r="Q101" s="206"/>
      <c r="R101" s="207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14"/>
      <c r="AI101" s="215" t="s">
        <v>172</v>
      </c>
      <c r="AJ101" s="216" t="s">
        <v>133</v>
      </c>
      <c r="AK101" s="217" t="s">
        <v>55</v>
      </c>
      <c r="AL101" s="217"/>
      <c r="AM101" s="217"/>
      <c r="AN101" s="217"/>
      <c r="AO101" s="217"/>
      <c r="AP101" s="217"/>
      <c r="AQ101" s="217"/>
      <c r="AR101" s="217"/>
      <c r="AS101" s="218" t="n">
        <v>1.8054</v>
      </c>
      <c r="AT101" s="219" t="n">
        <v>0</v>
      </c>
      <c r="AU101" s="219" t="n">
        <v>0</v>
      </c>
      <c r="AV101" s="220"/>
      <c r="AW101" s="219" t="n">
        <f aca="false">AT101-AV101</f>
        <v>0</v>
      </c>
      <c r="AX101" s="219" t="n">
        <f aca="false">AV101-AT101</f>
        <v>0</v>
      </c>
      <c r="AY101" s="221"/>
      <c r="AZ101" s="221"/>
      <c r="BA101" s="222"/>
      <c r="BB101" s="221"/>
      <c r="BC101" s="223"/>
      <c r="BD101" s="224"/>
      <c r="BE101" s="205" t="n">
        <v>0</v>
      </c>
      <c r="BF101" s="213"/>
      <c r="BG101" s="213"/>
      <c r="BI101" s="180" t="str">
        <f aca="false">AJ101 &amp; BE101</f>
        <v>Прибыль направляемая на инвестиции0</v>
      </c>
      <c r="BJ101" s="213"/>
      <c r="BK101" s="213"/>
      <c r="BL101" s="213"/>
      <c r="BM101" s="213"/>
      <c r="BX101" s="180" t="str">
        <f aca="false">AJ101&amp;AK101</f>
        <v>Прибыль направляемая на инвестициинет</v>
      </c>
    </row>
    <row r="102" customFormat="false" ht="11.25" hidden="false" customHeight="false" outlineLevel="0" collapsed="false">
      <c r="C102" s="131"/>
      <c r="D102" s="230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32"/>
      <c r="AV102" s="232"/>
      <c r="AW102" s="232"/>
      <c r="AX102" s="232"/>
      <c r="AY102" s="232"/>
      <c r="AZ102" s="232"/>
      <c r="BA102" s="232"/>
      <c r="BB102" s="232"/>
      <c r="BC102" s="232"/>
      <c r="BD102" s="232"/>
      <c r="BE102" s="170"/>
    </row>
    <row r="103" customFormat="false" ht="15.75" hidden="false" customHeight="true" outlineLevel="0" collapsed="false">
      <c r="C103" s="131"/>
      <c r="D103" s="233"/>
      <c r="E103" s="234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  <c r="BC103" s="235"/>
      <c r="BD103" s="235"/>
    </row>
    <row r="104" customFormat="false" ht="15" hidden="false" customHeight="true" outlineLevel="0" collapsed="false">
      <c r="C104" s="131"/>
      <c r="D104" s="187" t="s">
        <v>239</v>
      </c>
      <c r="E104" s="188"/>
      <c r="F104" s="188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89"/>
      <c r="BD104" s="189"/>
      <c r="BE104" s="170"/>
    </row>
    <row r="105" customFormat="false" ht="24" hidden="false" customHeight="true" outlineLevel="0" collapsed="false">
      <c r="C105" s="131"/>
      <c r="D105" s="140" t="s">
        <v>89</v>
      </c>
      <c r="E105" s="140" t="s">
        <v>90</v>
      </c>
      <c r="F105" s="140" t="s">
        <v>91</v>
      </c>
      <c r="G105" s="141" t="s">
        <v>92</v>
      </c>
      <c r="H105" s="141" t="s">
        <v>93</v>
      </c>
      <c r="I105" s="141"/>
      <c r="J105" s="141"/>
      <c r="K105" s="141" t="s">
        <v>94</v>
      </c>
      <c r="L105" s="141" t="s">
        <v>95</v>
      </c>
      <c r="M105" s="141" t="s">
        <v>96</v>
      </c>
      <c r="N105" s="141"/>
      <c r="O105" s="141" t="s">
        <v>97</v>
      </c>
      <c r="P105" s="141"/>
      <c r="Q105" s="142"/>
      <c r="R105" s="143" t="s">
        <v>98</v>
      </c>
      <c r="S105" s="141" t="s">
        <v>99</v>
      </c>
      <c r="T105" s="141" t="s">
        <v>100</v>
      </c>
      <c r="U105" s="141" t="s">
        <v>101</v>
      </c>
      <c r="V105" s="141" t="s">
        <v>102</v>
      </c>
      <c r="W105" s="141"/>
      <c r="X105" s="141"/>
      <c r="Y105" s="141"/>
      <c r="Z105" s="141"/>
      <c r="AA105" s="141"/>
      <c r="AB105" s="141"/>
      <c r="AC105" s="141" t="s">
        <v>93</v>
      </c>
      <c r="AD105" s="141"/>
      <c r="AE105" s="141"/>
      <c r="AF105" s="141"/>
      <c r="AG105" s="141"/>
      <c r="AH105" s="142"/>
      <c r="AI105" s="143" t="s">
        <v>103</v>
      </c>
      <c r="AJ105" s="141" t="s">
        <v>104</v>
      </c>
      <c r="AK105" s="236" t="s">
        <v>105</v>
      </c>
      <c r="AL105" s="141" t="s">
        <v>106</v>
      </c>
      <c r="AM105" s="141" t="s">
        <v>107</v>
      </c>
      <c r="AN105" s="141" t="s">
        <v>108</v>
      </c>
      <c r="AO105" s="141" t="s">
        <v>109</v>
      </c>
      <c r="AP105" s="141" t="s">
        <v>110</v>
      </c>
      <c r="AQ105" s="141" t="s">
        <v>111</v>
      </c>
      <c r="AR105" s="141" t="s">
        <v>112</v>
      </c>
      <c r="AS105" s="141" t="s">
        <v>113</v>
      </c>
      <c r="AT105" s="141" t="s">
        <v>114</v>
      </c>
      <c r="AU105" s="141" t="s">
        <v>115</v>
      </c>
      <c r="AV105" s="141" t="s">
        <v>116</v>
      </c>
      <c r="AW105" s="141" t="s">
        <v>164</v>
      </c>
      <c r="AX105" s="144" t="s">
        <v>117</v>
      </c>
      <c r="AY105" s="190" t="s">
        <v>165</v>
      </c>
      <c r="AZ105" s="190"/>
      <c r="BA105" s="190"/>
      <c r="BB105" s="190"/>
      <c r="BC105" s="191" t="s">
        <v>166</v>
      </c>
      <c r="BD105" s="191"/>
      <c r="BE105" s="170"/>
    </row>
    <row r="106" customFormat="false" ht="45" hidden="false" customHeight="false" outlineLevel="0" collapsed="false">
      <c r="C106" s="131"/>
      <c r="D106" s="140"/>
      <c r="E106" s="140"/>
      <c r="F106" s="140"/>
      <c r="G106" s="141"/>
      <c r="H106" s="141" t="s">
        <v>118</v>
      </c>
      <c r="I106" s="141" t="s">
        <v>119</v>
      </c>
      <c r="J106" s="141" t="s">
        <v>120</v>
      </c>
      <c r="K106" s="141"/>
      <c r="L106" s="141"/>
      <c r="M106" s="141" t="s">
        <v>121</v>
      </c>
      <c r="N106" s="141" t="s">
        <v>38</v>
      </c>
      <c r="O106" s="141" t="s">
        <v>122</v>
      </c>
      <c r="P106" s="141" t="s">
        <v>123</v>
      </c>
      <c r="Q106" s="147"/>
      <c r="R106" s="143"/>
      <c r="S106" s="141"/>
      <c r="T106" s="141"/>
      <c r="U106" s="141"/>
      <c r="V106" s="141" t="s">
        <v>118</v>
      </c>
      <c r="W106" s="141" t="s">
        <v>119</v>
      </c>
      <c r="X106" s="141" t="s">
        <v>120</v>
      </c>
      <c r="Y106" s="141" t="s">
        <v>124</v>
      </c>
      <c r="Z106" s="141" t="s">
        <v>120</v>
      </c>
      <c r="AA106" s="141" t="s">
        <v>125</v>
      </c>
      <c r="AB106" s="141" t="s">
        <v>126</v>
      </c>
      <c r="AC106" s="141" t="s">
        <v>118</v>
      </c>
      <c r="AD106" s="141" t="s">
        <v>119</v>
      </c>
      <c r="AE106" s="141" t="s">
        <v>120</v>
      </c>
      <c r="AF106" s="141" t="s">
        <v>124</v>
      </c>
      <c r="AG106" s="141" t="s">
        <v>120</v>
      </c>
      <c r="AH106" s="147"/>
      <c r="AI106" s="143"/>
      <c r="AJ106" s="141"/>
      <c r="AK106" s="236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4"/>
      <c r="AY106" s="190" t="s">
        <v>167</v>
      </c>
      <c r="AZ106" s="190" t="s">
        <v>168</v>
      </c>
      <c r="BA106" s="141" t="s">
        <v>169</v>
      </c>
      <c r="BB106" s="141" t="s">
        <v>170</v>
      </c>
      <c r="BC106" s="191" t="s">
        <v>166</v>
      </c>
      <c r="BD106" s="191" t="s">
        <v>171</v>
      </c>
      <c r="BE106" s="170"/>
    </row>
    <row r="107" customFormat="false" ht="12.75" hidden="false" customHeight="true" outlineLevel="0" collapsed="false">
      <c r="C107" s="131"/>
      <c r="D107" s="192"/>
      <c r="E107" s="192"/>
      <c r="F107" s="192"/>
      <c r="G107" s="160" t="s">
        <v>130</v>
      </c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93" t="s">
        <v>130</v>
      </c>
      <c r="AK107" s="193"/>
      <c r="AL107" s="193"/>
      <c r="AM107" s="193"/>
      <c r="AN107" s="193"/>
      <c r="AO107" s="193"/>
      <c r="AP107" s="193"/>
      <c r="AQ107" s="193"/>
      <c r="AR107" s="193"/>
      <c r="AS107" s="162" t="n">
        <f aca="false">SUMIF($BE108:$BE109,"&lt;&gt;1",AS108:AS109)</f>
        <v>0</v>
      </c>
      <c r="AT107" s="162" t="n">
        <f aca="false">SUMIF($BE108:$BE109,"&lt;&gt;1",AT108:AT109)</f>
        <v>0</v>
      </c>
      <c r="AU107" s="162" t="n">
        <f aca="false">SUMIF($BE108:$BE109,"&lt;&gt;1",AU108:AU109)</f>
        <v>0</v>
      </c>
      <c r="AV107" s="162" t="n">
        <f aca="false">SUMIF($BE108:$BE109,"&lt;&gt;1",AV108:AV109)</f>
        <v>0</v>
      </c>
      <c r="AW107" s="162" t="n">
        <f aca="false">SUMIF($BE108:$BE109,"&lt;&gt;1",AW108:AW109)</f>
        <v>0</v>
      </c>
      <c r="AX107" s="194"/>
      <c r="AY107" s="195"/>
      <c r="AZ107" s="195"/>
      <c r="BA107" s="195"/>
      <c r="BB107" s="195"/>
      <c r="BC107" s="195"/>
      <c r="BD107" s="195"/>
      <c r="BE107" s="170"/>
    </row>
    <row r="108" s="171" customFormat="true" ht="11.25" hidden="true" customHeight="true" outlineLevel="0" collapsed="false">
      <c r="C108" s="131"/>
      <c r="D108" s="185" t="n">
        <v>0</v>
      </c>
      <c r="E108" s="185"/>
      <c r="F108" s="185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70"/>
    </row>
    <row r="109" customFormat="false" ht="11.25" hidden="false" customHeight="false" outlineLevel="0" collapsed="false">
      <c r="C109" s="131"/>
      <c r="D109" s="237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8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39"/>
      <c r="BC109" s="239"/>
      <c r="BD109" s="239"/>
      <c r="BE109" s="170"/>
    </row>
    <row r="110" customFormat="false" ht="15.75" hidden="false" customHeight="true" outlineLevel="0" collapsed="false">
      <c r="C110" s="131"/>
      <c r="D110" s="233"/>
      <c r="E110" s="234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235"/>
      <c r="AI110" s="235"/>
      <c r="AJ110" s="235"/>
      <c r="AK110" s="235"/>
      <c r="AL110" s="235"/>
      <c r="AM110" s="235"/>
      <c r="AN110" s="235"/>
      <c r="AO110" s="235"/>
      <c r="AP110" s="235"/>
      <c r="AQ110" s="235"/>
      <c r="AR110" s="235"/>
      <c r="AS110" s="235"/>
      <c r="AT110" s="235"/>
      <c r="AU110" s="235"/>
      <c r="AV110" s="235"/>
      <c r="AW110" s="235"/>
      <c r="AX110" s="235"/>
      <c r="AY110" s="235"/>
      <c r="AZ110" s="235"/>
      <c r="BA110" s="235"/>
      <c r="BB110" s="235"/>
      <c r="BC110" s="235"/>
      <c r="BD110" s="235"/>
    </row>
    <row r="111" customFormat="false" ht="15" hidden="false" customHeight="true" outlineLevel="0" collapsed="false">
      <c r="C111" s="131"/>
      <c r="D111" s="187" t="s">
        <v>240</v>
      </c>
      <c r="E111" s="188"/>
      <c r="F111" s="188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70"/>
    </row>
    <row r="112" customFormat="false" ht="24" hidden="false" customHeight="true" outlineLevel="0" collapsed="false">
      <c r="C112" s="131"/>
      <c r="D112" s="140" t="s">
        <v>89</v>
      </c>
      <c r="E112" s="140" t="s">
        <v>90</v>
      </c>
      <c r="F112" s="140" t="s">
        <v>91</v>
      </c>
      <c r="G112" s="141" t="s">
        <v>92</v>
      </c>
      <c r="H112" s="141" t="s">
        <v>93</v>
      </c>
      <c r="I112" s="141"/>
      <c r="J112" s="141"/>
      <c r="K112" s="141" t="s">
        <v>94</v>
      </c>
      <c r="L112" s="141" t="s">
        <v>95</v>
      </c>
      <c r="M112" s="141" t="s">
        <v>96</v>
      </c>
      <c r="N112" s="141"/>
      <c r="O112" s="141" t="s">
        <v>97</v>
      </c>
      <c r="P112" s="141"/>
      <c r="Q112" s="142"/>
      <c r="R112" s="143" t="s">
        <v>98</v>
      </c>
      <c r="S112" s="141" t="s">
        <v>99</v>
      </c>
      <c r="T112" s="141" t="s">
        <v>100</v>
      </c>
      <c r="U112" s="141" t="s">
        <v>101</v>
      </c>
      <c r="V112" s="141" t="s">
        <v>102</v>
      </c>
      <c r="W112" s="141"/>
      <c r="X112" s="141"/>
      <c r="Y112" s="141"/>
      <c r="Z112" s="141"/>
      <c r="AA112" s="141"/>
      <c r="AB112" s="141"/>
      <c r="AC112" s="141" t="s">
        <v>93</v>
      </c>
      <c r="AD112" s="141"/>
      <c r="AE112" s="141"/>
      <c r="AF112" s="141"/>
      <c r="AG112" s="141"/>
      <c r="AH112" s="142"/>
      <c r="AI112" s="143" t="s">
        <v>103</v>
      </c>
      <c r="AJ112" s="141" t="s">
        <v>104</v>
      </c>
      <c r="AK112" s="141" t="s">
        <v>105</v>
      </c>
      <c r="AL112" s="141" t="s">
        <v>106</v>
      </c>
      <c r="AM112" s="141" t="s">
        <v>107</v>
      </c>
      <c r="AN112" s="141" t="s">
        <v>108</v>
      </c>
      <c r="AO112" s="141" t="s">
        <v>109</v>
      </c>
      <c r="AP112" s="141" t="s">
        <v>110</v>
      </c>
      <c r="AQ112" s="141" t="s">
        <v>111</v>
      </c>
      <c r="AR112" s="141" t="s">
        <v>112</v>
      </c>
      <c r="AS112" s="141" t="s">
        <v>113</v>
      </c>
      <c r="AT112" s="141" t="s">
        <v>114</v>
      </c>
      <c r="AU112" s="141" t="s">
        <v>115</v>
      </c>
      <c r="AV112" s="141" t="s">
        <v>116</v>
      </c>
      <c r="AW112" s="141" t="s">
        <v>164</v>
      </c>
      <c r="AX112" s="144" t="s">
        <v>117</v>
      </c>
      <c r="AY112" s="190" t="s">
        <v>165</v>
      </c>
      <c r="AZ112" s="190"/>
      <c r="BA112" s="190"/>
      <c r="BB112" s="190"/>
      <c r="BC112" s="191" t="s">
        <v>166</v>
      </c>
      <c r="BD112" s="191"/>
      <c r="BE112" s="170"/>
    </row>
    <row r="113" customFormat="false" ht="45" hidden="false" customHeight="false" outlineLevel="0" collapsed="false">
      <c r="C113" s="131"/>
      <c r="D113" s="140"/>
      <c r="E113" s="140"/>
      <c r="F113" s="140"/>
      <c r="G113" s="141"/>
      <c r="H113" s="141" t="s">
        <v>118</v>
      </c>
      <c r="I113" s="141" t="s">
        <v>119</v>
      </c>
      <c r="J113" s="141" t="s">
        <v>120</v>
      </c>
      <c r="K113" s="141"/>
      <c r="L113" s="141"/>
      <c r="M113" s="141" t="s">
        <v>121</v>
      </c>
      <c r="N113" s="141" t="s">
        <v>38</v>
      </c>
      <c r="O113" s="141" t="s">
        <v>122</v>
      </c>
      <c r="P113" s="141" t="s">
        <v>123</v>
      </c>
      <c r="Q113" s="147"/>
      <c r="R113" s="143"/>
      <c r="S113" s="141"/>
      <c r="T113" s="141"/>
      <c r="U113" s="141"/>
      <c r="V113" s="141" t="s">
        <v>118</v>
      </c>
      <c r="W113" s="141" t="s">
        <v>119</v>
      </c>
      <c r="X113" s="141" t="s">
        <v>120</v>
      </c>
      <c r="Y113" s="141" t="s">
        <v>124</v>
      </c>
      <c r="Z113" s="141" t="s">
        <v>120</v>
      </c>
      <c r="AA113" s="141" t="s">
        <v>125</v>
      </c>
      <c r="AB113" s="141" t="s">
        <v>126</v>
      </c>
      <c r="AC113" s="141" t="s">
        <v>118</v>
      </c>
      <c r="AD113" s="141" t="s">
        <v>119</v>
      </c>
      <c r="AE113" s="141" t="s">
        <v>120</v>
      </c>
      <c r="AF113" s="141" t="s">
        <v>124</v>
      </c>
      <c r="AG113" s="141" t="s">
        <v>120</v>
      </c>
      <c r="AH113" s="147"/>
      <c r="AI113" s="143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4"/>
      <c r="AY113" s="190" t="s">
        <v>167</v>
      </c>
      <c r="AZ113" s="190" t="s">
        <v>168</v>
      </c>
      <c r="BA113" s="141" t="s">
        <v>169</v>
      </c>
      <c r="BB113" s="141" t="s">
        <v>170</v>
      </c>
      <c r="BC113" s="191" t="s">
        <v>166</v>
      </c>
      <c r="BD113" s="191" t="s">
        <v>171</v>
      </c>
      <c r="BE113" s="170"/>
    </row>
    <row r="114" customFormat="false" ht="12.75" hidden="false" customHeight="true" outlineLevel="0" collapsed="false">
      <c r="C114" s="131"/>
      <c r="D114" s="192"/>
      <c r="E114" s="192"/>
      <c r="F114" s="192"/>
      <c r="G114" s="160" t="s">
        <v>130</v>
      </c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93" t="s">
        <v>130</v>
      </c>
      <c r="AK114" s="193"/>
      <c r="AL114" s="193"/>
      <c r="AM114" s="193"/>
      <c r="AN114" s="193"/>
      <c r="AO114" s="193"/>
      <c r="AP114" s="193"/>
      <c r="AQ114" s="193"/>
      <c r="AR114" s="193"/>
      <c r="AS114" s="162" t="n">
        <f aca="false">SUMIF($BE115:$BE116,"&lt;&gt;1",AS115:AS116)</f>
        <v>0</v>
      </c>
      <c r="AT114" s="162" t="n">
        <f aca="false">SUMIF($BE115:$BE116,"&lt;&gt;1",AT115:AT116)</f>
        <v>0</v>
      </c>
      <c r="AU114" s="162" t="n">
        <f aca="false">SUMIF($BE115:$BE116,"&lt;&gt;1",AU115:AU116)</f>
        <v>0</v>
      </c>
      <c r="AV114" s="162" t="n">
        <f aca="false">SUMIF($BE115:$BE116,"&lt;&gt;1",AV115:AV116)</f>
        <v>0</v>
      </c>
      <c r="AW114" s="162" t="n">
        <f aca="false">SUMIF($BE115:$BE116,"&lt;&gt;1",AW115:AW116)</f>
        <v>0</v>
      </c>
      <c r="AX114" s="194"/>
      <c r="AY114" s="195"/>
      <c r="AZ114" s="195"/>
      <c r="BA114" s="195"/>
      <c r="BB114" s="195"/>
      <c r="BC114" s="195"/>
      <c r="BD114" s="195"/>
      <c r="BE114" s="170"/>
    </row>
    <row r="115" s="171" customFormat="true" ht="11.25" hidden="true" customHeight="true" outlineLevel="0" collapsed="false">
      <c r="C115" s="131"/>
      <c r="D115" s="185" t="n">
        <v>0</v>
      </c>
      <c r="E115" s="185"/>
      <c r="F115" s="185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8"/>
      <c r="AY115" s="158"/>
      <c r="AZ115" s="158"/>
      <c r="BA115" s="158"/>
      <c r="BB115" s="158"/>
      <c r="BC115" s="158"/>
      <c r="BD115" s="158"/>
      <c r="BE115" s="170"/>
    </row>
    <row r="116" customFormat="false" ht="11.25" hidden="false" customHeight="false" outlineLevel="0" collapsed="false">
      <c r="C116" s="131"/>
      <c r="D116" s="237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8"/>
      <c r="AC116" s="238"/>
      <c r="AD116" s="238"/>
      <c r="AE116" s="238"/>
      <c r="AF116" s="238"/>
      <c r="AG116" s="238"/>
      <c r="AH116" s="239"/>
      <c r="AI116" s="239"/>
      <c r="AJ116" s="239"/>
      <c r="AK116" s="239"/>
      <c r="AL116" s="239"/>
      <c r="AM116" s="239"/>
      <c r="AN116" s="239"/>
      <c r="AO116" s="239"/>
      <c r="AP116" s="239"/>
      <c r="AQ116" s="239"/>
      <c r="AR116" s="239"/>
      <c r="AS116" s="239"/>
      <c r="AT116" s="239"/>
      <c r="AU116" s="239"/>
      <c r="AV116" s="239"/>
      <c r="AW116" s="239"/>
      <c r="AX116" s="239"/>
      <c r="AY116" s="239"/>
      <c r="AZ116" s="239"/>
      <c r="BA116" s="239"/>
      <c r="BB116" s="239"/>
      <c r="BC116" s="239"/>
      <c r="BD116" s="239"/>
      <c r="BE116" s="170"/>
    </row>
    <row r="117" customFormat="false" ht="11.25" hidden="false" customHeight="false" outlineLevel="0" collapsed="false"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</row>
    <row r="118" customFormat="false" ht="12.75" hidden="false" customHeight="false" outlineLevel="0" collapsed="false">
      <c r="D118" s="240" t="s">
        <v>241</v>
      </c>
      <c r="E118" s="137"/>
      <c r="F118" s="137"/>
    </row>
    <row r="120" customFormat="false" ht="11.25" hidden="false" customHeight="true" outlineLevel="0" collapsed="false">
      <c r="D120" s="241" t="s">
        <v>242</v>
      </c>
      <c r="E120" s="241"/>
      <c r="F120" s="241"/>
    </row>
    <row r="121" customFormat="false" ht="11.25" hidden="false" customHeight="false" outlineLevel="0" collapsed="false">
      <c r="D121" s="241"/>
      <c r="E121" s="241"/>
      <c r="F121" s="241"/>
    </row>
    <row r="122" customFormat="false" ht="11.25" hidden="false" customHeight="true" outlineLevel="0" collapsed="false">
      <c r="D122" s="241" t="s">
        <v>243</v>
      </c>
      <c r="E122" s="241"/>
      <c r="F122" s="241"/>
    </row>
  </sheetData>
  <sheetProtection sheet="true" password="fa9c" objects="true" scenarios="true" formatColumns="false" formatRows="false" autoFilter="false"/>
  <mergeCells count="552">
    <mergeCell ref="D7:D8"/>
    <mergeCell ref="E7:E8"/>
    <mergeCell ref="F7:F8"/>
    <mergeCell ref="G7:G8"/>
    <mergeCell ref="H7:J7"/>
    <mergeCell ref="K7:K8"/>
    <mergeCell ref="L7:L8"/>
    <mergeCell ref="M7:N7"/>
    <mergeCell ref="O7:P7"/>
    <mergeCell ref="R7:R8"/>
    <mergeCell ref="S7:S8"/>
    <mergeCell ref="T7:T8"/>
    <mergeCell ref="U7:U8"/>
    <mergeCell ref="V7:AB7"/>
    <mergeCell ref="AC7:AG7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X7"/>
    <mergeCell ref="D47:D48"/>
    <mergeCell ref="E47:E48"/>
    <mergeCell ref="F47:F48"/>
    <mergeCell ref="G47:G48"/>
    <mergeCell ref="H47:J47"/>
    <mergeCell ref="K47:K48"/>
    <mergeCell ref="L47:L48"/>
    <mergeCell ref="M47:N47"/>
    <mergeCell ref="O47:P47"/>
    <mergeCell ref="R47:R48"/>
    <mergeCell ref="S47:S48"/>
    <mergeCell ref="T47:T48"/>
    <mergeCell ref="U47:U48"/>
    <mergeCell ref="V47:AB47"/>
    <mergeCell ref="AC47:AG47"/>
    <mergeCell ref="AI47:AI48"/>
    <mergeCell ref="AJ47:AJ4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T47:AT48"/>
    <mergeCell ref="AU47:AU48"/>
    <mergeCell ref="AV47:AV48"/>
    <mergeCell ref="AW47:AW48"/>
    <mergeCell ref="AX47:AX48"/>
    <mergeCell ref="AY47:BB47"/>
    <mergeCell ref="BC47:BD47"/>
    <mergeCell ref="D51:D66"/>
    <mergeCell ref="E51:E66"/>
    <mergeCell ref="F51:F66"/>
    <mergeCell ref="G51:G66"/>
    <mergeCell ref="H51:H66"/>
    <mergeCell ref="I51:I66"/>
    <mergeCell ref="J51:J66"/>
    <mergeCell ref="K51:K66"/>
    <mergeCell ref="L51:L66"/>
    <mergeCell ref="M51:M66"/>
    <mergeCell ref="N51:N66"/>
    <mergeCell ref="O51:O66"/>
    <mergeCell ref="P51:P66"/>
    <mergeCell ref="Q52:Q54"/>
    <mergeCell ref="R52:R54"/>
    <mergeCell ref="S52:S54"/>
    <mergeCell ref="T52:T54"/>
    <mergeCell ref="U52:U54"/>
    <mergeCell ref="V52:V54"/>
    <mergeCell ref="W52:W54"/>
    <mergeCell ref="X52:X54"/>
    <mergeCell ref="Y52:Y54"/>
    <mergeCell ref="Z52:Z54"/>
    <mergeCell ref="AA52:AA54"/>
    <mergeCell ref="AB52:AB54"/>
    <mergeCell ref="AC52:AC54"/>
    <mergeCell ref="AD52:AD54"/>
    <mergeCell ref="AE52:AE54"/>
    <mergeCell ref="AF52:AF54"/>
    <mergeCell ref="AG52:AG54"/>
    <mergeCell ref="Q55:Q57"/>
    <mergeCell ref="R55:R57"/>
    <mergeCell ref="S55:S57"/>
    <mergeCell ref="T55:T57"/>
    <mergeCell ref="U55:U57"/>
    <mergeCell ref="V55:V57"/>
    <mergeCell ref="W55:W57"/>
    <mergeCell ref="X55:X57"/>
    <mergeCell ref="Y55:Y57"/>
    <mergeCell ref="Z55:Z57"/>
    <mergeCell ref="AA55:AA57"/>
    <mergeCell ref="AB55:AB57"/>
    <mergeCell ref="AC55:AC57"/>
    <mergeCell ref="AD55:AD57"/>
    <mergeCell ref="AE55:AE57"/>
    <mergeCell ref="AF55:AF57"/>
    <mergeCell ref="AG55:AG57"/>
    <mergeCell ref="Q58:Q60"/>
    <mergeCell ref="R58:R60"/>
    <mergeCell ref="S58:S60"/>
    <mergeCell ref="T58:T60"/>
    <mergeCell ref="U58:U60"/>
    <mergeCell ref="V58:V60"/>
    <mergeCell ref="W58:W60"/>
    <mergeCell ref="X58:X60"/>
    <mergeCell ref="Y58:Y60"/>
    <mergeCell ref="Z58:Z60"/>
    <mergeCell ref="AA58:AA60"/>
    <mergeCell ref="AB58:AB60"/>
    <mergeCell ref="AC58:AC60"/>
    <mergeCell ref="AD58:AD60"/>
    <mergeCell ref="AE58:AE60"/>
    <mergeCell ref="AF58:AF60"/>
    <mergeCell ref="AG58:AG60"/>
    <mergeCell ref="Q61:Q63"/>
    <mergeCell ref="R61:R63"/>
    <mergeCell ref="S61:S63"/>
    <mergeCell ref="T61:T63"/>
    <mergeCell ref="U61:U63"/>
    <mergeCell ref="V61:V63"/>
    <mergeCell ref="W61:W63"/>
    <mergeCell ref="X61:X63"/>
    <mergeCell ref="Y61:Y63"/>
    <mergeCell ref="Z61:Z63"/>
    <mergeCell ref="AA61:AA63"/>
    <mergeCell ref="AB61:AB63"/>
    <mergeCell ref="AC61:AC63"/>
    <mergeCell ref="AD61:AD63"/>
    <mergeCell ref="AE61:AE63"/>
    <mergeCell ref="AF61:AF63"/>
    <mergeCell ref="AG61:AG63"/>
    <mergeCell ref="Q64:Q66"/>
    <mergeCell ref="R64:R66"/>
    <mergeCell ref="S64:S66"/>
    <mergeCell ref="T64:T66"/>
    <mergeCell ref="U64:U66"/>
    <mergeCell ref="V64:V66"/>
    <mergeCell ref="W64:W66"/>
    <mergeCell ref="X64:X66"/>
    <mergeCell ref="Y64:Y66"/>
    <mergeCell ref="Z64:Z66"/>
    <mergeCell ref="AA64:AA66"/>
    <mergeCell ref="AB64:AB66"/>
    <mergeCell ref="AC64:AC66"/>
    <mergeCell ref="AD64:AD66"/>
    <mergeCell ref="AE64:AE66"/>
    <mergeCell ref="AF64:AF66"/>
    <mergeCell ref="AG64:AG66"/>
    <mergeCell ref="D67:D69"/>
    <mergeCell ref="E67:E69"/>
    <mergeCell ref="F67:F69"/>
    <mergeCell ref="G67:G69"/>
    <mergeCell ref="H67:H69"/>
    <mergeCell ref="I67:I69"/>
    <mergeCell ref="J67:J69"/>
    <mergeCell ref="K67:K69"/>
    <mergeCell ref="L67:L69"/>
    <mergeCell ref="M67:M82"/>
    <mergeCell ref="N67:N82"/>
    <mergeCell ref="O67:O69"/>
    <mergeCell ref="P67:P69"/>
    <mergeCell ref="Q68:Q69"/>
    <mergeCell ref="R68:R69"/>
    <mergeCell ref="S68:S69"/>
    <mergeCell ref="T68:T69"/>
    <mergeCell ref="U68:U69"/>
    <mergeCell ref="V68:V69"/>
    <mergeCell ref="W68:W69"/>
    <mergeCell ref="X68:X69"/>
    <mergeCell ref="Y68:Y69"/>
    <mergeCell ref="Z68:Z69"/>
    <mergeCell ref="AA68:AA69"/>
    <mergeCell ref="AB68:AB69"/>
    <mergeCell ref="AC68:AC69"/>
    <mergeCell ref="AD68:AD69"/>
    <mergeCell ref="AE68:AE69"/>
    <mergeCell ref="AF68:AF69"/>
    <mergeCell ref="AG68:AG69"/>
    <mergeCell ref="D70:D72"/>
    <mergeCell ref="E70:E72"/>
    <mergeCell ref="F70:F72"/>
    <mergeCell ref="G70:G72"/>
    <mergeCell ref="H70:H72"/>
    <mergeCell ref="I70:I72"/>
    <mergeCell ref="J70:J72"/>
    <mergeCell ref="K70:K72"/>
    <mergeCell ref="L70:L72"/>
    <mergeCell ref="O70:O72"/>
    <mergeCell ref="P70:P72"/>
    <mergeCell ref="Q71:Q72"/>
    <mergeCell ref="R71:R72"/>
    <mergeCell ref="S71:S72"/>
    <mergeCell ref="T71:T72"/>
    <mergeCell ref="U71:U72"/>
    <mergeCell ref="V71:V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  <mergeCell ref="AF71:AF72"/>
    <mergeCell ref="AG71:AG72"/>
    <mergeCell ref="D73:D76"/>
    <mergeCell ref="E73:E76"/>
    <mergeCell ref="F73:F76"/>
    <mergeCell ref="G73:G76"/>
    <mergeCell ref="H73:H76"/>
    <mergeCell ref="I73:I76"/>
    <mergeCell ref="J73:J76"/>
    <mergeCell ref="K73:K76"/>
    <mergeCell ref="L73:L76"/>
    <mergeCell ref="O73:O76"/>
    <mergeCell ref="P73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E74:AE76"/>
    <mergeCell ref="AF74:AF76"/>
    <mergeCell ref="AG74:AG76"/>
    <mergeCell ref="D77:D79"/>
    <mergeCell ref="E77:E79"/>
    <mergeCell ref="F77:F79"/>
    <mergeCell ref="G77:G79"/>
    <mergeCell ref="H77:H79"/>
    <mergeCell ref="I77:I79"/>
    <mergeCell ref="J77:J79"/>
    <mergeCell ref="K77:K79"/>
    <mergeCell ref="L77:L79"/>
    <mergeCell ref="O77:O79"/>
    <mergeCell ref="P77:P79"/>
    <mergeCell ref="Q78:Q79"/>
    <mergeCell ref="R78:R79"/>
    <mergeCell ref="S78:S79"/>
    <mergeCell ref="T78:T79"/>
    <mergeCell ref="U78:U79"/>
    <mergeCell ref="V78:V79"/>
    <mergeCell ref="W78:W79"/>
    <mergeCell ref="X78:X79"/>
    <mergeCell ref="Y78:Y79"/>
    <mergeCell ref="Z78:Z79"/>
    <mergeCell ref="AA78:AA79"/>
    <mergeCell ref="AB78:AB79"/>
    <mergeCell ref="AC78:AC79"/>
    <mergeCell ref="AD78:AD79"/>
    <mergeCell ref="AE78:AE79"/>
    <mergeCell ref="AF78:AF79"/>
    <mergeCell ref="AG78:AG79"/>
    <mergeCell ref="D80:D82"/>
    <mergeCell ref="E80:E82"/>
    <mergeCell ref="F80:F82"/>
    <mergeCell ref="G80:G82"/>
    <mergeCell ref="H80:H82"/>
    <mergeCell ref="I80:I82"/>
    <mergeCell ref="J80:J82"/>
    <mergeCell ref="K80:K82"/>
    <mergeCell ref="L80:L82"/>
    <mergeCell ref="O80:O82"/>
    <mergeCell ref="P80:P82"/>
    <mergeCell ref="Q81:Q82"/>
    <mergeCell ref="R81:R82"/>
    <mergeCell ref="S81:S82"/>
    <mergeCell ref="T81:T82"/>
    <mergeCell ref="U81:U82"/>
    <mergeCell ref="V81:V82"/>
    <mergeCell ref="W81:W82"/>
    <mergeCell ref="X81:X82"/>
    <mergeCell ref="Y81:Y82"/>
    <mergeCell ref="Z81:Z82"/>
    <mergeCell ref="AA81:AA82"/>
    <mergeCell ref="AB81:AB82"/>
    <mergeCell ref="AC81:AC82"/>
    <mergeCell ref="AD81:AD82"/>
    <mergeCell ref="AE81:AE82"/>
    <mergeCell ref="AF81:AF82"/>
    <mergeCell ref="AG81:AG82"/>
    <mergeCell ref="D83:D86"/>
    <mergeCell ref="E83:E86"/>
    <mergeCell ref="F83:F86"/>
    <mergeCell ref="G83:G86"/>
    <mergeCell ref="H83:H86"/>
    <mergeCell ref="I83:I86"/>
    <mergeCell ref="J83:J86"/>
    <mergeCell ref="K83:K86"/>
    <mergeCell ref="L83:L86"/>
    <mergeCell ref="M83:M86"/>
    <mergeCell ref="N83:N86"/>
    <mergeCell ref="O83:O86"/>
    <mergeCell ref="P83:P86"/>
    <mergeCell ref="Q84:Q86"/>
    <mergeCell ref="R84:R86"/>
    <mergeCell ref="S84:S86"/>
    <mergeCell ref="T84:T86"/>
    <mergeCell ref="U84:U86"/>
    <mergeCell ref="V84:V86"/>
    <mergeCell ref="W84:W86"/>
    <mergeCell ref="X84:X86"/>
    <mergeCell ref="Y84:Y86"/>
    <mergeCell ref="Z84:Z86"/>
    <mergeCell ref="AA84:AA86"/>
    <mergeCell ref="AB84:AB86"/>
    <mergeCell ref="AC84:AC86"/>
    <mergeCell ref="AD84:AD86"/>
    <mergeCell ref="AE84:AE86"/>
    <mergeCell ref="AF84:AF86"/>
    <mergeCell ref="AG84:AG86"/>
    <mergeCell ref="D87:D89"/>
    <mergeCell ref="E87:E89"/>
    <mergeCell ref="F87:F89"/>
    <mergeCell ref="G87:G89"/>
    <mergeCell ref="H87:H89"/>
    <mergeCell ref="I87:I89"/>
    <mergeCell ref="J87:J89"/>
    <mergeCell ref="K87:K89"/>
    <mergeCell ref="L87:L89"/>
    <mergeCell ref="M87:M89"/>
    <mergeCell ref="N87:N89"/>
    <mergeCell ref="O87:O89"/>
    <mergeCell ref="P87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O90:O92"/>
    <mergeCell ref="P90:P92"/>
    <mergeCell ref="Q91:Q92"/>
    <mergeCell ref="R91:R92"/>
    <mergeCell ref="S91:S92"/>
    <mergeCell ref="T91:T92"/>
    <mergeCell ref="U91:U92"/>
    <mergeCell ref="V91:V92"/>
    <mergeCell ref="W91:W92"/>
    <mergeCell ref="X91:X92"/>
    <mergeCell ref="Y91:Y92"/>
    <mergeCell ref="Z91:Z92"/>
    <mergeCell ref="AA91:AA92"/>
    <mergeCell ref="AB91:AB92"/>
    <mergeCell ref="AC91:AC92"/>
    <mergeCell ref="AD91:AD92"/>
    <mergeCell ref="AE91:AE92"/>
    <mergeCell ref="AF91:AF92"/>
    <mergeCell ref="AG91:AG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M93:M95"/>
    <mergeCell ref="N93:N95"/>
    <mergeCell ref="O93:O95"/>
    <mergeCell ref="P93:P95"/>
    <mergeCell ref="Q94:Q95"/>
    <mergeCell ref="R94:R95"/>
    <mergeCell ref="S94:S95"/>
    <mergeCell ref="T94:T95"/>
    <mergeCell ref="U94:U95"/>
    <mergeCell ref="V94:V95"/>
    <mergeCell ref="W94:W95"/>
    <mergeCell ref="X94:X95"/>
    <mergeCell ref="Y94:Y95"/>
    <mergeCell ref="Z94:Z95"/>
    <mergeCell ref="AA94:AA95"/>
    <mergeCell ref="AB94:AB95"/>
    <mergeCell ref="AC94:AC95"/>
    <mergeCell ref="AD94:AD95"/>
    <mergeCell ref="AE94:AE95"/>
    <mergeCell ref="AF94:AF95"/>
    <mergeCell ref="AG94:AG95"/>
    <mergeCell ref="D96:D98"/>
    <mergeCell ref="E96:E98"/>
    <mergeCell ref="F96:F98"/>
    <mergeCell ref="G96:G98"/>
    <mergeCell ref="H96:H98"/>
    <mergeCell ref="I96:I98"/>
    <mergeCell ref="J96:J98"/>
    <mergeCell ref="K96:K98"/>
    <mergeCell ref="L96:L98"/>
    <mergeCell ref="M96:M98"/>
    <mergeCell ref="N96:N98"/>
    <mergeCell ref="O96:O98"/>
    <mergeCell ref="P96:P98"/>
    <mergeCell ref="Q97:Q98"/>
    <mergeCell ref="R97:R98"/>
    <mergeCell ref="S97:S98"/>
    <mergeCell ref="T97:T98"/>
    <mergeCell ref="U97:U98"/>
    <mergeCell ref="V97:V98"/>
    <mergeCell ref="W97:W98"/>
    <mergeCell ref="X97:X98"/>
    <mergeCell ref="Y97:Y98"/>
    <mergeCell ref="Z97:Z98"/>
    <mergeCell ref="AA97:AA98"/>
    <mergeCell ref="AB97:AB98"/>
    <mergeCell ref="AC97:AC98"/>
    <mergeCell ref="AD97:AD98"/>
    <mergeCell ref="AE97:AE98"/>
    <mergeCell ref="AF97:AF98"/>
    <mergeCell ref="AG97:AG98"/>
    <mergeCell ref="D99:D101"/>
    <mergeCell ref="E99:E101"/>
    <mergeCell ref="F99:F101"/>
    <mergeCell ref="G99:G101"/>
    <mergeCell ref="H99:H101"/>
    <mergeCell ref="I99:I101"/>
    <mergeCell ref="J99:J101"/>
    <mergeCell ref="K99:K101"/>
    <mergeCell ref="L99:L101"/>
    <mergeCell ref="M99:M101"/>
    <mergeCell ref="N99:N101"/>
    <mergeCell ref="O99:O101"/>
    <mergeCell ref="P99:P101"/>
    <mergeCell ref="Q100:Q101"/>
    <mergeCell ref="R100:R101"/>
    <mergeCell ref="S100:S101"/>
    <mergeCell ref="T100:T101"/>
    <mergeCell ref="U100:U101"/>
    <mergeCell ref="V100:V101"/>
    <mergeCell ref="W100:W101"/>
    <mergeCell ref="X100:X101"/>
    <mergeCell ref="Y100:Y101"/>
    <mergeCell ref="Z100:Z101"/>
    <mergeCell ref="AA100:AA101"/>
    <mergeCell ref="AB100:AB101"/>
    <mergeCell ref="AC100:AC101"/>
    <mergeCell ref="AD100:AD101"/>
    <mergeCell ref="AE100:AE101"/>
    <mergeCell ref="AF100:AF101"/>
    <mergeCell ref="AG100:AG101"/>
    <mergeCell ref="D105:D106"/>
    <mergeCell ref="E105:E106"/>
    <mergeCell ref="F105:F106"/>
    <mergeCell ref="G105:G106"/>
    <mergeCell ref="H105:J105"/>
    <mergeCell ref="K105:K106"/>
    <mergeCell ref="L105:L106"/>
    <mergeCell ref="M105:N105"/>
    <mergeCell ref="O105:P105"/>
    <mergeCell ref="R105:R106"/>
    <mergeCell ref="S105:S106"/>
    <mergeCell ref="T105:T106"/>
    <mergeCell ref="U105:U106"/>
    <mergeCell ref="V105:AB105"/>
    <mergeCell ref="AC105:AG105"/>
    <mergeCell ref="AI105:AI106"/>
    <mergeCell ref="AJ105:AJ106"/>
    <mergeCell ref="AK105:AK106"/>
    <mergeCell ref="AL105:AL106"/>
    <mergeCell ref="AM105:AM106"/>
    <mergeCell ref="AN105:AN106"/>
    <mergeCell ref="AO105:AO106"/>
    <mergeCell ref="AP105:AP106"/>
    <mergeCell ref="AQ105:AQ106"/>
    <mergeCell ref="AR105:AR106"/>
    <mergeCell ref="AS105:AS106"/>
    <mergeCell ref="AT105:AT106"/>
    <mergeCell ref="AU105:AU106"/>
    <mergeCell ref="AV105:AV106"/>
    <mergeCell ref="AW105:AW106"/>
    <mergeCell ref="AX105:AX106"/>
    <mergeCell ref="AY105:BB105"/>
    <mergeCell ref="BC105:BD105"/>
    <mergeCell ref="D112:D113"/>
    <mergeCell ref="E112:E113"/>
    <mergeCell ref="F112:F113"/>
    <mergeCell ref="G112:G113"/>
    <mergeCell ref="H112:J112"/>
    <mergeCell ref="K112:K113"/>
    <mergeCell ref="L112:L113"/>
    <mergeCell ref="M112:N112"/>
    <mergeCell ref="O112:P112"/>
    <mergeCell ref="R112:R113"/>
    <mergeCell ref="S112:S113"/>
    <mergeCell ref="T112:T113"/>
    <mergeCell ref="U112:U113"/>
    <mergeCell ref="V112:AB112"/>
    <mergeCell ref="AC112:AG112"/>
    <mergeCell ref="AI112:AI113"/>
    <mergeCell ref="AJ112:AJ113"/>
    <mergeCell ref="AK112:AK113"/>
    <mergeCell ref="AL112:AL113"/>
    <mergeCell ref="AM112:AM113"/>
    <mergeCell ref="AN112:AN113"/>
    <mergeCell ref="AO112:AO113"/>
    <mergeCell ref="AP112:AP113"/>
    <mergeCell ref="AQ112:AQ113"/>
    <mergeCell ref="AR112:AR113"/>
    <mergeCell ref="AS112:AS113"/>
    <mergeCell ref="AT112:AT113"/>
    <mergeCell ref="AU112:AU113"/>
    <mergeCell ref="AV112:AV113"/>
    <mergeCell ref="AW112:AW113"/>
    <mergeCell ref="AX112:AX113"/>
    <mergeCell ref="AY112:BB112"/>
    <mergeCell ref="BC112:BD112"/>
    <mergeCell ref="D120:F120"/>
    <mergeCell ref="D121:F121"/>
    <mergeCell ref="D122:F122"/>
  </mergeCells>
  <dataValidations count="10"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AK53:AR54 AK56:AR57 AK59:AR60 AK62:AR63 AK65:AR66 AK69:AR69 AK72:AR72 AK75:AR76 AK79:AR79 AK82:AR82 AK85:AR86 AK89:AR89 AK92:AR92 AK95:AR95 AK98:AR98 AK101:AR101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AH53:AI54 G54:G66 AH56:AI57 AH59:AI60 AH62:AI63 AH65:AI66 AH69:AI69 AH72:AI72 AH75:AI76 G76 AH79:AI79 AH82:AI82 AH85:AI86 G86 AH89:AI89 AH92:AI92 AH95:AI95 AH98:AI98 AH101:AI101" type="textLength">
      <formula1>900</formula1>
      <formula2>0</formula2>
    </dataValidation>
    <dataValidation allowBlank="true" error="Введите действительное число от 0 до 100!" operator="between" showDropDown="false" showErrorMessage="true" showInputMessage="true" sqref="O51:P101 Q52:R52 Q55:R55 Q58:R58 Q61:R61 Q64:R64 Q68:R68 Q71:R71 Q74:R74 Q78:R78 Q81:R81 Q84:R84 Q88:R88 Q91:R91 Q94:R94 Q97:R97 Q100:R100" type="decimal">
      <formula1>0</formula1>
      <formula2>100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K54:K66 K76 K86" type="whole">
      <formula1>0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M51:N100 E54:E66 L54:L66 E76 L76 E86 L86 M101:N101" type="list">
      <formula1>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AV53:AV54 AY53:AZ54 BB53:BB54 AV56:AV57 AY56:AZ57 BB56:BB57 AV59:AV60 AY59:AZ60 BB59:BB60 AV62:AV63 AY62:AZ63 BB62:BB63 AV65:AV66 AY65:AZ66 BB65:BB66 AV69 AY69:AZ69 BB69 AV72 AY72:AZ72 BB72 AV75:AV76 AY75:AZ76 BB75:BB76 AV79 AY79:AZ79 BB79 AV82 AY82:AZ82 BB82 AV85:AV86 AY85:AZ86 BB85:BB86 AV89 AY89:AZ89 BB89 AV92 AY92:AZ92 BB92 AV95 AY95:AZ95 BB95 AV98 AY98:AZ98 BB98 AV101 AY101:AZ101 BB101" type="decimal">
      <formula1>0</formula1>
      <formula2>1E+024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true" showInputMessage="true" sqref="S54 S57 S60 S63 S66 S76 S86" type="list">
      <formula1>"да,без привязки к объекту"</formula1>
      <formula2>0</formula2>
    </dataValidation>
    <dataValidation allowBlank="true" operator="between" prompt="Для выбора необходимо два раза нажать левую кнопку мыши!" promptTitle="Ввод" showDropDown="false" showErrorMessage="true" showInputMessage="true" sqref="H54:J66 H76:J76 H86:J86" type="none">
      <formula1>0</formula1>
      <formula2>0</formula2>
    </dataValidation>
    <dataValidation allowBlank="true" operator="between" prompt="Для выбора объекта необходимо два раза нажать левую кнопку мыши!" promptTitle="Ввод" showDropDown="false" showErrorMessage="true" showInputMessage="true" sqref="T54 T57 T60 T63 T66 T76 T86" type="none">
      <formula1>0</formula1>
      <formula2>0</formula2>
    </dataValidation>
    <dataValidation allowBlank="true" error="Допускается ввод не более 900 символов!" errorTitle="Ошибка" operator="lessThan" showDropDown="false" showErrorMessage="true" showInputMessage="true" sqref="BA53:BA54 BC53:BD54 BA56:BA57 BC56:BD57 BA59:BA60 BC59:BD60 BA62:BA63 BC62:BD63 BA65:BA66 BC65:BD66 BA69 BC69:BD69 BA72 BC72:BD72 BA75:BA76 BC75:BD76 BA79 BC79:BD79 BA82 BC82:BD82 BA85:BA86 BC85:BD86 BA89 BC89:BD89 BA92 BC92:BD92 BA95 BC95:BD95 BA98 BC98:BD98 BA101 BC101:BD101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E9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242" width="9.14"/>
    <col collapsed="false" customWidth="true" hidden="false" outlineLevel="0" max="3" min="3" style="243" width="5.28"/>
    <col collapsed="false" customWidth="true" hidden="false" outlineLevel="0" max="4" min="4" style="242" width="6.28"/>
    <col collapsed="false" customWidth="true" hidden="false" outlineLevel="0" max="5" min="5" style="242" width="94.86"/>
    <col collapsed="false" customWidth="false" hidden="false" outlineLevel="0" max="1025" min="6" style="242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>
      <c r="D3" s="244"/>
      <c r="E3" s="244"/>
    </row>
    <row r="4" s="245" customFormat="true" ht="12" hidden="false" customHeight="true" outlineLevel="0" collapsed="false">
      <c r="C4" s="246"/>
      <c r="D4" s="247" t="s">
        <v>244</v>
      </c>
      <c r="E4" s="248"/>
    </row>
    <row r="5" s="245" customFormat="true" ht="12" hidden="false" customHeight="true" outlineLevel="0" collapsed="false">
      <c r="C5" s="246"/>
      <c r="D5" s="249" t="e">
        <f aca="false">#NAME? &amp; " " &amp; #NAME?</f>
        <v>#N/A</v>
      </c>
      <c r="E5" s="249"/>
    </row>
    <row r="6" s="245" customFormat="true" ht="12" hidden="false" customHeight="true" outlineLevel="0" collapsed="false">
      <c r="C6" s="246"/>
      <c r="D6" s="250"/>
      <c r="E6" s="250"/>
    </row>
    <row r="7" s="245" customFormat="true" ht="15" hidden="false" customHeight="true" outlineLevel="0" collapsed="false">
      <c r="C7" s="246"/>
      <c r="D7" s="251" t="s">
        <v>89</v>
      </c>
      <c r="E7" s="252" t="s">
        <v>245</v>
      </c>
    </row>
    <row r="8" customFormat="false" ht="15" hidden="true" customHeight="true" outlineLevel="0" collapsed="false">
      <c r="C8" s="253"/>
      <c r="D8" s="254" t="n">
        <v>0</v>
      </c>
      <c r="E8" s="255"/>
    </row>
    <row r="9" customFormat="false" ht="15" hidden="false" customHeight="true" outlineLevel="0" collapsed="false">
      <c r="C9" s="253"/>
      <c r="D9" s="256"/>
      <c r="E9" s="257" t="s">
        <v>246</v>
      </c>
    </row>
  </sheetData>
  <sheetProtection sheet="true" password="fa9c" objects="true" scenarios="true" formatColumns="false" formatRows="false" autoFilter="false"/>
  <dataValidations count="1">
    <dataValidation allowBlank="true" error="Допускается ввод не более 900 символов!" errorTitle="Ошибка" operator="lessThanOrEqual" showDropDown="false" showErrorMessage="true" showInputMessage="true" sqref="E8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58" width="4.71"/>
    <col collapsed="false" customWidth="true" hidden="false" outlineLevel="0" max="2" min="2" style="258" width="27.28"/>
    <col collapsed="false" customWidth="true" hidden="false" outlineLevel="0" max="3" min="3" style="258" width="103.29"/>
    <col collapsed="false" customWidth="true" hidden="false" outlineLevel="0" max="4" min="4" style="258" width="17.71"/>
    <col collapsed="false" customWidth="false" hidden="false" outlineLevel="0" max="1025" min="5" style="258" width="9.14"/>
  </cols>
  <sheetData>
    <row r="2" customFormat="false" ht="20.1" hidden="false" customHeight="true" outlineLevel="0" collapsed="false">
      <c r="B2" s="259" t="s">
        <v>247</v>
      </c>
      <c r="C2" s="259"/>
      <c r="D2" s="259"/>
    </row>
    <row r="4" customFormat="false" ht="21.75" hidden="false" customHeight="true" outlineLevel="0" collapsed="false">
      <c r="B4" s="260" t="s">
        <v>248</v>
      </c>
      <c r="C4" s="260" t="s">
        <v>249</v>
      </c>
      <c r="D4" s="260" t="s">
        <v>30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ColWidth="9.125" defaultRowHeight="11.25" zeroHeight="false" outlineLevelRow="0" outlineLevelCol="0"/>
  <cols>
    <col collapsed="false" customWidth="true" hidden="false" outlineLevel="0" max="1" min="1" style="261" width="32.57"/>
    <col collapsed="false" customWidth="true" hidden="false" outlineLevel="0" max="2" min="2" style="262" width="9"/>
    <col collapsed="false" customWidth="true" hidden="false" outlineLevel="0" max="3" min="3" style="262" width="12.15"/>
    <col collapsed="false" customWidth="true" hidden="false" outlineLevel="0" max="4" min="4" style="262" width="10.56"/>
    <col collapsed="false" customWidth="true" hidden="false" outlineLevel="0" max="5" min="5" style="262" width="6.72"/>
    <col collapsed="false" customWidth="false" hidden="false" outlineLevel="0" max="1025" min="6" style="263" width="9.14"/>
  </cols>
  <sheetData>
    <row r="1" customFormat="false" ht="12" hidden="false" customHeight="true" outlineLevel="0" collapsed="false">
      <c r="A1" s="264" t="s">
        <v>250</v>
      </c>
      <c r="B1" s="265" t="s">
        <v>251</v>
      </c>
      <c r="C1" s="265" t="s">
        <v>252</v>
      </c>
      <c r="D1" s="265" t="s">
        <v>253</v>
      </c>
      <c r="E1" s="265" t="s">
        <v>254</v>
      </c>
    </row>
    <row r="2" customFormat="false" ht="11.25" hidden="false" customHeight="false" outlineLevel="0" collapsed="false">
      <c r="A2" s="266" t="s">
        <v>255</v>
      </c>
      <c r="B2" s="262" t="s">
        <v>233</v>
      </c>
      <c r="C2" s="262" t="s">
        <v>256</v>
      </c>
      <c r="D2" s="262" t="s">
        <v>257</v>
      </c>
      <c r="E2" s="262" t="s">
        <v>180</v>
      </c>
    </row>
    <row r="3" customFormat="false" ht="12" hidden="false" customHeight="true" outlineLevel="0" collapsed="false">
      <c r="A3" s="266" t="s">
        <v>258</v>
      </c>
      <c r="B3" s="262" t="s">
        <v>178</v>
      </c>
      <c r="C3" s="262" t="s">
        <v>259</v>
      </c>
      <c r="D3" s="262" t="s">
        <v>260</v>
      </c>
      <c r="E3" s="262" t="s">
        <v>55</v>
      </c>
    </row>
    <row r="4" customFormat="false" ht="12" hidden="false" customHeight="true" outlineLevel="0" collapsed="false">
      <c r="A4" s="266" t="s">
        <v>261</v>
      </c>
      <c r="B4" s="262" t="s">
        <v>262</v>
      </c>
      <c r="C4" s="262" t="s">
        <v>263</v>
      </c>
      <c r="D4" s="262" t="s">
        <v>264</v>
      </c>
    </row>
    <row r="5" customFormat="false" ht="12" hidden="false" customHeight="true" outlineLevel="0" collapsed="false">
      <c r="A5" s="266" t="s">
        <v>265</v>
      </c>
      <c r="B5" s="262" t="s">
        <v>266</v>
      </c>
      <c r="C5" s="262" t="s">
        <v>267</v>
      </c>
      <c r="D5" s="262" t="s">
        <v>268</v>
      </c>
    </row>
    <row r="6" customFormat="false" ht="12" hidden="false" customHeight="true" outlineLevel="0" collapsed="false">
      <c r="A6" s="266" t="s">
        <v>269</v>
      </c>
      <c r="B6" s="262" t="s">
        <v>270</v>
      </c>
      <c r="C6" s="262" t="s">
        <v>271</v>
      </c>
      <c r="D6" s="262" t="s">
        <v>272</v>
      </c>
    </row>
    <row r="7" customFormat="false" ht="12" hidden="false" customHeight="true" outlineLevel="0" collapsed="false">
      <c r="A7" s="266" t="s">
        <v>273</v>
      </c>
      <c r="B7" s="262" t="s">
        <v>274</v>
      </c>
      <c r="C7" s="262" t="s">
        <v>275</v>
      </c>
      <c r="D7" s="262" t="s">
        <v>276</v>
      </c>
    </row>
    <row r="8" customFormat="false" ht="12" hidden="false" customHeight="true" outlineLevel="0" collapsed="false">
      <c r="A8" s="266" t="s">
        <v>277</v>
      </c>
      <c r="B8" s="262" t="s">
        <v>278</v>
      </c>
      <c r="C8" s="262" t="s">
        <v>279</v>
      </c>
      <c r="D8" s="262" t="s">
        <v>280</v>
      </c>
    </row>
    <row r="9" customFormat="false" ht="12" hidden="false" customHeight="true" outlineLevel="0" collapsed="false">
      <c r="A9" s="266" t="s">
        <v>281</v>
      </c>
      <c r="B9" s="262" t="s">
        <v>282</v>
      </c>
      <c r="C9" s="262" t="s">
        <v>283</v>
      </c>
      <c r="D9" s="262" t="s">
        <v>284</v>
      </c>
    </row>
    <row r="10" customFormat="false" ht="12" hidden="false" customHeight="true" outlineLevel="0" collapsed="false">
      <c r="A10" s="266" t="s">
        <v>285</v>
      </c>
      <c r="B10" s="262" t="s">
        <v>286</v>
      </c>
      <c r="C10" s="262" t="s">
        <v>287</v>
      </c>
      <c r="D10" s="262" t="s">
        <v>288</v>
      </c>
    </row>
    <row r="11" customFormat="false" ht="12" hidden="false" customHeight="true" outlineLevel="0" collapsed="false">
      <c r="A11" s="266" t="s">
        <v>289</v>
      </c>
      <c r="B11" s="262" t="s">
        <v>290</v>
      </c>
      <c r="C11" s="262" t="s">
        <v>291</v>
      </c>
      <c r="D11" s="262" t="s">
        <v>292</v>
      </c>
    </row>
    <row r="12" customFormat="false" ht="11.25" hidden="false" customHeight="false" outlineLevel="0" collapsed="false">
      <c r="A12" s="266" t="s">
        <v>293</v>
      </c>
      <c r="B12" s="262" t="s">
        <v>294</v>
      </c>
      <c r="C12" s="262" t="s">
        <v>295</v>
      </c>
      <c r="D12" s="262" t="s">
        <v>296</v>
      </c>
    </row>
    <row r="13" customFormat="false" ht="11.25" hidden="false" customHeight="false" outlineLevel="0" collapsed="false">
      <c r="A13" s="266" t="s">
        <v>297</v>
      </c>
      <c r="B13" s="262" t="s">
        <v>298</v>
      </c>
      <c r="C13" s="262" t="s">
        <v>299</v>
      </c>
      <c r="D13" s="262" t="s">
        <v>179</v>
      </c>
    </row>
    <row r="14" customFormat="false" ht="12.75" hidden="false" customHeight="true" outlineLevel="0" collapsed="false">
      <c r="A14" s="266" t="s">
        <v>300</v>
      </c>
      <c r="B14" s="262" t="s">
        <v>301</v>
      </c>
      <c r="C14" s="262" t="s">
        <v>302</v>
      </c>
    </row>
    <row r="15" customFormat="false" ht="12.75" hidden="false" customHeight="true" outlineLevel="0" collapsed="false">
      <c r="A15" s="266" t="s">
        <v>303</v>
      </c>
      <c r="B15" s="262" t="s">
        <v>304</v>
      </c>
      <c r="C15" s="262" t="s">
        <v>206</v>
      </c>
    </row>
    <row r="16" customFormat="false" ht="11.25" hidden="false" customHeight="false" outlineLevel="0" collapsed="false">
      <c r="A16" s="266" t="s">
        <v>305</v>
      </c>
      <c r="B16" s="262" t="s">
        <v>306</v>
      </c>
      <c r="C16" s="262" t="s">
        <v>233</v>
      </c>
    </row>
    <row r="17" customFormat="false" ht="11.25" hidden="false" customHeight="false" outlineLevel="0" collapsed="false">
      <c r="A17" s="266" t="s">
        <v>307</v>
      </c>
      <c r="B17" s="262" t="s">
        <v>308</v>
      </c>
      <c r="C17" s="262" t="s">
        <v>178</v>
      </c>
    </row>
    <row r="18" customFormat="false" ht="11.25" hidden="false" customHeight="false" outlineLevel="0" collapsed="false">
      <c r="A18" s="266" t="s">
        <v>309</v>
      </c>
      <c r="B18" s="262" t="s">
        <v>310</v>
      </c>
      <c r="C18" s="262" t="s">
        <v>262</v>
      </c>
    </row>
    <row r="19" customFormat="false" ht="11.25" hidden="false" customHeight="false" outlineLevel="0" collapsed="false">
      <c r="A19" s="266" t="s">
        <v>311</v>
      </c>
      <c r="C19" s="262" t="s">
        <v>266</v>
      </c>
    </row>
    <row r="20" customFormat="false" ht="11.25" hidden="false" customHeight="false" outlineLevel="0" collapsed="false">
      <c r="A20" s="266" t="s">
        <v>312</v>
      </c>
      <c r="C20" s="262" t="s">
        <v>270</v>
      </c>
    </row>
    <row r="21" customFormat="false" ht="11.25" hidden="false" customHeight="false" outlineLevel="0" collapsed="false">
      <c r="A21" s="266" t="s">
        <v>313</v>
      </c>
      <c r="C21" s="262" t="s">
        <v>274</v>
      </c>
    </row>
    <row r="22" customFormat="false" ht="11.25" hidden="false" customHeight="false" outlineLevel="0" collapsed="false">
      <c r="A22" s="266" t="s">
        <v>314</v>
      </c>
      <c r="C22" s="262" t="s">
        <v>278</v>
      </c>
    </row>
    <row r="23" customFormat="false" ht="11.25" hidden="false" customHeight="false" outlineLevel="0" collapsed="false">
      <c r="A23" s="266" t="s">
        <v>315</v>
      </c>
      <c r="C23" s="262" t="s">
        <v>282</v>
      </c>
    </row>
    <row r="24" customFormat="false" ht="11.25" hidden="false" customHeight="false" outlineLevel="0" collapsed="false">
      <c r="A24" s="266" t="s">
        <v>316</v>
      </c>
      <c r="C24" s="262" t="s">
        <v>286</v>
      </c>
    </row>
    <row r="25" customFormat="false" ht="11.25" hidden="false" customHeight="false" outlineLevel="0" collapsed="false">
      <c r="A25" s="266" t="s">
        <v>317</v>
      </c>
      <c r="C25" s="262" t="s">
        <v>290</v>
      </c>
    </row>
    <row r="26" customFormat="false" ht="11.25" hidden="false" customHeight="false" outlineLevel="0" collapsed="false">
      <c r="A26" s="266" t="s">
        <v>318</v>
      </c>
      <c r="C26" s="262" t="s">
        <v>294</v>
      </c>
    </row>
    <row r="27" customFormat="false" ht="11.25" hidden="false" customHeight="false" outlineLevel="0" collapsed="false">
      <c r="A27" s="266" t="s">
        <v>319</v>
      </c>
      <c r="C27" s="262" t="s">
        <v>298</v>
      </c>
    </row>
    <row r="28" customFormat="false" ht="11.25" hidden="false" customHeight="false" outlineLevel="0" collapsed="false">
      <c r="A28" s="266" t="s">
        <v>320</v>
      </c>
      <c r="C28" s="262" t="s">
        <v>301</v>
      </c>
    </row>
    <row r="29" customFormat="false" ht="11.25" hidden="false" customHeight="false" outlineLevel="0" collapsed="false">
      <c r="A29" s="266" t="s">
        <v>321</v>
      </c>
      <c r="C29" s="262" t="s">
        <v>304</v>
      </c>
    </row>
    <row r="30" customFormat="false" ht="11.25" hidden="false" customHeight="false" outlineLevel="0" collapsed="false">
      <c r="A30" s="266" t="s">
        <v>322</v>
      </c>
      <c r="C30" s="262" t="s">
        <v>306</v>
      </c>
    </row>
    <row r="31" customFormat="false" ht="11.25" hidden="false" customHeight="false" outlineLevel="0" collapsed="false">
      <c r="A31" s="266" t="s">
        <v>323</v>
      </c>
      <c r="C31" s="262" t="s">
        <v>308</v>
      </c>
    </row>
    <row r="32" customFormat="false" ht="11.25" hidden="false" customHeight="false" outlineLevel="0" collapsed="false">
      <c r="A32" s="266" t="s">
        <v>324</v>
      </c>
      <c r="C32" s="262" t="s">
        <v>310</v>
      </c>
    </row>
    <row r="33" customFormat="false" ht="11.25" hidden="false" customHeight="false" outlineLevel="0" collapsed="false">
      <c r="A33" s="266" t="s">
        <v>325</v>
      </c>
    </row>
    <row r="34" customFormat="false" ht="11.25" hidden="false" customHeight="false" outlineLevel="0" collapsed="false">
      <c r="A34" s="266" t="s">
        <v>326</v>
      </c>
    </row>
    <row r="35" customFormat="false" ht="11.25" hidden="false" customHeight="false" outlineLevel="0" collapsed="false">
      <c r="A35" s="266" t="s">
        <v>327</v>
      </c>
    </row>
    <row r="36" customFormat="false" ht="11.25" hidden="false" customHeight="false" outlineLevel="0" collapsed="false">
      <c r="A36" s="266" t="s">
        <v>328</v>
      </c>
    </row>
    <row r="37" customFormat="false" ht="11.25" hidden="false" customHeight="false" outlineLevel="0" collapsed="false">
      <c r="A37" s="266" t="s">
        <v>329</v>
      </c>
    </row>
    <row r="38" customFormat="false" ht="11.25" hidden="false" customHeight="false" outlineLevel="0" collapsed="false">
      <c r="A38" s="266" t="s">
        <v>330</v>
      </c>
    </row>
    <row r="39" customFormat="false" ht="11.25" hidden="false" customHeight="false" outlineLevel="0" collapsed="false">
      <c r="A39" s="266" t="s">
        <v>331</v>
      </c>
    </row>
    <row r="40" customFormat="false" ht="11.25" hidden="false" customHeight="false" outlineLevel="0" collapsed="false">
      <c r="A40" s="266" t="s">
        <v>332</v>
      </c>
    </row>
    <row r="41" customFormat="false" ht="11.25" hidden="false" customHeight="false" outlineLevel="0" collapsed="false">
      <c r="A41" s="266" t="s">
        <v>333</v>
      </c>
    </row>
    <row r="42" customFormat="false" ht="11.25" hidden="false" customHeight="false" outlineLevel="0" collapsed="false">
      <c r="A42" s="266" t="s">
        <v>334</v>
      </c>
    </row>
    <row r="43" customFormat="false" ht="11.25" hidden="false" customHeight="false" outlineLevel="0" collapsed="false">
      <c r="A43" s="266" t="s">
        <v>335</v>
      </c>
    </row>
    <row r="44" customFormat="false" ht="11.25" hidden="false" customHeight="false" outlineLevel="0" collapsed="false">
      <c r="A44" s="266" t="s">
        <v>336</v>
      </c>
    </row>
    <row r="45" customFormat="false" ht="11.25" hidden="false" customHeight="false" outlineLevel="0" collapsed="false">
      <c r="A45" s="266" t="s">
        <v>337</v>
      </c>
    </row>
    <row r="46" customFormat="false" ht="11.25" hidden="false" customHeight="false" outlineLevel="0" collapsed="false">
      <c r="A46" s="266" t="s">
        <v>338</v>
      </c>
    </row>
    <row r="47" customFormat="false" ht="11.25" hidden="false" customHeight="false" outlineLevel="0" collapsed="false">
      <c r="A47" s="266" t="s">
        <v>339</v>
      </c>
    </row>
    <row r="48" customFormat="false" ht="11.25" hidden="false" customHeight="false" outlineLevel="0" collapsed="false">
      <c r="A48" s="266" t="s">
        <v>340</v>
      </c>
    </row>
    <row r="49" customFormat="false" ht="11.25" hidden="false" customHeight="false" outlineLevel="0" collapsed="false">
      <c r="A49" s="266" t="s">
        <v>341</v>
      </c>
    </row>
    <row r="50" customFormat="false" ht="11.25" hidden="false" customHeight="false" outlineLevel="0" collapsed="false">
      <c r="A50" s="266" t="s">
        <v>342</v>
      </c>
    </row>
    <row r="51" customFormat="false" ht="11.25" hidden="false" customHeight="false" outlineLevel="0" collapsed="false">
      <c r="A51" s="266" t="s">
        <v>343</v>
      </c>
    </row>
    <row r="52" customFormat="false" ht="11.25" hidden="false" customHeight="false" outlineLevel="0" collapsed="false">
      <c r="A52" s="266" t="s">
        <v>344</v>
      </c>
    </row>
    <row r="53" customFormat="false" ht="11.25" hidden="false" customHeight="false" outlineLevel="0" collapsed="false">
      <c r="A53" s="266" t="s">
        <v>345</v>
      </c>
    </row>
    <row r="54" customFormat="false" ht="11.25" hidden="false" customHeight="false" outlineLevel="0" collapsed="false">
      <c r="A54" s="266" t="s">
        <v>346</v>
      </c>
    </row>
    <row r="55" customFormat="false" ht="11.25" hidden="false" customHeight="false" outlineLevel="0" collapsed="false">
      <c r="A55" s="266" t="s">
        <v>347</v>
      </c>
    </row>
    <row r="56" customFormat="false" ht="11.25" hidden="false" customHeight="false" outlineLevel="0" collapsed="false">
      <c r="A56" s="266" t="s">
        <v>348</v>
      </c>
    </row>
    <row r="57" customFormat="false" ht="11.25" hidden="false" customHeight="false" outlineLevel="0" collapsed="false">
      <c r="A57" s="266" t="s">
        <v>349</v>
      </c>
    </row>
    <row r="58" customFormat="false" ht="11.25" hidden="false" customHeight="false" outlineLevel="0" collapsed="false">
      <c r="A58" s="266" t="s">
        <v>350</v>
      </c>
    </row>
    <row r="59" customFormat="false" ht="11.25" hidden="false" customHeight="false" outlineLevel="0" collapsed="false">
      <c r="A59" s="266" t="s">
        <v>351</v>
      </c>
    </row>
    <row r="60" customFormat="false" ht="11.25" hidden="false" customHeight="false" outlineLevel="0" collapsed="false">
      <c r="A60" s="266" t="s">
        <v>352</v>
      </c>
    </row>
    <row r="61" customFormat="false" ht="11.25" hidden="false" customHeight="false" outlineLevel="0" collapsed="false">
      <c r="A61" s="266" t="s">
        <v>353</v>
      </c>
    </row>
    <row r="62" customFormat="false" ht="11.25" hidden="false" customHeight="false" outlineLevel="0" collapsed="false">
      <c r="A62" s="266" t="s">
        <v>354</v>
      </c>
    </row>
    <row r="63" customFormat="false" ht="11.25" hidden="false" customHeight="false" outlineLevel="0" collapsed="false">
      <c r="A63" s="266" t="s">
        <v>355</v>
      </c>
    </row>
    <row r="64" customFormat="false" ht="11.25" hidden="false" customHeight="false" outlineLevel="0" collapsed="false">
      <c r="A64" s="266" t="s">
        <v>356</v>
      </c>
    </row>
    <row r="65" customFormat="false" ht="11.25" hidden="false" customHeight="false" outlineLevel="0" collapsed="false">
      <c r="A65" s="266" t="s">
        <v>357</v>
      </c>
    </row>
    <row r="66" customFormat="false" ht="11.25" hidden="false" customHeight="false" outlineLevel="0" collapsed="false">
      <c r="A66" s="266" t="s">
        <v>358</v>
      </c>
    </row>
    <row r="67" customFormat="false" ht="11.25" hidden="false" customHeight="false" outlineLevel="0" collapsed="false">
      <c r="A67" s="266" t="s">
        <v>359</v>
      </c>
    </row>
    <row r="68" customFormat="false" ht="11.25" hidden="false" customHeight="false" outlineLevel="0" collapsed="false">
      <c r="A68" s="266" t="s">
        <v>360</v>
      </c>
    </row>
    <row r="69" customFormat="false" ht="11.25" hidden="false" customHeight="false" outlineLevel="0" collapsed="false">
      <c r="A69" s="266" t="s">
        <v>361</v>
      </c>
    </row>
    <row r="70" customFormat="false" ht="11.25" hidden="false" customHeight="false" outlineLevel="0" collapsed="false">
      <c r="A70" s="266" t="s">
        <v>362</v>
      </c>
    </row>
    <row r="71" customFormat="false" ht="11.25" hidden="false" customHeight="false" outlineLevel="0" collapsed="false">
      <c r="A71" s="266" t="s">
        <v>363</v>
      </c>
    </row>
    <row r="72" customFormat="false" ht="11.25" hidden="false" customHeight="false" outlineLevel="0" collapsed="false">
      <c r="A72" s="266" t="s">
        <v>364</v>
      </c>
    </row>
    <row r="73" customFormat="false" ht="11.25" hidden="false" customHeight="false" outlineLevel="0" collapsed="false">
      <c r="A73" s="266" t="s">
        <v>365</v>
      </c>
    </row>
    <row r="74" customFormat="false" ht="11.25" hidden="false" customHeight="false" outlineLevel="0" collapsed="false">
      <c r="A74" s="266" t="s">
        <v>366</v>
      </c>
    </row>
    <row r="75" customFormat="false" ht="11.25" hidden="false" customHeight="false" outlineLevel="0" collapsed="false">
      <c r="A75" s="266" t="s">
        <v>367</v>
      </c>
    </row>
    <row r="76" customFormat="false" ht="11.25" hidden="false" customHeight="false" outlineLevel="0" collapsed="false">
      <c r="A76" s="266" t="s">
        <v>368</v>
      </c>
    </row>
    <row r="77" customFormat="false" ht="11.25" hidden="false" customHeight="false" outlineLevel="0" collapsed="false">
      <c r="A77" s="266" t="s">
        <v>369</v>
      </c>
    </row>
    <row r="78" customFormat="false" ht="11.25" hidden="false" customHeight="false" outlineLevel="0" collapsed="false">
      <c r="A78" s="266" t="s">
        <v>370</v>
      </c>
    </row>
    <row r="79" customFormat="false" ht="11.25" hidden="false" customHeight="false" outlineLevel="0" collapsed="false">
      <c r="A79" s="266" t="s">
        <v>371</v>
      </c>
    </row>
    <row r="80" customFormat="false" ht="11.25" hidden="false" customHeight="false" outlineLevel="0" collapsed="false">
      <c r="A80" s="266" t="s">
        <v>372</v>
      </c>
    </row>
    <row r="81" customFormat="false" ht="11.25" hidden="false" customHeight="false" outlineLevel="0" collapsed="false">
      <c r="A81" s="266" t="s">
        <v>373</v>
      </c>
    </row>
    <row r="82" customFormat="false" ht="11.25" hidden="false" customHeight="false" outlineLevel="0" collapsed="false">
      <c r="A82" s="266" t="s">
        <v>374</v>
      </c>
    </row>
    <row r="83" customFormat="false" ht="11.25" hidden="false" customHeight="false" outlineLevel="0" collapsed="false">
      <c r="A83" s="266" t="s">
        <v>375</v>
      </c>
    </row>
    <row r="84" customFormat="false" ht="11.25" hidden="false" customHeight="false" outlineLevel="0" collapsed="false">
      <c r="A84" s="266" t="s">
        <v>376</v>
      </c>
    </row>
    <row r="85" customFormat="false" ht="11.25" hidden="false" customHeight="false" outlineLevel="0" collapsed="false">
      <c r="A85" s="266" t="s">
        <v>377</v>
      </c>
    </row>
    <row r="86" customFormat="false" ht="11.25" hidden="false" customHeight="false" outlineLevel="0" collapsed="false">
      <c r="A86" s="266" t="s">
        <v>378</v>
      </c>
    </row>
    <row r="87" customFormat="false" ht="11.25" hidden="false" customHeight="false" outlineLevel="0" collapsed="false">
      <c r="A87" s="266" t="s">
        <v>35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28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ColWidth="9.125" defaultRowHeight="11.25" zeroHeight="false" outlineLevelRow="0" outlineLevelCol="0"/>
  <cols>
    <col collapsed="false" customWidth="true" hidden="false" outlineLevel="0" max="1" min="1" style="267" width="36.28"/>
    <col collapsed="false" customWidth="true" hidden="false" outlineLevel="0" max="2" min="2" style="267" width="21.15"/>
    <col collapsed="false" customWidth="false" hidden="false" outlineLevel="0" max="1025" min="3" style="268" width="9.14"/>
  </cols>
  <sheetData>
    <row r="1" customFormat="false" ht="11.25" hidden="false" customHeight="false" outlineLevel="0" collapsed="false">
      <c r="A1" s="269" t="s">
        <v>379</v>
      </c>
      <c r="B1" s="269" t="s">
        <v>380</v>
      </c>
    </row>
    <row r="2" customFormat="false" ht="11.25" hidden="false" customHeight="false" outlineLevel="0" collapsed="false">
      <c r="A2" s="262" t="s">
        <v>381</v>
      </c>
      <c r="B2" s="262" t="s">
        <v>382</v>
      </c>
    </row>
    <row r="3" customFormat="false" ht="11.25" hidden="false" customHeight="false" outlineLevel="0" collapsed="false">
      <c r="A3" s="262" t="s">
        <v>383</v>
      </c>
      <c r="B3" s="262" t="s">
        <v>384</v>
      </c>
    </row>
    <row r="4" customFormat="false" ht="11.25" hidden="false" customHeight="false" outlineLevel="0" collapsed="false">
      <c r="A4" s="262" t="s">
        <v>385</v>
      </c>
      <c r="B4" s="262" t="s">
        <v>386</v>
      </c>
    </row>
    <row r="5" customFormat="false" ht="11.25" hidden="false" customHeight="false" outlineLevel="0" collapsed="false">
      <c r="A5" s="262" t="s">
        <v>387</v>
      </c>
      <c r="B5" s="262" t="s">
        <v>388</v>
      </c>
    </row>
    <row r="6" customFormat="false" ht="11.25" hidden="false" customHeight="false" outlineLevel="0" collapsed="false">
      <c r="A6" s="262" t="s">
        <v>244</v>
      </c>
      <c r="B6" s="262" t="s">
        <v>389</v>
      </c>
    </row>
    <row r="7" customFormat="false" ht="11.25" hidden="false" customHeight="false" outlineLevel="0" collapsed="false">
      <c r="A7" s="262" t="s">
        <v>390</v>
      </c>
      <c r="B7" s="262" t="s">
        <v>391</v>
      </c>
    </row>
    <row r="8" customFormat="false" ht="11.25" hidden="false" customHeight="false" outlineLevel="0" collapsed="false">
      <c r="A8" s="262"/>
      <c r="B8" s="262" t="s">
        <v>392</v>
      </c>
    </row>
    <row r="9" customFormat="false" ht="11.25" hidden="false" customHeight="false" outlineLevel="0" collapsed="false">
      <c r="A9" s="262"/>
      <c r="B9" s="262" t="s">
        <v>393</v>
      </c>
    </row>
    <row r="10" customFormat="false" ht="11.25" hidden="false" customHeight="false" outlineLevel="0" collapsed="false">
      <c r="A10" s="262"/>
      <c r="B10" s="262" t="s">
        <v>394</v>
      </c>
    </row>
    <row r="11" customFormat="false" ht="11.25" hidden="false" customHeight="false" outlineLevel="0" collapsed="false">
      <c r="A11" s="262"/>
      <c r="B11" s="262" t="s">
        <v>395</v>
      </c>
    </row>
    <row r="12" customFormat="false" ht="11.25" hidden="false" customHeight="false" outlineLevel="0" collapsed="false">
      <c r="A12" s="262"/>
      <c r="B12" s="262" t="s">
        <v>396</v>
      </c>
    </row>
    <row r="13" customFormat="false" ht="11.25" hidden="false" customHeight="false" outlineLevel="0" collapsed="false">
      <c r="A13" s="262"/>
      <c r="B13" s="262" t="s">
        <v>397</v>
      </c>
    </row>
    <row r="14" customFormat="false" ht="11.25" hidden="false" customHeight="false" outlineLevel="0" collapsed="false">
      <c r="A14" s="262"/>
      <c r="B14" s="262" t="s">
        <v>398</v>
      </c>
    </row>
    <row r="15" customFormat="false" ht="11.25" hidden="false" customHeight="false" outlineLevel="0" collapsed="false">
      <c r="A15" s="262"/>
      <c r="B15" s="262" t="s">
        <v>399</v>
      </c>
    </row>
    <row r="16" customFormat="false" ht="11.25" hidden="false" customHeight="false" outlineLevel="0" collapsed="false">
      <c r="A16" s="262"/>
      <c r="B16" s="262" t="s">
        <v>400</v>
      </c>
    </row>
    <row r="17" customFormat="false" ht="11.25" hidden="false" customHeight="false" outlineLevel="0" collapsed="false">
      <c r="A17" s="262"/>
      <c r="B17" s="262" t="s">
        <v>401</v>
      </c>
    </row>
    <row r="18" customFormat="false" ht="11.25" hidden="false" customHeight="false" outlineLevel="0" collapsed="false">
      <c r="A18" s="262"/>
      <c r="B18" s="262" t="s">
        <v>402</v>
      </c>
    </row>
    <row r="19" customFormat="false" ht="11.25" hidden="false" customHeight="false" outlineLevel="0" collapsed="false">
      <c r="A19" s="262"/>
      <c r="B19" s="262" t="s">
        <v>403</v>
      </c>
    </row>
    <row r="20" customFormat="false" ht="11.25" hidden="false" customHeight="false" outlineLevel="0" collapsed="false">
      <c r="A20" s="262"/>
      <c r="B20" s="262" t="s">
        <v>404</v>
      </c>
    </row>
    <row r="21" customFormat="false" ht="11.25" hidden="false" customHeight="false" outlineLevel="0" collapsed="false">
      <c r="A21" s="262"/>
      <c r="B21" s="262" t="s">
        <v>405</v>
      </c>
    </row>
    <row r="22" customFormat="false" ht="11.25" hidden="false" customHeight="false" outlineLevel="0" collapsed="false">
      <c r="A22" s="262"/>
      <c r="B22" s="262" t="s">
        <v>406</v>
      </c>
    </row>
    <row r="23" customFormat="false" ht="11.25" hidden="false" customHeight="false" outlineLevel="0" collapsed="false">
      <c r="A23" s="262"/>
      <c r="B23" s="262" t="s">
        <v>407</v>
      </c>
    </row>
    <row r="24" customFormat="false" ht="11.25" hidden="false" customHeight="false" outlineLevel="0" collapsed="false">
      <c r="A24" s="262"/>
      <c r="B24" s="262"/>
    </row>
    <row r="25" customFormat="false" ht="11.25" hidden="false" customHeight="false" outlineLevel="0" collapsed="false">
      <c r="A25" s="262"/>
      <c r="B25" s="262"/>
    </row>
    <row r="26" customFormat="false" ht="11.25" hidden="false" customHeight="false" outlineLevel="0" collapsed="false">
      <c r="A26" s="262"/>
      <c r="B26" s="262"/>
    </row>
    <row r="27" customFormat="false" ht="11.25" hidden="false" customHeight="false" outlineLevel="0" collapsed="false">
      <c r="A27" s="262"/>
      <c r="B27" s="262"/>
    </row>
    <row r="28" customFormat="false" ht="11.25" hidden="false" customHeight="false" outlineLevel="0" collapsed="false">
      <c r="A28" s="262"/>
      <c r="B28" s="262"/>
    </row>
    <row r="29" customFormat="false" ht="11.25" hidden="false" customHeight="false" outlineLevel="0" collapsed="false">
      <c r="A29" s="262"/>
      <c r="B29" s="262"/>
    </row>
    <row r="30" customFormat="false" ht="11.25" hidden="false" customHeight="false" outlineLevel="0" collapsed="false">
      <c r="A30" s="262"/>
      <c r="B30" s="262"/>
    </row>
    <row r="31" customFormat="false" ht="11.25" hidden="false" customHeight="false" outlineLevel="0" collapsed="false">
      <c r="A31" s="262"/>
      <c r="B31" s="262"/>
    </row>
    <row r="32" customFormat="false" ht="11.25" hidden="false" customHeight="false" outlineLevel="0" collapsed="false">
      <c r="A32" s="262"/>
      <c r="B32" s="262"/>
    </row>
    <row r="33" customFormat="false" ht="11.25" hidden="false" customHeight="false" outlineLevel="0" collapsed="false">
      <c r="A33" s="262"/>
      <c r="B33" s="262"/>
    </row>
    <row r="34" customFormat="false" ht="11.25" hidden="false" customHeight="false" outlineLevel="0" collapsed="false">
      <c r="A34" s="262"/>
      <c r="B34" s="262"/>
    </row>
    <row r="35" customFormat="false" ht="11.25" hidden="false" customHeight="false" outlineLevel="0" collapsed="false">
      <c r="A35" s="262"/>
      <c r="B35" s="262"/>
    </row>
    <row r="36" customFormat="false" ht="11.25" hidden="false" customHeight="false" outlineLevel="0" collapsed="false">
      <c r="A36" s="262"/>
      <c r="B36" s="262"/>
    </row>
    <row r="37" customFormat="false" ht="11.25" hidden="false" customHeight="false" outlineLevel="0" collapsed="false">
      <c r="A37" s="262"/>
      <c r="B37" s="262"/>
    </row>
    <row r="38" customFormat="false" ht="11.25" hidden="false" customHeight="false" outlineLevel="0" collapsed="false">
      <c r="A38" s="262"/>
      <c r="B38" s="262"/>
    </row>
    <row r="39" customFormat="false" ht="11.25" hidden="false" customHeight="false" outlineLevel="0" collapsed="false">
      <c r="A39" s="262"/>
      <c r="B39" s="262"/>
    </row>
    <row r="40" customFormat="false" ht="11.25" hidden="false" customHeight="false" outlineLevel="0" collapsed="false">
      <c r="A40" s="262"/>
      <c r="B40" s="262"/>
    </row>
    <row r="41" customFormat="false" ht="11.25" hidden="false" customHeight="false" outlineLevel="0" collapsed="false">
      <c r="A41" s="262"/>
      <c r="B41" s="262"/>
    </row>
    <row r="42" customFormat="false" ht="11.25" hidden="false" customHeight="false" outlineLevel="0" collapsed="false">
      <c r="A42" s="262"/>
      <c r="B42" s="262"/>
    </row>
    <row r="43" customFormat="false" ht="11.25" hidden="false" customHeight="false" outlineLevel="0" collapsed="false">
      <c r="A43" s="262"/>
      <c r="B43" s="262"/>
    </row>
    <row r="44" customFormat="false" ht="11.25" hidden="false" customHeight="false" outlineLevel="0" collapsed="false">
      <c r="A44" s="262"/>
      <c r="B44" s="262"/>
    </row>
    <row r="45" customFormat="false" ht="11.25" hidden="false" customHeight="false" outlineLevel="0" collapsed="false">
      <c r="A45" s="262"/>
      <c r="B45" s="262"/>
    </row>
    <row r="46" customFormat="false" ht="11.25" hidden="false" customHeight="false" outlineLevel="0" collapsed="false">
      <c r="A46" s="262"/>
      <c r="B46" s="262"/>
    </row>
    <row r="47" customFormat="false" ht="11.25" hidden="false" customHeight="false" outlineLevel="0" collapsed="false">
      <c r="A47" s="262"/>
      <c r="B47" s="262"/>
    </row>
    <row r="48" customFormat="false" ht="11.25" hidden="false" customHeight="false" outlineLevel="0" collapsed="false">
      <c r="A48" s="262"/>
      <c r="B48" s="262"/>
    </row>
    <row r="49" customFormat="false" ht="11.25" hidden="false" customHeight="false" outlineLevel="0" collapsed="false">
      <c r="A49" s="262"/>
      <c r="B49" s="262"/>
    </row>
    <row r="50" customFormat="false" ht="11.25" hidden="false" customHeight="false" outlineLevel="0" collapsed="false">
      <c r="A50" s="262"/>
      <c r="B50" s="262"/>
    </row>
    <row r="51" customFormat="false" ht="11.25" hidden="false" customHeight="false" outlineLevel="0" collapsed="false">
      <c r="A51" s="262"/>
      <c r="B51" s="262"/>
    </row>
    <row r="52" customFormat="false" ht="11.25" hidden="false" customHeight="false" outlineLevel="0" collapsed="false">
      <c r="A52" s="262"/>
      <c r="B52" s="262"/>
    </row>
    <row r="53" customFormat="false" ht="11.25" hidden="false" customHeight="false" outlineLevel="0" collapsed="false">
      <c r="A53" s="262"/>
      <c r="B53" s="262"/>
    </row>
    <row r="54" customFormat="false" ht="11.25" hidden="false" customHeight="false" outlineLevel="0" collapsed="false">
      <c r="A54" s="262"/>
      <c r="B54" s="262"/>
    </row>
    <row r="55" customFormat="false" ht="11.25" hidden="false" customHeight="false" outlineLevel="0" collapsed="false">
      <c r="A55" s="262"/>
      <c r="B55" s="262"/>
    </row>
    <row r="56" customFormat="false" ht="11.25" hidden="false" customHeight="false" outlineLevel="0" collapsed="false">
      <c r="A56" s="262"/>
      <c r="B56" s="262"/>
    </row>
    <row r="57" customFormat="false" ht="11.25" hidden="false" customHeight="false" outlineLevel="0" collapsed="false">
      <c r="A57" s="262"/>
      <c r="B57" s="262"/>
    </row>
    <row r="58" customFormat="false" ht="11.25" hidden="false" customHeight="false" outlineLevel="0" collapsed="false">
      <c r="A58" s="262"/>
      <c r="B58" s="262"/>
    </row>
    <row r="59" customFormat="false" ht="11.25" hidden="false" customHeight="false" outlineLevel="0" collapsed="false">
      <c r="A59" s="262"/>
      <c r="B59" s="262"/>
    </row>
    <row r="60" customFormat="false" ht="11.25" hidden="false" customHeight="false" outlineLevel="0" collapsed="false">
      <c r="A60" s="262"/>
      <c r="B60" s="262"/>
    </row>
    <row r="61" customFormat="false" ht="11.25" hidden="false" customHeight="false" outlineLevel="0" collapsed="false">
      <c r="A61" s="262"/>
      <c r="B61" s="262"/>
    </row>
    <row r="62" customFormat="false" ht="11.25" hidden="false" customHeight="false" outlineLevel="0" collapsed="false">
      <c r="A62" s="262"/>
      <c r="B62" s="262"/>
    </row>
    <row r="63" customFormat="false" ht="11.25" hidden="false" customHeight="false" outlineLevel="0" collapsed="false">
      <c r="A63" s="262"/>
      <c r="B63" s="262"/>
    </row>
    <row r="64" customFormat="false" ht="11.25" hidden="false" customHeight="false" outlineLevel="0" collapsed="false">
      <c r="A64" s="262"/>
      <c r="B64" s="262"/>
    </row>
    <row r="65" customFormat="false" ht="11.25" hidden="false" customHeight="false" outlineLevel="0" collapsed="false">
      <c r="A65" s="262"/>
      <c r="B65" s="262"/>
    </row>
    <row r="66" customFormat="false" ht="11.25" hidden="false" customHeight="false" outlineLevel="0" collapsed="false">
      <c r="A66" s="262"/>
      <c r="B66" s="262"/>
    </row>
    <row r="67" customFormat="false" ht="11.25" hidden="false" customHeight="false" outlineLevel="0" collapsed="false">
      <c r="A67" s="262"/>
      <c r="B67" s="262"/>
    </row>
    <row r="68" customFormat="false" ht="11.25" hidden="false" customHeight="false" outlineLevel="0" collapsed="false">
      <c r="A68" s="262"/>
      <c r="B68" s="262"/>
    </row>
    <row r="69" customFormat="false" ht="11.25" hidden="false" customHeight="false" outlineLevel="0" collapsed="false">
      <c r="A69" s="262"/>
      <c r="B69" s="262"/>
    </row>
    <row r="70" customFormat="false" ht="11.25" hidden="false" customHeight="false" outlineLevel="0" collapsed="false">
      <c r="A70" s="262"/>
      <c r="B70" s="262"/>
    </row>
    <row r="71" customFormat="false" ht="11.25" hidden="false" customHeight="false" outlineLevel="0" collapsed="false">
      <c r="A71" s="262"/>
      <c r="B71" s="262"/>
    </row>
    <row r="72" customFormat="false" ht="11.25" hidden="false" customHeight="false" outlineLevel="0" collapsed="false">
      <c r="A72" s="262"/>
      <c r="B72" s="262"/>
    </row>
    <row r="73" customFormat="false" ht="11.25" hidden="false" customHeight="false" outlineLevel="0" collapsed="false">
      <c r="A73" s="262"/>
      <c r="B73" s="262"/>
    </row>
    <row r="74" customFormat="false" ht="11.25" hidden="false" customHeight="false" outlineLevel="0" collapsed="false">
      <c r="A74" s="262"/>
      <c r="B74" s="262"/>
    </row>
    <row r="75" customFormat="false" ht="11.25" hidden="false" customHeight="false" outlineLevel="0" collapsed="false">
      <c r="A75" s="262"/>
      <c r="B75" s="262"/>
    </row>
    <row r="76" customFormat="false" ht="11.25" hidden="false" customHeight="false" outlineLevel="0" collapsed="false">
      <c r="A76" s="262"/>
      <c r="B76" s="262"/>
    </row>
    <row r="77" customFormat="false" ht="11.25" hidden="false" customHeight="false" outlineLevel="0" collapsed="false">
      <c r="A77" s="262"/>
      <c r="B77" s="262"/>
    </row>
    <row r="78" customFormat="false" ht="11.25" hidden="false" customHeight="false" outlineLevel="0" collapsed="false">
      <c r="A78" s="262"/>
      <c r="B78" s="262"/>
    </row>
    <row r="79" customFormat="false" ht="11.25" hidden="false" customHeight="false" outlineLevel="0" collapsed="false">
      <c r="A79" s="262"/>
      <c r="B79" s="262"/>
    </row>
    <row r="80" customFormat="false" ht="11.25" hidden="false" customHeight="false" outlineLevel="0" collapsed="false">
      <c r="A80" s="262"/>
      <c r="B80" s="262"/>
    </row>
    <row r="81" customFormat="false" ht="11.25" hidden="false" customHeight="false" outlineLevel="0" collapsed="false">
      <c r="A81" s="262"/>
      <c r="B81" s="262"/>
    </row>
    <row r="82" customFormat="false" ht="11.25" hidden="false" customHeight="false" outlineLevel="0" collapsed="false">
      <c r="A82" s="262"/>
      <c r="B82" s="262"/>
    </row>
    <row r="83" customFormat="false" ht="11.25" hidden="false" customHeight="false" outlineLevel="0" collapsed="false">
      <c r="A83" s="262"/>
      <c r="B83" s="262"/>
    </row>
    <row r="84" customFormat="false" ht="11.25" hidden="false" customHeight="false" outlineLevel="0" collapsed="false">
      <c r="A84" s="262"/>
      <c r="B84" s="262"/>
    </row>
    <row r="85" customFormat="false" ht="11.25" hidden="false" customHeight="false" outlineLevel="0" collapsed="false">
      <c r="A85" s="262"/>
      <c r="B85" s="262"/>
    </row>
    <row r="86" customFormat="false" ht="11.25" hidden="false" customHeight="false" outlineLevel="0" collapsed="false">
      <c r="A86" s="262"/>
      <c r="B86" s="262"/>
    </row>
    <row r="87" customFormat="false" ht="11.25" hidden="false" customHeight="false" outlineLevel="0" collapsed="false">
      <c r="A87" s="262"/>
      <c r="B87" s="262"/>
    </row>
    <row r="88" customFormat="false" ht="11.25" hidden="false" customHeight="false" outlineLevel="0" collapsed="false">
      <c r="A88" s="262"/>
      <c r="B88" s="262"/>
    </row>
    <row r="89" customFormat="false" ht="11.25" hidden="false" customHeight="false" outlineLevel="0" collapsed="false">
      <c r="A89" s="262"/>
      <c r="B89" s="262"/>
    </row>
    <row r="90" customFormat="false" ht="11.25" hidden="false" customHeight="false" outlineLevel="0" collapsed="false">
      <c r="A90" s="262"/>
      <c r="B90" s="262"/>
    </row>
    <row r="91" customFormat="false" ht="11.25" hidden="false" customHeight="false" outlineLevel="0" collapsed="false">
      <c r="A91" s="262"/>
      <c r="B91" s="262"/>
    </row>
    <row r="92" customFormat="false" ht="11.25" hidden="false" customHeight="false" outlineLevel="0" collapsed="false">
      <c r="A92" s="262"/>
      <c r="B92" s="262"/>
    </row>
    <row r="93" customFormat="false" ht="11.25" hidden="false" customHeight="false" outlineLevel="0" collapsed="false">
      <c r="A93" s="262"/>
      <c r="B93" s="262"/>
    </row>
    <row r="94" customFormat="false" ht="11.25" hidden="false" customHeight="false" outlineLevel="0" collapsed="false">
      <c r="A94" s="262"/>
      <c r="B94" s="262"/>
    </row>
    <row r="95" customFormat="false" ht="11.25" hidden="false" customHeight="false" outlineLevel="0" collapsed="false">
      <c r="A95" s="262"/>
      <c r="B95" s="262"/>
    </row>
    <row r="96" customFormat="false" ht="11.25" hidden="false" customHeight="false" outlineLevel="0" collapsed="false">
      <c r="A96" s="262"/>
      <c r="B96" s="262"/>
    </row>
    <row r="97" customFormat="false" ht="11.25" hidden="false" customHeight="false" outlineLevel="0" collapsed="false">
      <c r="A97" s="262"/>
      <c r="B97" s="262"/>
    </row>
    <row r="98" customFormat="false" ht="11.25" hidden="false" customHeight="false" outlineLevel="0" collapsed="false">
      <c r="A98" s="262"/>
      <c r="B98" s="262"/>
    </row>
    <row r="99" customFormat="false" ht="11.25" hidden="false" customHeight="false" outlineLevel="0" collapsed="false">
      <c r="A99" s="262"/>
      <c r="B99" s="262"/>
    </row>
    <row r="100" customFormat="false" ht="11.25" hidden="false" customHeight="false" outlineLevel="0" collapsed="false">
      <c r="A100" s="262"/>
      <c r="B100" s="262"/>
    </row>
    <row r="101" customFormat="false" ht="11.25" hidden="false" customHeight="false" outlineLevel="0" collapsed="false">
      <c r="A101" s="262"/>
      <c r="B101" s="262"/>
    </row>
    <row r="102" customFormat="false" ht="11.25" hidden="false" customHeight="false" outlineLevel="0" collapsed="false">
      <c r="A102" s="262"/>
      <c r="B102" s="262"/>
    </row>
    <row r="103" customFormat="false" ht="11.25" hidden="false" customHeight="false" outlineLevel="0" collapsed="false">
      <c r="A103" s="262"/>
      <c r="B103" s="262"/>
    </row>
    <row r="104" customFormat="false" ht="11.25" hidden="false" customHeight="false" outlineLevel="0" collapsed="false">
      <c r="A104" s="262"/>
      <c r="B104" s="262"/>
    </row>
    <row r="105" customFormat="false" ht="11.25" hidden="false" customHeight="false" outlineLevel="0" collapsed="false">
      <c r="A105" s="262"/>
      <c r="B105" s="262"/>
    </row>
    <row r="106" customFormat="false" ht="11.25" hidden="false" customHeight="false" outlineLevel="0" collapsed="false">
      <c r="A106" s="262"/>
      <c r="B106" s="262"/>
    </row>
    <row r="107" customFormat="false" ht="11.25" hidden="false" customHeight="false" outlineLevel="0" collapsed="false">
      <c r="A107" s="262"/>
      <c r="B107" s="262"/>
    </row>
    <row r="108" customFormat="false" ht="11.25" hidden="false" customHeight="false" outlineLevel="0" collapsed="false">
      <c r="A108" s="262"/>
      <c r="B108" s="262"/>
    </row>
    <row r="109" customFormat="false" ht="11.25" hidden="false" customHeight="false" outlineLevel="0" collapsed="false">
      <c r="A109" s="262"/>
      <c r="B109" s="262"/>
    </row>
    <row r="110" customFormat="false" ht="11.25" hidden="false" customHeight="false" outlineLevel="0" collapsed="false">
      <c r="A110" s="262"/>
      <c r="B110" s="262"/>
    </row>
    <row r="111" customFormat="false" ht="11.25" hidden="false" customHeight="false" outlineLevel="0" collapsed="false">
      <c r="A111" s="262"/>
      <c r="B111" s="262"/>
    </row>
    <row r="112" customFormat="false" ht="11.25" hidden="false" customHeight="false" outlineLevel="0" collapsed="false">
      <c r="A112" s="262"/>
      <c r="B112" s="262"/>
    </row>
    <row r="113" customFormat="false" ht="11.25" hidden="false" customHeight="false" outlineLevel="0" collapsed="false">
      <c r="A113" s="262"/>
      <c r="B113" s="262"/>
    </row>
    <row r="114" customFormat="false" ht="11.25" hidden="false" customHeight="false" outlineLevel="0" collapsed="false">
      <c r="A114" s="262"/>
      <c r="B114" s="262"/>
    </row>
    <row r="115" customFormat="false" ht="11.25" hidden="false" customHeight="false" outlineLevel="0" collapsed="false">
      <c r="A115" s="262"/>
      <c r="B115" s="262"/>
    </row>
    <row r="116" customFormat="false" ht="11.25" hidden="false" customHeight="false" outlineLevel="0" collapsed="false">
      <c r="A116" s="262"/>
      <c r="B116" s="262"/>
    </row>
    <row r="117" customFormat="false" ht="11.25" hidden="false" customHeight="false" outlineLevel="0" collapsed="false">
      <c r="A117" s="262"/>
      <c r="B117" s="262"/>
    </row>
    <row r="118" customFormat="false" ht="11.25" hidden="false" customHeight="false" outlineLevel="0" collapsed="false">
      <c r="A118" s="262"/>
      <c r="B118" s="262"/>
    </row>
    <row r="119" customFormat="false" ht="11.25" hidden="false" customHeight="false" outlineLevel="0" collapsed="false">
      <c r="A119" s="262"/>
      <c r="B119" s="262"/>
    </row>
    <row r="120" customFormat="false" ht="11.25" hidden="false" customHeight="false" outlineLevel="0" collapsed="false">
      <c r="A120" s="262"/>
      <c r="B120" s="262"/>
    </row>
    <row r="121" customFormat="false" ht="11.25" hidden="false" customHeight="false" outlineLevel="0" collapsed="false">
      <c r="A121" s="262"/>
      <c r="B121" s="262"/>
    </row>
    <row r="122" customFormat="false" ht="11.25" hidden="false" customHeight="false" outlineLevel="0" collapsed="false">
      <c r="A122" s="262"/>
      <c r="B122" s="262"/>
    </row>
    <row r="123" customFormat="false" ht="11.25" hidden="false" customHeight="false" outlineLevel="0" collapsed="false">
      <c r="A123" s="262"/>
      <c r="B123" s="262"/>
    </row>
    <row r="124" customFormat="false" ht="11.25" hidden="false" customHeight="false" outlineLevel="0" collapsed="false">
      <c r="A124" s="262"/>
      <c r="B124" s="262"/>
    </row>
    <row r="125" customFormat="false" ht="11.25" hidden="false" customHeight="false" outlineLevel="0" collapsed="false">
      <c r="A125" s="262"/>
      <c r="B125" s="262"/>
    </row>
    <row r="126" customFormat="false" ht="11.25" hidden="false" customHeight="false" outlineLevel="0" collapsed="false">
      <c r="A126" s="262"/>
      <c r="B126" s="262"/>
    </row>
    <row r="127" customFormat="false" ht="11.25" hidden="false" customHeight="false" outlineLevel="0" collapsed="false">
      <c r="A127" s="262"/>
      <c r="B127" s="262"/>
    </row>
    <row r="128" customFormat="false" ht="11.25" hidden="false" customHeight="false" outlineLevel="0" collapsed="false">
      <c r="A128" s="262"/>
      <c r="B128" s="262"/>
    </row>
    <row r="129" customFormat="false" ht="11.25" hidden="false" customHeight="false" outlineLevel="0" collapsed="false">
      <c r="A129" s="262"/>
      <c r="B129" s="262"/>
    </row>
    <row r="130" customFormat="false" ht="11.25" hidden="false" customHeight="false" outlineLevel="0" collapsed="false">
      <c r="A130" s="262"/>
      <c r="B130" s="262"/>
    </row>
    <row r="131" customFormat="false" ht="11.25" hidden="false" customHeight="false" outlineLevel="0" collapsed="false">
      <c r="A131" s="262"/>
      <c r="B131" s="262"/>
    </row>
    <row r="132" customFormat="false" ht="11.25" hidden="false" customHeight="false" outlineLevel="0" collapsed="false">
      <c r="A132" s="262"/>
      <c r="B132" s="262"/>
    </row>
    <row r="133" customFormat="false" ht="11.25" hidden="false" customHeight="false" outlineLevel="0" collapsed="false">
      <c r="A133" s="262"/>
      <c r="B133" s="262"/>
    </row>
    <row r="134" customFormat="false" ht="11.25" hidden="false" customHeight="false" outlineLevel="0" collapsed="false">
      <c r="A134" s="262"/>
      <c r="B134" s="262"/>
    </row>
    <row r="135" customFormat="false" ht="11.25" hidden="false" customHeight="false" outlineLevel="0" collapsed="false">
      <c r="A135" s="262"/>
      <c r="B135" s="262"/>
    </row>
    <row r="136" customFormat="false" ht="11.25" hidden="false" customHeight="false" outlineLevel="0" collapsed="false">
      <c r="A136" s="262"/>
      <c r="B136" s="262"/>
    </row>
    <row r="137" customFormat="false" ht="11.25" hidden="false" customHeight="false" outlineLevel="0" collapsed="false">
      <c r="A137" s="262"/>
      <c r="B137" s="262"/>
    </row>
    <row r="138" customFormat="false" ht="11.25" hidden="false" customHeight="false" outlineLevel="0" collapsed="false">
      <c r="A138" s="262"/>
      <c r="B138" s="262"/>
    </row>
    <row r="139" customFormat="false" ht="11.25" hidden="false" customHeight="false" outlineLevel="0" collapsed="false">
      <c r="A139" s="262"/>
      <c r="B139" s="262"/>
    </row>
    <row r="140" customFormat="false" ht="11.25" hidden="false" customHeight="false" outlineLevel="0" collapsed="false">
      <c r="A140" s="262"/>
      <c r="B140" s="262"/>
    </row>
    <row r="141" customFormat="false" ht="11.25" hidden="false" customHeight="false" outlineLevel="0" collapsed="false">
      <c r="A141" s="262"/>
      <c r="B141" s="262"/>
    </row>
    <row r="142" customFormat="false" ht="11.25" hidden="false" customHeight="false" outlineLevel="0" collapsed="false">
      <c r="A142" s="262"/>
      <c r="B142" s="262"/>
    </row>
    <row r="143" customFormat="false" ht="11.25" hidden="false" customHeight="false" outlineLevel="0" collapsed="false">
      <c r="A143" s="262"/>
      <c r="B143" s="262"/>
    </row>
    <row r="144" customFormat="false" ht="11.25" hidden="false" customHeight="false" outlineLevel="0" collapsed="false">
      <c r="A144" s="262"/>
      <c r="B144" s="262"/>
    </row>
    <row r="145" customFormat="false" ht="11.25" hidden="false" customHeight="false" outlineLevel="0" collapsed="false">
      <c r="A145" s="262"/>
      <c r="B145" s="262"/>
    </row>
    <row r="146" customFormat="false" ht="11.25" hidden="false" customHeight="false" outlineLevel="0" collapsed="false">
      <c r="A146" s="262"/>
      <c r="B146" s="262"/>
    </row>
    <row r="147" customFormat="false" ht="11.25" hidden="false" customHeight="false" outlineLevel="0" collapsed="false">
      <c r="A147" s="262"/>
      <c r="B147" s="262"/>
    </row>
    <row r="148" customFormat="false" ht="11.25" hidden="false" customHeight="false" outlineLevel="0" collapsed="false">
      <c r="A148" s="262"/>
      <c r="B148" s="262"/>
    </row>
    <row r="149" customFormat="false" ht="11.25" hidden="false" customHeight="false" outlineLevel="0" collapsed="false">
      <c r="A149" s="262"/>
      <c r="B149" s="262"/>
    </row>
    <row r="150" customFormat="false" ht="11.25" hidden="false" customHeight="false" outlineLevel="0" collapsed="false">
      <c r="A150" s="262"/>
      <c r="B150" s="262"/>
    </row>
    <row r="151" customFormat="false" ht="11.25" hidden="false" customHeight="false" outlineLevel="0" collapsed="false">
      <c r="A151" s="262"/>
      <c r="B151" s="262"/>
    </row>
    <row r="152" customFormat="false" ht="11.25" hidden="false" customHeight="false" outlineLevel="0" collapsed="false">
      <c r="A152" s="262"/>
      <c r="B152" s="262"/>
    </row>
    <row r="153" customFormat="false" ht="11.25" hidden="false" customHeight="false" outlineLevel="0" collapsed="false">
      <c r="A153" s="262"/>
      <c r="B153" s="262"/>
    </row>
    <row r="154" customFormat="false" ht="11.25" hidden="false" customHeight="false" outlineLevel="0" collapsed="false">
      <c r="A154" s="262"/>
      <c r="B154" s="262"/>
    </row>
    <row r="155" customFormat="false" ht="11.25" hidden="false" customHeight="false" outlineLevel="0" collapsed="false">
      <c r="A155" s="262"/>
      <c r="B155" s="262"/>
    </row>
    <row r="156" customFormat="false" ht="11.25" hidden="false" customHeight="false" outlineLevel="0" collapsed="false">
      <c r="A156" s="262"/>
      <c r="B156" s="262"/>
    </row>
    <row r="157" customFormat="false" ht="11.25" hidden="false" customHeight="false" outlineLevel="0" collapsed="false">
      <c r="A157" s="262"/>
      <c r="B157" s="262"/>
    </row>
    <row r="158" customFormat="false" ht="11.25" hidden="false" customHeight="false" outlineLevel="0" collapsed="false">
      <c r="A158" s="262"/>
      <c r="B158" s="262"/>
    </row>
    <row r="159" customFormat="false" ht="11.25" hidden="false" customHeight="false" outlineLevel="0" collapsed="false">
      <c r="A159" s="262"/>
      <c r="B159" s="262"/>
    </row>
    <row r="160" customFormat="false" ht="11.25" hidden="false" customHeight="false" outlineLevel="0" collapsed="false">
      <c r="A160" s="262"/>
      <c r="B160" s="262"/>
    </row>
    <row r="161" customFormat="false" ht="11.25" hidden="false" customHeight="false" outlineLevel="0" collapsed="false">
      <c r="A161" s="262"/>
      <c r="B161" s="262"/>
    </row>
    <row r="162" customFormat="false" ht="11.25" hidden="false" customHeight="false" outlineLevel="0" collapsed="false">
      <c r="A162" s="262"/>
      <c r="B162" s="262"/>
    </row>
    <row r="163" customFormat="false" ht="11.25" hidden="false" customHeight="false" outlineLevel="0" collapsed="false">
      <c r="A163" s="262"/>
      <c r="B163" s="262"/>
    </row>
    <row r="164" customFormat="false" ht="11.25" hidden="false" customHeight="false" outlineLevel="0" collapsed="false">
      <c r="A164" s="262"/>
      <c r="B164" s="262"/>
    </row>
    <row r="165" customFormat="false" ht="11.25" hidden="false" customHeight="false" outlineLevel="0" collapsed="false">
      <c r="A165" s="262"/>
      <c r="B165" s="262"/>
    </row>
    <row r="166" customFormat="false" ht="11.25" hidden="false" customHeight="false" outlineLevel="0" collapsed="false">
      <c r="A166" s="262"/>
      <c r="B166" s="262"/>
    </row>
    <row r="167" customFormat="false" ht="11.25" hidden="false" customHeight="false" outlineLevel="0" collapsed="false">
      <c r="A167" s="262"/>
      <c r="B167" s="262"/>
    </row>
    <row r="168" customFormat="false" ht="11.25" hidden="false" customHeight="false" outlineLevel="0" collapsed="false">
      <c r="A168" s="262"/>
      <c r="B168" s="262"/>
    </row>
    <row r="169" customFormat="false" ht="11.25" hidden="false" customHeight="false" outlineLevel="0" collapsed="false">
      <c r="A169" s="262"/>
      <c r="B169" s="262"/>
    </row>
    <row r="170" customFormat="false" ht="11.25" hidden="false" customHeight="false" outlineLevel="0" collapsed="false">
      <c r="A170" s="262"/>
      <c r="B170" s="262"/>
    </row>
    <row r="171" customFormat="false" ht="11.25" hidden="false" customHeight="false" outlineLevel="0" collapsed="false">
      <c r="A171" s="262"/>
      <c r="B171" s="262"/>
    </row>
    <row r="172" customFormat="false" ht="11.25" hidden="false" customHeight="false" outlineLevel="0" collapsed="false">
      <c r="A172" s="262"/>
      <c r="B172" s="262"/>
    </row>
    <row r="173" customFormat="false" ht="11.25" hidden="false" customHeight="false" outlineLevel="0" collapsed="false">
      <c r="A173" s="262"/>
      <c r="B173" s="262"/>
    </row>
    <row r="174" customFormat="false" ht="11.25" hidden="false" customHeight="false" outlineLevel="0" collapsed="false">
      <c r="A174" s="262"/>
      <c r="B174" s="262"/>
    </row>
    <row r="175" customFormat="false" ht="11.25" hidden="false" customHeight="false" outlineLevel="0" collapsed="false">
      <c r="A175" s="262"/>
      <c r="B175" s="262"/>
    </row>
    <row r="176" customFormat="false" ht="11.25" hidden="false" customHeight="false" outlineLevel="0" collapsed="false">
      <c r="A176" s="262"/>
      <c r="B176" s="262"/>
    </row>
    <row r="177" customFormat="false" ht="11.25" hidden="false" customHeight="false" outlineLevel="0" collapsed="false">
      <c r="A177" s="262"/>
      <c r="B177" s="262"/>
    </row>
    <row r="178" customFormat="false" ht="11.25" hidden="false" customHeight="false" outlineLevel="0" collapsed="false">
      <c r="A178" s="262"/>
      <c r="B178" s="262"/>
    </row>
    <row r="179" customFormat="false" ht="11.25" hidden="false" customHeight="false" outlineLevel="0" collapsed="false">
      <c r="A179" s="262"/>
      <c r="B179" s="262"/>
    </row>
    <row r="180" customFormat="false" ht="11.25" hidden="false" customHeight="false" outlineLevel="0" collapsed="false">
      <c r="A180" s="262"/>
      <c r="B180" s="262"/>
    </row>
    <row r="181" customFormat="false" ht="11.25" hidden="false" customHeight="false" outlineLevel="0" collapsed="false">
      <c r="A181" s="262"/>
      <c r="B181" s="262"/>
    </row>
    <row r="182" customFormat="false" ht="11.25" hidden="false" customHeight="false" outlineLevel="0" collapsed="false">
      <c r="A182" s="262"/>
      <c r="B182" s="262"/>
    </row>
    <row r="183" customFormat="false" ht="11.25" hidden="false" customHeight="false" outlineLevel="0" collapsed="false">
      <c r="A183" s="262"/>
      <c r="B183" s="262"/>
    </row>
    <row r="184" customFormat="false" ht="11.25" hidden="false" customHeight="false" outlineLevel="0" collapsed="false">
      <c r="A184" s="262"/>
      <c r="B184" s="262"/>
    </row>
    <row r="185" customFormat="false" ht="11.25" hidden="false" customHeight="false" outlineLevel="0" collapsed="false">
      <c r="A185" s="262"/>
      <c r="B185" s="262"/>
    </row>
    <row r="186" customFormat="false" ht="11.25" hidden="false" customHeight="false" outlineLevel="0" collapsed="false">
      <c r="A186" s="262"/>
      <c r="B186" s="262"/>
    </row>
    <row r="187" customFormat="false" ht="11.25" hidden="false" customHeight="false" outlineLevel="0" collapsed="false">
      <c r="A187" s="262"/>
      <c r="B187" s="262"/>
    </row>
    <row r="188" customFormat="false" ht="11.25" hidden="false" customHeight="false" outlineLevel="0" collapsed="false">
      <c r="A188" s="262"/>
      <c r="B188" s="262"/>
    </row>
    <row r="189" customFormat="false" ht="11.25" hidden="false" customHeight="false" outlineLevel="0" collapsed="false">
      <c r="A189" s="262"/>
      <c r="B189" s="262"/>
    </row>
    <row r="190" customFormat="false" ht="11.25" hidden="false" customHeight="false" outlineLevel="0" collapsed="false">
      <c r="A190" s="262"/>
      <c r="B190" s="262"/>
    </row>
    <row r="191" customFormat="false" ht="11.25" hidden="false" customHeight="false" outlineLevel="0" collapsed="false">
      <c r="A191" s="262"/>
      <c r="B191" s="262"/>
    </row>
    <row r="192" customFormat="false" ht="11.25" hidden="false" customHeight="false" outlineLevel="0" collapsed="false">
      <c r="A192" s="262"/>
      <c r="B192" s="262"/>
    </row>
    <row r="193" customFormat="false" ht="11.25" hidden="false" customHeight="false" outlineLevel="0" collapsed="false">
      <c r="A193" s="262"/>
      <c r="B193" s="262"/>
    </row>
    <row r="194" customFormat="false" ht="11.25" hidden="false" customHeight="false" outlineLevel="0" collapsed="false">
      <c r="A194" s="262"/>
      <c r="B194" s="262"/>
    </row>
    <row r="195" customFormat="false" ht="11.25" hidden="false" customHeight="false" outlineLevel="0" collapsed="false">
      <c r="A195" s="262"/>
      <c r="B195" s="262"/>
    </row>
    <row r="196" customFormat="false" ht="11.25" hidden="false" customHeight="false" outlineLevel="0" collapsed="false">
      <c r="A196" s="262"/>
      <c r="B196" s="262"/>
    </row>
    <row r="197" customFormat="false" ht="11.25" hidden="false" customHeight="false" outlineLevel="0" collapsed="false">
      <c r="A197" s="262"/>
      <c r="B197" s="262"/>
    </row>
    <row r="198" customFormat="false" ht="11.25" hidden="false" customHeight="false" outlineLevel="0" collapsed="false">
      <c r="A198" s="262"/>
      <c r="B198" s="262"/>
    </row>
    <row r="199" customFormat="false" ht="11.25" hidden="false" customHeight="false" outlineLevel="0" collapsed="false">
      <c r="A199" s="262"/>
      <c r="B199" s="262"/>
    </row>
    <row r="200" customFormat="false" ht="11.25" hidden="false" customHeight="false" outlineLevel="0" collapsed="false">
      <c r="A200" s="262"/>
      <c r="B200" s="262"/>
    </row>
    <row r="201" customFormat="false" ht="11.25" hidden="false" customHeight="false" outlineLevel="0" collapsed="false">
      <c r="A201" s="262"/>
      <c r="B201" s="262"/>
    </row>
    <row r="202" customFormat="false" ht="11.25" hidden="false" customHeight="false" outlineLevel="0" collapsed="false">
      <c r="A202" s="262"/>
      <c r="B202" s="262"/>
    </row>
    <row r="203" customFormat="false" ht="11.25" hidden="false" customHeight="false" outlineLevel="0" collapsed="false">
      <c r="A203" s="262"/>
      <c r="B203" s="262"/>
    </row>
    <row r="204" customFormat="false" ht="11.25" hidden="false" customHeight="false" outlineLevel="0" collapsed="false">
      <c r="A204" s="262"/>
      <c r="B204" s="262"/>
    </row>
    <row r="205" customFormat="false" ht="11.25" hidden="false" customHeight="false" outlineLevel="0" collapsed="false">
      <c r="A205" s="262"/>
      <c r="B205" s="262"/>
    </row>
    <row r="206" customFormat="false" ht="11.25" hidden="false" customHeight="false" outlineLevel="0" collapsed="false">
      <c r="A206" s="262"/>
      <c r="B206" s="262"/>
    </row>
    <row r="207" customFormat="false" ht="11.25" hidden="false" customHeight="false" outlineLevel="0" collapsed="false">
      <c r="A207" s="262"/>
      <c r="B207" s="262"/>
    </row>
    <row r="208" customFormat="false" ht="11.25" hidden="false" customHeight="false" outlineLevel="0" collapsed="false">
      <c r="A208" s="262"/>
      <c r="B208" s="262"/>
    </row>
    <row r="209" customFormat="false" ht="11.25" hidden="false" customHeight="false" outlineLevel="0" collapsed="false">
      <c r="A209" s="262"/>
      <c r="B209" s="262"/>
    </row>
    <row r="210" customFormat="false" ht="11.25" hidden="false" customHeight="false" outlineLevel="0" collapsed="false">
      <c r="A210" s="262"/>
      <c r="B210" s="262"/>
    </row>
    <row r="211" customFormat="false" ht="11.25" hidden="false" customHeight="false" outlineLevel="0" collapsed="false">
      <c r="A211" s="262"/>
      <c r="B211" s="262"/>
    </row>
    <row r="212" customFormat="false" ht="11.25" hidden="false" customHeight="false" outlineLevel="0" collapsed="false">
      <c r="A212" s="262"/>
      <c r="B212" s="262"/>
    </row>
    <row r="213" customFormat="false" ht="11.25" hidden="false" customHeight="false" outlineLevel="0" collapsed="false">
      <c r="A213" s="262"/>
      <c r="B213" s="262"/>
    </row>
    <row r="214" customFormat="false" ht="11.25" hidden="false" customHeight="false" outlineLevel="0" collapsed="false">
      <c r="A214" s="262"/>
      <c r="B214" s="262"/>
    </row>
    <row r="215" customFormat="false" ht="11.25" hidden="false" customHeight="false" outlineLevel="0" collapsed="false">
      <c r="A215" s="262"/>
      <c r="B215" s="262"/>
    </row>
    <row r="216" customFormat="false" ht="11.25" hidden="false" customHeight="false" outlineLevel="0" collapsed="false">
      <c r="A216" s="262"/>
      <c r="B216" s="262"/>
    </row>
    <row r="217" customFormat="false" ht="11.25" hidden="false" customHeight="false" outlineLevel="0" collapsed="false">
      <c r="A217" s="262"/>
      <c r="B217" s="262"/>
    </row>
    <row r="218" customFormat="false" ht="11.25" hidden="false" customHeight="false" outlineLevel="0" collapsed="false">
      <c r="A218" s="262"/>
      <c r="B218" s="262"/>
    </row>
    <row r="219" customFormat="false" ht="11.25" hidden="false" customHeight="false" outlineLevel="0" collapsed="false">
      <c r="A219" s="262"/>
      <c r="B219" s="262"/>
    </row>
    <row r="220" customFormat="false" ht="11.25" hidden="false" customHeight="false" outlineLevel="0" collapsed="false">
      <c r="A220" s="262"/>
      <c r="B220" s="262"/>
    </row>
    <row r="221" customFormat="false" ht="11.25" hidden="false" customHeight="false" outlineLevel="0" collapsed="false">
      <c r="A221" s="262"/>
      <c r="B221" s="262"/>
    </row>
    <row r="222" customFormat="false" ht="11.25" hidden="false" customHeight="false" outlineLevel="0" collapsed="false">
      <c r="A222" s="262"/>
      <c r="B222" s="262"/>
    </row>
    <row r="223" customFormat="false" ht="11.25" hidden="false" customHeight="false" outlineLevel="0" collapsed="false">
      <c r="A223" s="262"/>
      <c r="B223" s="262"/>
    </row>
    <row r="224" customFormat="false" ht="11.25" hidden="false" customHeight="false" outlineLevel="0" collapsed="false">
      <c r="A224" s="262"/>
      <c r="B224" s="262"/>
    </row>
    <row r="225" customFormat="false" ht="11.25" hidden="false" customHeight="false" outlineLevel="0" collapsed="false">
      <c r="A225" s="262"/>
      <c r="B225" s="262"/>
    </row>
    <row r="226" customFormat="false" ht="11.25" hidden="false" customHeight="false" outlineLevel="0" collapsed="false">
      <c r="A226" s="262"/>
      <c r="B226" s="262"/>
    </row>
    <row r="227" customFormat="false" ht="11.25" hidden="false" customHeight="false" outlineLevel="0" collapsed="false">
      <c r="A227" s="262"/>
      <c r="B227" s="262"/>
    </row>
    <row r="228" customFormat="false" ht="11.25" hidden="false" customHeight="false" outlineLevel="0" collapsed="false">
      <c r="A228" s="262"/>
      <c r="B228" s="262"/>
    </row>
    <row r="229" customFormat="false" ht="11.25" hidden="false" customHeight="false" outlineLevel="0" collapsed="false">
      <c r="A229" s="262"/>
      <c r="B229" s="262"/>
    </row>
    <row r="230" customFormat="false" ht="11.25" hidden="false" customHeight="false" outlineLevel="0" collapsed="false">
      <c r="A230" s="262"/>
      <c r="B230" s="262"/>
    </row>
    <row r="231" customFormat="false" ht="11.25" hidden="false" customHeight="false" outlineLevel="0" collapsed="false">
      <c r="A231" s="262"/>
      <c r="B231" s="262"/>
    </row>
    <row r="232" customFormat="false" ht="11.25" hidden="false" customHeight="false" outlineLevel="0" collapsed="false">
      <c r="A232" s="262"/>
      <c r="B232" s="262"/>
    </row>
    <row r="233" customFormat="false" ht="11.25" hidden="false" customHeight="false" outlineLevel="0" collapsed="false">
      <c r="A233" s="262"/>
      <c r="B233" s="262"/>
    </row>
    <row r="234" customFormat="false" ht="11.25" hidden="false" customHeight="false" outlineLevel="0" collapsed="false">
      <c r="A234" s="262"/>
      <c r="B234" s="262"/>
    </row>
    <row r="235" customFormat="false" ht="11.25" hidden="false" customHeight="false" outlineLevel="0" collapsed="false">
      <c r="A235" s="262"/>
      <c r="B235" s="262"/>
    </row>
    <row r="236" customFormat="false" ht="11.25" hidden="false" customHeight="false" outlineLevel="0" collapsed="false">
      <c r="A236" s="262"/>
      <c r="B236" s="262"/>
    </row>
    <row r="237" customFormat="false" ht="11.25" hidden="false" customHeight="false" outlineLevel="0" collapsed="false">
      <c r="A237" s="262"/>
      <c r="B237" s="262"/>
    </row>
    <row r="238" customFormat="false" ht="11.25" hidden="false" customHeight="false" outlineLevel="0" collapsed="false">
      <c r="A238" s="262"/>
      <c r="B238" s="262"/>
    </row>
    <row r="239" customFormat="false" ht="11.25" hidden="false" customHeight="false" outlineLevel="0" collapsed="false">
      <c r="A239" s="262"/>
      <c r="B239" s="262"/>
    </row>
    <row r="240" customFormat="false" ht="11.25" hidden="false" customHeight="false" outlineLevel="0" collapsed="false">
      <c r="A240" s="262"/>
      <c r="B240" s="262"/>
    </row>
    <row r="241" customFormat="false" ht="11.25" hidden="false" customHeight="false" outlineLevel="0" collapsed="false">
      <c r="A241" s="262"/>
      <c r="B241" s="262"/>
    </row>
    <row r="242" customFormat="false" ht="11.25" hidden="false" customHeight="false" outlineLevel="0" collapsed="false">
      <c r="A242" s="262"/>
      <c r="B242" s="262"/>
    </row>
    <row r="243" customFormat="false" ht="11.25" hidden="false" customHeight="false" outlineLevel="0" collapsed="false">
      <c r="A243" s="262"/>
      <c r="B243" s="262"/>
    </row>
    <row r="244" customFormat="false" ht="11.25" hidden="false" customHeight="false" outlineLevel="0" collapsed="false">
      <c r="A244" s="262"/>
      <c r="B244" s="262"/>
    </row>
    <row r="245" customFormat="false" ht="11.25" hidden="false" customHeight="false" outlineLevel="0" collapsed="false">
      <c r="A245" s="262"/>
      <c r="B245" s="262"/>
    </row>
    <row r="246" customFormat="false" ht="11.25" hidden="false" customHeight="false" outlineLevel="0" collapsed="false">
      <c r="A246" s="262"/>
      <c r="B246" s="262"/>
    </row>
    <row r="247" customFormat="false" ht="11.25" hidden="false" customHeight="false" outlineLevel="0" collapsed="false">
      <c r="A247" s="262"/>
      <c r="B247" s="262"/>
    </row>
    <row r="248" customFormat="false" ht="11.25" hidden="false" customHeight="false" outlineLevel="0" collapsed="false">
      <c r="A248" s="262"/>
      <c r="B248" s="262"/>
    </row>
    <row r="249" customFormat="false" ht="11.25" hidden="false" customHeight="false" outlineLevel="0" collapsed="false">
      <c r="A249" s="262"/>
      <c r="B249" s="262"/>
    </row>
    <row r="250" customFormat="false" ht="11.25" hidden="false" customHeight="false" outlineLevel="0" collapsed="false">
      <c r="A250" s="262"/>
      <c r="B250" s="262"/>
    </row>
    <row r="251" customFormat="false" ht="11.25" hidden="false" customHeight="false" outlineLevel="0" collapsed="false">
      <c r="A251" s="262"/>
      <c r="B251" s="262"/>
    </row>
    <row r="252" customFormat="false" ht="11.25" hidden="false" customHeight="false" outlineLevel="0" collapsed="false">
      <c r="A252" s="262"/>
      <c r="B252" s="262"/>
    </row>
    <row r="253" customFormat="false" ht="11.25" hidden="false" customHeight="false" outlineLevel="0" collapsed="false">
      <c r="A253" s="262"/>
      <c r="B253" s="262"/>
    </row>
    <row r="254" customFormat="false" ht="11.25" hidden="false" customHeight="false" outlineLevel="0" collapsed="false">
      <c r="A254" s="262"/>
      <c r="B254" s="262"/>
    </row>
    <row r="255" customFormat="false" ht="11.25" hidden="false" customHeight="false" outlineLevel="0" collapsed="false">
      <c r="A255" s="262"/>
      <c r="B255" s="262"/>
    </row>
    <row r="256" customFormat="false" ht="11.25" hidden="false" customHeight="false" outlineLevel="0" collapsed="false">
      <c r="A256" s="262"/>
      <c r="B256" s="262"/>
    </row>
    <row r="257" customFormat="false" ht="11.25" hidden="false" customHeight="false" outlineLevel="0" collapsed="false">
      <c r="A257" s="262"/>
      <c r="B257" s="262"/>
    </row>
    <row r="258" customFormat="false" ht="11.25" hidden="false" customHeight="false" outlineLevel="0" collapsed="false">
      <c r="A258" s="262"/>
      <c r="B258" s="262"/>
    </row>
    <row r="259" customFormat="false" ht="11.25" hidden="false" customHeight="false" outlineLevel="0" collapsed="false">
      <c r="A259" s="262"/>
      <c r="B259" s="262"/>
    </row>
    <row r="260" customFormat="false" ht="11.25" hidden="false" customHeight="false" outlineLevel="0" collapsed="false">
      <c r="A260" s="262"/>
      <c r="B260" s="262"/>
    </row>
    <row r="261" customFormat="false" ht="11.25" hidden="false" customHeight="false" outlineLevel="0" collapsed="false">
      <c r="A261" s="262"/>
      <c r="B261" s="262"/>
    </row>
    <row r="262" customFormat="false" ht="11.25" hidden="false" customHeight="false" outlineLevel="0" collapsed="false">
      <c r="A262" s="262"/>
      <c r="B262" s="262"/>
    </row>
    <row r="263" customFormat="false" ht="11.25" hidden="false" customHeight="false" outlineLevel="0" collapsed="false">
      <c r="A263" s="262"/>
      <c r="B263" s="262"/>
    </row>
    <row r="264" customFormat="false" ht="11.25" hidden="false" customHeight="false" outlineLevel="0" collapsed="false">
      <c r="A264" s="262"/>
      <c r="B264" s="262"/>
    </row>
    <row r="265" customFormat="false" ht="11.25" hidden="false" customHeight="false" outlineLevel="0" collapsed="false">
      <c r="A265" s="262"/>
      <c r="B265" s="262"/>
    </row>
    <row r="266" customFormat="false" ht="11.25" hidden="false" customHeight="false" outlineLevel="0" collapsed="false">
      <c r="A266" s="262"/>
      <c r="B266" s="262"/>
    </row>
    <row r="267" customFormat="false" ht="11.25" hidden="false" customHeight="false" outlineLevel="0" collapsed="false">
      <c r="A267" s="262"/>
      <c r="B267" s="262"/>
    </row>
    <row r="268" customFormat="false" ht="11.25" hidden="false" customHeight="false" outlineLevel="0" collapsed="false">
      <c r="A268" s="262"/>
      <c r="B268" s="262"/>
    </row>
    <row r="269" customFormat="false" ht="11.25" hidden="false" customHeight="false" outlineLevel="0" collapsed="false">
      <c r="A269" s="262"/>
      <c r="B269" s="262"/>
    </row>
    <row r="270" customFormat="false" ht="11.25" hidden="false" customHeight="false" outlineLevel="0" collapsed="false">
      <c r="A270" s="262"/>
      <c r="B270" s="262"/>
    </row>
    <row r="271" customFormat="false" ht="11.25" hidden="false" customHeight="false" outlineLevel="0" collapsed="false">
      <c r="A271" s="262"/>
      <c r="B271" s="262"/>
    </row>
    <row r="272" customFormat="false" ht="11.25" hidden="false" customHeight="false" outlineLevel="0" collapsed="false">
      <c r="A272" s="262"/>
      <c r="B272" s="262"/>
    </row>
    <row r="273" customFormat="false" ht="11.25" hidden="false" customHeight="false" outlineLevel="0" collapsed="false">
      <c r="A273" s="262"/>
      <c r="B273" s="262"/>
    </row>
    <row r="274" customFormat="false" ht="11.25" hidden="false" customHeight="false" outlineLevel="0" collapsed="false">
      <c r="A274" s="262"/>
      <c r="B274" s="262"/>
    </row>
    <row r="275" customFormat="false" ht="11.25" hidden="false" customHeight="false" outlineLevel="0" collapsed="false">
      <c r="A275" s="262"/>
      <c r="B275" s="262"/>
    </row>
    <row r="276" customFormat="false" ht="11.25" hidden="false" customHeight="false" outlineLevel="0" collapsed="false">
      <c r="A276" s="262"/>
      <c r="B276" s="262"/>
    </row>
    <row r="277" customFormat="false" ht="11.25" hidden="false" customHeight="false" outlineLevel="0" collapsed="false">
      <c r="A277" s="262"/>
      <c r="B277" s="262"/>
    </row>
    <row r="278" customFormat="false" ht="11.25" hidden="false" customHeight="false" outlineLevel="0" collapsed="false">
      <c r="A278" s="262"/>
      <c r="B278" s="262"/>
    </row>
    <row r="279" customFormat="false" ht="11.25" hidden="false" customHeight="false" outlineLevel="0" collapsed="false">
      <c r="A279" s="262"/>
      <c r="B279" s="262"/>
    </row>
    <row r="280" customFormat="false" ht="11.25" hidden="false" customHeight="false" outlineLevel="0" collapsed="false">
      <c r="A280" s="262"/>
      <c r="B280" s="262"/>
    </row>
    <row r="281" customFormat="false" ht="11.25" hidden="false" customHeight="false" outlineLevel="0" collapsed="false">
      <c r="A281" s="262"/>
      <c r="B281" s="26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X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9" activeCellId="0" sqref="J29"/>
    </sheetView>
  </sheetViews>
  <sheetFormatPr defaultColWidth="8.734375" defaultRowHeight="11.25" zeroHeight="false" outlineLevelRow="0" outlineLevelCol="0"/>
  <cols>
    <col collapsed="false" customWidth="true" hidden="false" outlineLevel="0" max="1" min="1" style="262" width="15.01"/>
    <col collapsed="false" customWidth="true" hidden="false" outlineLevel="0" max="6" min="6" style="262" width="3.71"/>
    <col collapsed="false" customWidth="true" hidden="false" outlineLevel="0" max="8" min="7" style="262" width="4"/>
    <col collapsed="false" customWidth="true" hidden="false" outlineLevel="0" max="10" min="10" style="262" width="32.28"/>
    <col collapsed="false" customWidth="true" hidden="false" outlineLevel="0" max="11" min="11" style="262" width="31.14"/>
    <col collapsed="false" customWidth="true" hidden="false" outlineLevel="0" max="13" min="13" style="262" width="25.43"/>
    <col collapsed="false" customWidth="true" hidden="false" outlineLevel="0" max="17" min="17" style="262" width="21.43"/>
  </cols>
  <sheetData>
    <row r="1" s="271" customFormat="true" ht="11.25" hidden="false" customHeight="false" outlineLevel="0" collapsed="false">
      <c r="A1" s="270" t="s">
        <v>408</v>
      </c>
    </row>
    <row r="2" s="242" customFormat="true" ht="19.5" hidden="false" customHeight="true" outlineLevel="0" collapsed="false">
      <c r="C2" s="272"/>
      <c r="D2" s="262"/>
      <c r="E2" s="262"/>
      <c r="F2" s="273"/>
      <c r="G2" s="274"/>
      <c r="H2" s="244"/>
    </row>
    <row r="3" customFormat="false" ht="12" hidden="false" customHeight="false" outlineLevel="0" collapsed="false">
      <c r="A3" s="270" t="s">
        <v>409</v>
      </c>
    </row>
    <row r="4" s="129" customFormat="true" ht="11.25" hidden="false" customHeight="true" outlineLevel="0" collapsed="false">
      <c r="C4" s="196"/>
      <c r="D4" s="275"/>
      <c r="E4" s="276"/>
      <c r="F4" s="276"/>
      <c r="G4" s="276"/>
      <c r="H4" s="276"/>
      <c r="I4" s="276"/>
      <c r="J4" s="276"/>
      <c r="K4" s="277"/>
      <c r="L4" s="277"/>
      <c r="M4" s="278"/>
      <c r="N4" s="278"/>
      <c r="O4" s="279"/>
      <c r="P4" s="280"/>
      <c r="Q4" s="203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5"/>
      <c r="BF4" s="181"/>
      <c r="BG4" s="181"/>
      <c r="BH4" s="181"/>
      <c r="BI4" s="181"/>
      <c r="BJ4" s="181"/>
      <c r="BK4" s="181"/>
    </row>
    <row r="5" s="129" customFormat="true" ht="11.25" hidden="false" customHeight="true" outlineLevel="0" collapsed="false">
      <c r="C5" s="196"/>
      <c r="D5" s="275"/>
      <c r="E5" s="276"/>
      <c r="F5" s="276"/>
      <c r="G5" s="276"/>
      <c r="H5" s="276"/>
      <c r="I5" s="276"/>
      <c r="J5" s="276"/>
      <c r="K5" s="277"/>
      <c r="L5" s="277"/>
      <c r="M5" s="278"/>
      <c r="N5" s="278"/>
      <c r="O5" s="279"/>
      <c r="P5" s="280"/>
      <c r="Q5" s="281"/>
      <c r="R5" s="282" t="n">
        <v>1</v>
      </c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09"/>
      <c r="AI5" s="210" t="n">
        <v>0</v>
      </c>
      <c r="AJ5" s="211" t="s">
        <v>188</v>
      </c>
      <c r="AK5" s="211"/>
      <c r="AL5" s="211"/>
      <c r="AM5" s="211"/>
      <c r="AN5" s="211"/>
      <c r="AO5" s="211"/>
      <c r="AP5" s="211"/>
      <c r="AQ5" s="211"/>
      <c r="AR5" s="211"/>
      <c r="AS5" s="212"/>
      <c r="AT5" s="212"/>
      <c r="AU5" s="212"/>
      <c r="AV5" s="212"/>
      <c r="AW5" s="212"/>
      <c r="AX5" s="212"/>
      <c r="AY5" s="158"/>
      <c r="AZ5" s="158"/>
      <c r="BA5" s="158"/>
      <c r="BB5" s="158"/>
      <c r="BC5" s="158"/>
      <c r="BD5" s="158"/>
      <c r="BE5" s="205"/>
      <c r="BF5" s="213"/>
      <c r="BG5" s="213"/>
      <c r="BH5" s="213"/>
      <c r="BI5" s="181"/>
      <c r="BJ5" s="213"/>
      <c r="BK5" s="213"/>
      <c r="BL5" s="213"/>
      <c r="BM5" s="213"/>
      <c r="BN5" s="213"/>
    </row>
    <row r="6" s="129" customFormat="true" ht="15" hidden="false" customHeight="true" outlineLevel="0" collapsed="false">
      <c r="C6" s="196"/>
      <c r="D6" s="275"/>
      <c r="E6" s="276"/>
      <c r="F6" s="276"/>
      <c r="G6" s="276"/>
      <c r="H6" s="276"/>
      <c r="I6" s="276"/>
      <c r="J6" s="276"/>
      <c r="K6" s="277"/>
      <c r="L6" s="277"/>
      <c r="M6" s="278"/>
      <c r="N6" s="278"/>
      <c r="O6" s="279"/>
      <c r="P6" s="280"/>
      <c r="Q6" s="281"/>
      <c r="R6" s="282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4"/>
      <c r="AI6" s="215" t="s">
        <v>172</v>
      </c>
      <c r="AJ6" s="216"/>
      <c r="AK6" s="217"/>
      <c r="AL6" s="217"/>
      <c r="AM6" s="217"/>
      <c r="AN6" s="217"/>
      <c r="AO6" s="217"/>
      <c r="AP6" s="217"/>
      <c r="AQ6" s="217"/>
      <c r="AR6" s="217"/>
      <c r="AS6" s="218"/>
      <c r="AT6" s="219"/>
      <c r="AU6" s="219"/>
      <c r="AV6" s="220"/>
      <c r="AW6" s="219" t="n">
        <f aca="false">AT6-AV6</f>
        <v>0</v>
      </c>
      <c r="AX6" s="219" t="n">
        <f aca="false">AV6-AT6</f>
        <v>0</v>
      </c>
      <c r="AY6" s="221"/>
      <c r="AZ6" s="221"/>
      <c r="BA6" s="222"/>
      <c r="BB6" s="221"/>
      <c r="BC6" s="223"/>
      <c r="BD6" s="224"/>
      <c r="BE6" s="205" t="n">
        <v>0</v>
      </c>
      <c r="BF6" s="213"/>
      <c r="BG6" s="213"/>
      <c r="BI6" s="180" t="str">
        <f aca="false">AJ6 &amp; BE6</f>
        <v>0</v>
      </c>
      <c r="BJ6" s="213"/>
      <c r="BK6" s="213"/>
      <c r="BL6" s="213"/>
      <c r="BM6" s="213"/>
      <c r="BX6" s="180" t="str">
        <f aca="false">AJ6&amp;AK6</f>
        <v/>
      </c>
    </row>
    <row r="7" s="129" customFormat="true" ht="15" hidden="false" customHeight="true" outlineLevel="0" collapsed="false">
      <c r="C7" s="196"/>
      <c r="D7" s="275"/>
      <c r="E7" s="276"/>
      <c r="F7" s="276"/>
      <c r="G7" s="276"/>
      <c r="H7" s="276"/>
      <c r="I7" s="276"/>
      <c r="J7" s="276"/>
      <c r="K7" s="277"/>
      <c r="L7" s="277"/>
      <c r="M7" s="278"/>
      <c r="N7" s="278"/>
      <c r="O7" s="279"/>
      <c r="P7" s="280"/>
      <c r="Q7" s="281"/>
      <c r="R7" s="282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83"/>
      <c r="AI7" s="284"/>
      <c r="AJ7" s="285" t="s">
        <v>410</v>
      </c>
      <c r="AK7" s="285"/>
      <c r="AL7" s="285"/>
      <c r="AM7" s="285"/>
      <c r="AN7" s="285"/>
      <c r="AO7" s="285"/>
      <c r="AP7" s="285"/>
      <c r="AQ7" s="285"/>
      <c r="AR7" s="285"/>
      <c r="AS7" s="286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05"/>
      <c r="BF7" s="213"/>
      <c r="BG7" s="213"/>
      <c r="BH7" s="213"/>
      <c r="BI7" s="181"/>
      <c r="BJ7" s="213"/>
      <c r="BK7" s="213"/>
      <c r="BL7" s="213"/>
      <c r="BM7" s="213"/>
      <c r="BN7" s="213"/>
    </row>
    <row r="8" s="129" customFormat="true" ht="15" hidden="false" customHeight="true" outlineLevel="0" collapsed="false">
      <c r="C8" s="131"/>
      <c r="D8" s="275"/>
      <c r="E8" s="276"/>
      <c r="F8" s="276"/>
      <c r="G8" s="276"/>
      <c r="H8" s="276"/>
      <c r="I8" s="276"/>
      <c r="J8" s="276"/>
      <c r="K8" s="277"/>
      <c r="L8" s="277"/>
      <c r="M8" s="278"/>
      <c r="N8" s="278"/>
      <c r="O8" s="279"/>
      <c r="P8" s="280"/>
      <c r="Q8" s="288"/>
      <c r="R8" s="289"/>
      <c r="S8" s="290" t="s">
        <v>411</v>
      </c>
      <c r="T8" s="290"/>
      <c r="U8" s="291"/>
      <c r="V8" s="291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05"/>
      <c r="BF8" s="181"/>
      <c r="BG8" s="181"/>
      <c r="BH8" s="181"/>
      <c r="BI8" s="181"/>
      <c r="BJ8" s="181"/>
      <c r="BK8" s="181"/>
    </row>
    <row r="9" customFormat="false" ht="11.25" hidden="false" customHeight="false" outlineLevel="0" collapsed="false">
      <c r="A9" s="270" t="s">
        <v>412</v>
      </c>
      <c r="BH9" s="293"/>
      <c r="BI9" s="293"/>
      <c r="BJ9" s="293"/>
      <c r="BK9" s="293"/>
      <c r="BL9" s="293"/>
      <c r="BM9" s="293"/>
      <c r="BN9" s="293"/>
    </row>
    <row r="10" s="129" customFormat="true" ht="11.25" hidden="false" customHeight="true" outlineLevel="0" collapsed="false">
      <c r="C10" s="196"/>
      <c r="D10" s="262"/>
      <c r="E10" s="262"/>
      <c r="F10" s="262"/>
      <c r="G10" s="262"/>
      <c r="H10" s="262"/>
      <c r="I10" s="294"/>
      <c r="J10" s="294"/>
      <c r="K10" s="295"/>
      <c r="L10" s="296"/>
      <c r="M10" s="297"/>
      <c r="N10" s="297"/>
      <c r="O10" s="298"/>
      <c r="P10" s="299"/>
      <c r="Q10" s="281"/>
      <c r="R10" s="282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09"/>
      <c r="AI10" s="210" t="n">
        <v>0</v>
      </c>
      <c r="AJ10" s="211" t="s">
        <v>188</v>
      </c>
      <c r="AK10" s="211"/>
      <c r="AL10" s="211"/>
      <c r="AM10" s="211"/>
      <c r="AN10" s="211"/>
      <c r="AO10" s="211"/>
      <c r="AP10" s="211"/>
      <c r="AQ10" s="211"/>
      <c r="AR10" s="211"/>
      <c r="AS10" s="212"/>
      <c r="AT10" s="212"/>
      <c r="AU10" s="212"/>
      <c r="AV10" s="212"/>
      <c r="AW10" s="212"/>
      <c r="AX10" s="212"/>
      <c r="AY10" s="158"/>
      <c r="AZ10" s="158"/>
      <c r="BA10" s="158"/>
      <c r="BB10" s="158"/>
      <c r="BC10" s="158"/>
      <c r="BD10" s="158"/>
      <c r="BE10" s="205"/>
      <c r="BF10" s="213"/>
      <c r="BG10" s="213"/>
      <c r="BH10" s="213"/>
      <c r="BI10" s="181"/>
      <c r="BJ10" s="213"/>
      <c r="BK10" s="213"/>
      <c r="BL10" s="213"/>
      <c r="BM10" s="213"/>
      <c r="BN10" s="213"/>
    </row>
    <row r="11" s="129" customFormat="true" ht="15" hidden="false" customHeight="true" outlineLevel="0" collapsed="false">
      <c r="C11" s="196"/>
      <c r="D11" s="262"/>
      <c r="E11" s="262"/>
      <c r="F11" s="262"/>
      <c r="G11" s="262"/>
      <c r="H11" s="262"/>
      <c r="I11" s="294"/>
      <c r="J11" s="294"/>
      <c r="K11" s="295"/>
      <c r="L11" s="300"/>
      <c r="M11" s="297"/>
      <c r="N11" s="297"/>
      <c r="O11" s="298"/>
      <c r="P11" s="299"/>
      <c r="Q11" s="281"/>
      <c r="R11" s="282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4"/>
      <c r="AI11" s="215" t="s">
        <v>172</v>
      </c>
      <c r="AJ11" s="216"/>
      <c r="AK11" s="217"/>
      <c r="AL11" s="217"/>
      <c r="AM11" s="217"/>
      <c r="AN11" s="217"/>
      <c r="AO11" s="217"/>
      <c r="AP11" s="217"/>
      <c r="AQ11" s="217"/>
      <c r="AR11" s="217"/>
      <c r="AS11" s="218"/>
      <c r="AT11" s="219"/>
      <c r="AU11" s="219"/>
      <c r="AV11" s="220"/>
      <c r="AW11" s="219" t="n">
        <f aca="false">AT11-AV11</f>
        <v>0</v>
      </c>
      <c r="AX11" s="219" t="n">
        <f aca="false">AV11-AT11</f>
        <v>0</v>
      </c>
      <c r="AY11" s="221"/>
      <c r="AZ11" s="221"/>
      <c r="BA11" s="222"/>
      <c r="BB11" s="221"/>
      <c r="BC11" s="223"/>
      <c r="BD11" s="224"/>
      <c r="BE11" s="205" t="n">
        <v>0</v>
      </c>
      <c r="BF11" s="213"/>
      <c r="BG11" s="213"/>
      <c r="BI11" s="180" t="str">
        <f aca="false">AJ11 &amp; BE11</f>
        <v>0</v>
      </c>
      <c r="BJ11" s="213"/>
      <c r="BK11" s="213"/>
      <c r="BL11" s="213"/>
      <c r="BM11" s="213"/>
      <c r="BX11" s="180" t="str">
        <f aca="false">AJ11&amp;AK11</f>
        <v/>
      </c>
    </row>
    <row r="12" s="129" customFormat="true" ht="15" hidden="false" customHeight="true" outlineLevel="0" collapsed="false">
      <c r="C12" s="196"/>
      <c r="D12" s="262"/>
      <c r="E12" s="262"/>
      <c r="F12" s="262"/>
      <c r="G12" s="262"/>
      <c r="H12" s="262"/>
      <c r="I12" s="294"/>
      <c r="J12" s="294"/>
      <c r="K12" s="295"/>
      <c r="L12" s="300"/>
      <c r="M12" s="297"/>
      <c r="N12" s="297"/>
      <c r="O12" s="298"/>
      <c r="P12" s="299"/>
      <c r="Q12" s="281"/>
      <c r="R12" s="282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83"/>
      <c r="AI12" s="284"/>
      <c r="AJ12" s="285" t="s">
        <v>410</v>
      </c>
      <c r="AK12" s="285"/>
      <c r="AL12" s="285"/>
      <c r="AM12" s="285"/>
      <c r="AN12" s="285"/>
      <c r="AO12" s="285"/>
      <c r="AP12" s="285"/>
      <c r="AQ12" s="285"/>
      <c r="AR12" s="285"/>
      <c r="AS12" s="286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05"/>
      <c r="BF12" s="213"/>
      <c r="BG12" s="213"/>
      <c r="BH12" s="213"/>
      <c r="BI12" s="181"/>
      <c r="BJ12" s="213"/>
      <c r="BK12" s="213"/>
      <c r="BL12" s="213"/>
      <c r="BM12" s="213"/>
      <c r="BN12" s="213"/>
    </row>
    <row r="13" customFormat="false" ht="11.25" hidden="false" customHeight="false" outlineLevel="0" collapsed="false">
      <c r="A13" s="270" t="s">
        <v>413</v>
      </c>
      <c r="BH13" s="293"/>
      <c r="BI13" s="293"/>
      <c r="BJ13" s="293"/>
      <c r="BK13" s="293"/>
      <c r="BL13" s="293"/>
      <c r="BM13" s="293"/>
      <c r="BN13" s="293"/>
    </row>
    <row r="14" s="129" customFormat="true" ht="15" hidden="false" customHeight="true" outlineLevel="0" collapsed="false">
      <c r="C14" s="196"/>
      <c r="D14" s="262"/>
      <c r="E14" s="262"/>
      <c r="F14" s="262"/>
      <c r="G14" s="262"/>
      <c r="H14" s="262"/>
      <c r="I14" s="294"/>
      <c r="J14" s="294"/>
      <c r="K14" s="295"/>
      <c r="L14" s="301"/>
      <c r="M14" s="297"/>
      <c r="N14" s="297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262"/>
      <c r="AA14" s="262"/>
      <c r="AB14" s="262"/>
      <c r="AC14" s="214"/>
      <c r="AD14" s="214"/>
      <c r="AE14" s="302"/>
      <c r="AF14" s="303"/>
      <c r="AG14" s="304"/>
      <c r="AH14" s="214"/>
      <c r="AI14" s="215"/>
      <c r="AJ14" s="226"/>
      <c r="AK14" s="217"/>
      <c r="AL14" s="217"/>
      <c r="AM14" s="217"/>
      <c r="AN14" s="217"/>
      <c r="AO14" s="217"/>
      <c r="AP14" s="217"/>
      <c r="AQ14" s="217"/>
      <c r="AR14" s="217"/>
      <c r="AS14" s="219"/>
      <c r="AT14" s="219"/>
      <c r="AU14" s="219"/>
      <c r="AV14" s="221"/>
      <c r="AW14" s="219" t="n">
        <f aca="false">AT14-AV14</f>
        <v>0</v>
      </c>
      <c r="AX14" s="219" t="n">
        <f aca="false">AV14-AT14</f>
        <v>0</v>
      </c>
      <c r="AY14" s="221"/>
      <c r="AZ14" s="221"/>
      <c r="BA14" s="222"/>
      <c r="BB14" s="221"/>
      <c r="BC14" s="223"/>
      <c r="BD14" s="224"/>
      <c r="BE14" s="205" t="n">
        <v>0</v>
      </c>
      <c r="BF14" s="213"/>
      <c r="BG14" s="213"/>
      <c r="BI14" s="180" t="str">
        <f aca="false">AJ14 &amp; BE14</f>
        <v>0</v>
      </c>
      <c r="BJ14" s="213"/>
      <c r="BK14" s="213"/>
      <c r="BL14" s="213"/>
      <c r="BM14" s="213"/>
      <c r="BX14" s="180" t="str">
        <f aca="false">AJ14&amp;AK14</f>
        <v/>
      </c>
    </row>
    <row r="15" s="306" customFormat="true" ht="15" hidden="false" customHeight="false" outlineLevel="0" collapsed="false">
      <c r="A15" s="305" t="s">
        <v>414</v>
      </c>
      <c r="D15" s="307"/>
      <c r="E15" s="307"/>
      <c r="BH15" s="308"/>
      <c r="BI15" s="308"/>
      <c r="BJ15" s="308"/>
      <c r="BK15" s="308"/>
      <c r="BL15" s="308"/>
      <c r="BM15" s="308"/>
      <c r="BN15" s="308"/>
    </row>
    <row r="16" s="242" customFormat="true" ht="15" hidden="false" customHeight="true" outlineLevel="0" collapsed="false">
      <c r="C16" s="309"/>
      <c r="D16" s="310"/>
      <c r="E16" s="311"/>
      <c r="BH16" s="312"/>
      <c r="BI16" s="312"/>
      <c r="BJ16" s="312"/>
      <c r="BK16" s="312"/>
      <c r="BL16" s="312"/>
      <c r="BM16" s="312"/>
      <c r="BN16" s="312"/>
    </row>
  </sheetData>
  <mergeCells count="48"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P4:P8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S8:T8"/>
    <mergeCell ref="Q10:Q12"/>
    <mergeCell ref="R10:R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B10:AB12"/>
    <mergeCell ref="AC10:AC12"/>
    <mergeCell ref="AD10:AD12"/>
    <mergeCell ref="AE10:AE12"/>
    <mergeCell ref="AF10:AF12"/>
    <mergeCell ref="AG10:AG12"/>
  </mergeCells>
  <dataValidations count="10">
    <dataValidation allowBlank="true" error="Выберите значение из списка" errorTitle="Ошибка" operator="between" prompt="Выберите значение из списка" showDropDown="false" showErrorMessage="false" showInputMessage="false" sqref="AJ6:AR6 AJ11:AR11 AJ14:AR14" type="none">
      <formula1>0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true" sqref="F2 AH6:AI6 G10:G12 AH11:AI11 G14 AH14:AI14 E16" type="textLength">
      <formula1>900</formula1>
      <formula2>0</formula2>
    </dataValidation>
    <dataValidation allowBlank="true" error="Введите действительное число от 0 до 100!" operator="between" showDropDown="false" showErrorMessage="true" showInputMessage="true" sqref="O4:P8 Q5:R5 O10:R10 O11:P12 O14:P14" type="decimal">
      <formula1>0</formula1>
      <formula2>100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K10:K12 K14" type="whole">
      <formula1>0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M4:N8 E10:E12 L10:N12 E14 L14:N14" type="list">
      <formula1>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AV6 AY6:AZ6 BB6 AV11 AY11:AZ11 BB11 AV14 AY14:AZ14 BB14" type="decimal">
      <formula1>0</formula1>
      <formula2>1E+024</formula2>
    </dataValidation>
    <dataValidation allowBlank="true" error="Необходимо выбрать значение из списка!" errorTitle="Ошибка" operator="lessThanOrEqual" prompt="Необходимо указать принадлежность объекта к инфраструктуре ТЭ или его отсутствие" promptTitle="Ввод" showDropDown="false" showErrorMessage="true" showInputMessage="true" sqref="S14" type="list">
      <formula1>"да,без привязки к объекту"</formula1>
      <formula2>0</formula2>
    </dataValidation>
    <dataValidation allowBlank="true" operator="between" prompt="Для выбора необходимо два раза нажать левую кнопку мыши!" promptTitle="Ввод" showDropDown="false" showErrorMessage="true" showInputMessage="true" sqref="H10:J12 H14:J14" type="none">
      <formula1>0</formula1>
      <formula2>0</formula2>
    </dataValidation>
    <dataValidation allowBlank="true" operator="between" prompt="Для выбора объекта необходимо два раза нажать левую кнопку мыши!" promptTitle="Ввод" showDropDown="false" showErrorMessage="true" showInputMessage="true" sqref="T14" type="none">
      <formula1>0</formula1>
      <formula2>0</formula2>
    </dataValidation>
    <dataValidation allowBlank="true" error="Допускается ввод не более 900 символов!" errorTitle="Ошибка" operator="lessThan" showDropDown="false" showErrorMessage="true" showInputMessage="true" sqref="BA6 BC6:BD6 BA11 BC11:BD11 BA14 BC14:BD14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LibreOffice/6.3.3.2.0$Linux_X86_64 LibreOffice_project/30$Build-2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u1577</cp:lastModifiedBy>
  <cp:lastPrinted>2017-07-02T15:38:59Z</cp:lastPrinted>
  <dcterms:modified xsi:type="dcterms:W3CDTF">2019-01-18T13:50:08Z</dcterms:modified>
  <cp:revision>0</cp:revision>
  <dc:subject>Контроль за использованием инвестиционных ресурсов, включаемых в регулируемые государством цены (тарифы) в сфере теплоснабжения за 2018 год (год)</dc:subject>
  <dc:title>Контроль за использованием инвестиционных ресурсов, включаемых в регулируемые государством цены (тарифы) в сфере теплоснабжения за 2018 год (год)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HFYR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2</vt:lpwstr>
  </property>
  <property fmtid="{D5CDD505-2E9C-101B-9397-08002B2CF9AE}" pid="18" name="TemplateOperationMode">
    <vt:i4>3</vt:i4>
  </property>
  <property fmtid="{D5CDD505-2E9C-101B-9397-08002B2CF9AE}" pid="19" name="TypePlanning">
    <vt:lpwstr>FACT</vt:lpwstr>
  </property>
  <property fmtid="{D5CDD505-2E9C-101B-9397-08002B2CF9AE}" pid="20" name="UserComments">
    <vt:lpwstr/>
  </property>
  <property fmtid="{D5CDD505-2E9C-101B-9397-08002B2CF9AE}" pid="21" name="Version">
    <vt:lpwstr>INV.WARM.Q4.2018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