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6.png" ContentType="image/png"/>
  <Override PartName="/xl/media/image61.png" ContentType="image/png"/>
  <Override PartName="/xl/media/image5.png" ContentType="image/png"/>
  <Override PartName="/xl/media/image60.png" ContentType="image/png"/>
  <Override PartName="/xl/media/image4.png" ContentType="image/png"/>
  <Override PartName="/xl/media/image3.png" ContentType="image/png"/>
  <Override PartName="/xl/media/image1.png" ContentType="image/png"/>
  <Override PartName="/xl/media/image2.png" ContentType="image/png"/>
  <Override PartName="/xl/media/image7.png" ContentType="image/png"/>
  <Override PartName="/xl/media/image62.png" ContentType="image/png"/>
  <Override PartName="/xl/media/image8.png" ContentType="image/png"/>
  <Override PartName="/xl/media/image63.png" ContentType="image/png"/>
  <Override PartName="/xl/media/image9.png" ContentType="image/png"/>
  <Override PartName="/xl/media/image64.png" ContentType="image/png"/>
  <Override PartName="/xl/media/image36.png" ContentType="image/png"/>
  <Override PartName="/xl/media/image11.png" ContentType="image/png"/>
  <Override PartName="/xl/media/image35.png" ContentType="image/png"/>
  <Override PartName="/xl/media/image10.png" ContentType="image/png"/>
  <Override PartName="/xl/media/image34.png" ContentType="image/png"/>
  <Override PartName="/xl/media/image59.png" ContentType="image/png"/>
  <Override PartName="/xl/media/image33.png" ContentType="image/png"/>
  <Override PartName="/xl/media/image58.png" ContentType="image/png"/>
  <Override PartName="/xl/media/image32.png" ContentType="image/png"/>
  <Override PartName="/xl/media/image57.png" ContentType="image/png"/>
  <Override PartName="/xl/media/image31.png" ContentType="image/png"/>
  <Override PartName="/xl/media/image56.png" ContentType="image/png"/>
  <Override PartName="/xl/media/image30.png" ContentType="image/png"/>
  <Override PartName="/xl/media/image55.png" ContentType="image/png"/>
  <Override PartName="/xl/media/image40.png" ContentType="image/png"/>
  <Override PartName="/xl/media/image41.png" ContentType="image/png"/>
  <Override PartName="/xl/media/image42.png" ContentType="image/png"/>
  <Override PartName="/xl/media/image14.png" ContentType="image/png"/>
  <Override PartName="/xl/media/image39.png" ContentType="image/png"/>
  <Override PartName="/xl/media/image53.png" ContentType="image/png"/>
  <Override PartName="/xl/media/image54.png" ContentType="image/png"/>
  <Override PartName="/xl/media/image13.png" ContentType="image/png"/>
  <Override PartName="/xl/media/image38.png" ContentType="image/png"/>
  <Override PartName="/xl/media/image52.png" ContentType="image/png"/>
  <Override PartName="/xl/media/image12.png" ContentType="image/png"/>
  <Override PartName="/xl/media/image37.png" ContentType="image/png"/>
  <Override PartName="/xl/media/image44.png" ContentType="image/png"/>
  <Override PartName="/xl/media/image51.png" ContentType="image/png"/>
  <Override PartName="/xl/media/image43.png" ContentType="image/png"/>
  <Override PartName="/xl/media/image50.png" ContentType="image/png"/>
  <Override PartName="/xl/media/image16.png" ContentType="image/png"/>
  <Override PartName="/xl/media/image15.png" ContentType="image/png"/>
  <Override PartName="/xl/media/image17.png" ContentType="image/png"/>
  <Override PartName="/xl/media/image18.png" ContentType="image/png"/>
  <Override PartName="/xl/media/image19.png" ContentType="image/png"/>
  <Override PartName="/xl/media/image45.png" ContentType="image/png"/>
  <Override PartName="/xl/media/image20.png" ContentType="image/png"/>
  <Override PartName="/xl/media/image46.png" ContentType="image/png"/>
  <Override PartName="/xl/media/image21.png" ContentType="image/png"/>
  <Override PartName="/xl/media/image47.png" ContentType="image/png"/>
  <Override PartName="/xl/media/image22.png" ContentType="image/png"/>
  <Override PartName="/xl/media/image48.png" ContentType="image/png"/>
  <Override PartName="/xl/media/image23.png" ContentType="image/png"/>
  <Override PartName="/xl/media/image49.png" ContentType="image/png"/>
  <Override PartName="/xl/media/image24.png" ContentType="image/png"/>
  <Override PartName="/xl/media/image25.png" ContentType="image/png"/>
  <Override PartName="/xl/media/image26.png" ContentType="image/png"/>
  <Override PartName="/xl/media/image27.png" ContentType="image/png"/>
  <Override PartName="/xl/media/image28.png" ContentType="image/png"/>
  <Override PartName="/xl/media/image29.png" ContentType="image/png"/>
  <Override PartName="/xl/styles.xml" ContentType="application/vnd.openxmlformats-officedocument.spreadsheetml.styles+xml"/>
  <Override PartName="/xl/comments24.xml" ContentType="application/vnd.openxmlformats-officedocument.spreadsheetml.comment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20.xml" ContentType="application/vnd.openxmlformats-officedocument.spreadsheetml.worksheet+xml"/>
  <Override PartName="/xl/worksheets/sheet45.xml" ContentType="application/vnd.openxmlformats-officedocument.spreadsheetml.worksheet+xml"/>
  <Override PartName="/xl/worksheets/sheet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.xml" ContentType="application/vnd.openxmlformats-officedocument.spreadsheetml.worksheet+xml"/>
  <Override PartName="/xl/worksheets/sheet43.xml" ContentType="application/vnd.openxmlformats-officedocument.spreadsheetml.worksheet+xml"/>
  <Override PartName="/xl/worksheets/sheet3.xml" ContentType="application/vnd.openxmlformats-officedocument.spreadsheetml.worksheet+xml"/>
  <Override PartName="/xl/worksheets/sheet4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9.xml" ContentType="application/vnd.openxmlformats-officedocument.spreadsheetml.worksheet+xml"/>
  <Override PartName="/xl/worksheets/sheet25.xml" ContentType="application/vnd.openxmlformats-officedocument.spreadsheetml.worksheet+xml"/>
  <Override PartName="/xl/worksheets/sheet18.xml" ContentType="application/vnd.openxmlformats-officedocument.spreadsheetml.worksheet+xml"/>
  <Override PartName="/xl/worksheets/sheet24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2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9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10.xml" ContentType="application/vnd.openxmlformats-officedocument.spreadsheetml.worksheet+xml"/>
  <Override PartName="/xl/worksheets/sheet35.xml" ContentType="application/vnd.openxmlformats-officedocument.spreadsheetml.worksheet+xml"/>
  <Override PartName="/xl/worksheets/sheet11.xml" ContentType="application/vnd.openxmlformats-officedocument.spreadsheetml.worksheet+xml"/>
  <Override PartName="/xl/worksheets/sheet36.xml" ContentType="application/vnd.openxmlformats-officedocument.spreadsheetml.worksheet+xml"/>
  <Override PartName="/xl/worksheets/sheet1.xml" ContentType="application/vnd.openxmlformats-officedocument.spreadsheetml.worksheet+xml"/>
  <Override PartName="/xl/worksheets/sheet40.xml" ContentType="application/vnd.openxmlformats-officedocument.spreadsheetml.worksheet+xml"/>
  <Override PartName="/xl/worksheets/sheet23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8.xml.rels" ContentType="application/vnd.openxmlformats-package.relationships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_rels/sheet11.xml.rels" ContentType="application/vnd.openxmlformats-package.relationships+xml"/>
  <Override PartName="/xl/worksheets/_rels/sheet3.xml.rels" ContentType="application/vnd.openxmlformats-package.relationships+xml"/>
  <Override PartName="/xl/worksheets/_rels/sheet24.xml.rels" ContentType="application/vnd.openxmlformats-package.relationships+xml"/>
  <Override PartName="/xl/worksheets/_rels/sheet2.xml.rels" ContentType="application/vnd.openxmlformats-package.relationships+xml"/>
  <Override PartName="/xl/worksheets/sheet46.xml" ContentType="application/vnd.openxmlformats-officedocument.spreadsheetml.worksheet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worksheets/sheet4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_rels/drawing8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6.xml.rels" ContentType="application/vnd.openxmlformats-package.relationships+xml"/>
  <Override PartName="/xl/drawings/_rels/drawing5.xml.rels" ContentType="application/vnd.openxmlformats-package.relationships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8.xml" ContentType="application/vnd.openxmlformats-officedocument.drawing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Инструкция" sheetId="1" state="visible" r:id="rId2"/>
    <sheet name="Лог обновления" sheetId="2" state="hidden" r:id="rId3"/>
    <sheet name="Титульный" sheetId="3" state="visible" r:id="rId4"/>
    <sheet name="Форма 4.1.1" sheetId="4" state="visible" r:id="rId5"/>
    <sheet name="Форма 4.1.2" sheetId="5" state="visible" r:id="rId6"/>
    <sheet name="Форма 4.1.3" sheetId="6" state="visible" r:id="rId7"/>
    <sheet name="Форма 1.0.1" sheetId="7" state="visible" r:id="rId8"/>
    <sheet name="Форма 1.0.2" sheetId="8" state="hidden" r:id="rId9"/>
    <sheet name="Комментарии" sheetId="9" state="visible" r:id="rId10"/>
    <sheet name="Сведения об изменении" sheetId="10" state="hidden" r:id="rId11"/>
    <sheet name="Проверка" sheetId="11" state="visible" r:id="rId12"/>
    <sheet name="MR_LIST" sheetId="12" state="hidden" r:id="rId13"/>
    <sheet name="modList05" sheetId="13" state="hidden" r:id="rId14"/>
    <sheet name="modList02" sheetId="14" state="hidden" r:id="rId15"/>
    <sheet name="REESTR_VT" sheetId="15" state="hidden" r:id="rId16"/>
    <sheet name="REESTR_VED" sheetId="16" state="hidden" r:id="rId17"/>
    <sheet name="modfrmReestrObj" sheetId="17" state="hidden" r:id="rId18"/>
    <sheet name="modProv" sheetId="18" state="hidden" r:id="rId19"/>
    <sheet name="AllSheetsInThisWorkbook" sheetId="19" state="hidden" r:id="rId20"/>
    <sheet name="TEHSHEET" sheetId="20" state="hidden" r:id="rId21"/>
    <sheet name="modServiceModule" sheetId="21" state="hidden" r:id="rId22"/>
    <sheet name="modCheckCyan" sheetId="22" state="hidden" r:id="rId23"/>
    <sheet name="modHTTP" sheetId="23" state="hidden" r:id="rId24"/>
    <sheet name="et_union_hor" sheetId="24" state="hidden" r:id="rId25"/>
    <sheet name="REESTR_MO" sheetId="25" state="hidden" r:id="rId26"/>
    <sheet name="REESTR_MO_FILTER" sheetId="26" state="hidden" r:id="rId27"/>
    <sheet name="et_union_vert" sheetId="27" state="hidden" r:id="rId28"/>
    <sheet name="modInfo" sheetId="28" state="hidden" r:id="rId29"/>
    <sheet name="modReestr" sheetId="29" state="hidden" r:id="rId30"/>
    <sheet name="modfrmReestr" sheetId="30" state="hidden" r:id="rId31"/>
    <sheet name="modUpdTemplMain" sheetId="31" state="hidden" r:id="rId32"/>
    <sheet name="REESTR_ORG" sheetId="32" state="hidden" r:id="rId33"/>
    <sheet name="modClassifierValidate" sheetId="33" state="hidden" r:id="rId34"/>
    <sheet name="modHyp" sheetId="34" state="hidden" r:id="rId35"/>
    <sheet name="modList00" sheetId="35" state="hidden" r:id="rId36"/>
    <sheet name="modList01" sheetId="36" state="hidden" r:id="rId37"/>
    <sheet name="modList03" sheetId="37" state="hidden" r:id="rId38"/>
    <sheet name="modList04" sheetId="38" state="hidden" r:id="rId39"/>
    <sheet name="modList07" sheetId="39" state="hidden" r:id="rId40"/>
    <sheet name="modfrmRezimChoose" sheetId="40" state="hidden" r:id="rId41"/>
    <sheet name="modfrmDateChoose" sheetId="41" state="hidden" r:id="rId42"/>
    <sheet name="modComm" sheetId="42" state="hidden" r:id="rId43"/>
    <sheet name="modThisWorkbook" sheetId="43" state="hidden" r:id="rId44"/>
    <sheet name="modfrmReestrMR" sheetId="44" state="hidden" r:id="rId45"/>
    <sheet name="modfrmRegion" sheetId="45" state="hidden" r:id="rId46"/>
    <sheet name="modfrmCheckUpdates" sheetId="46" state="hidden" r:id="rId47"/>
  </sheets>
  <definedNames>
    <definedName function="false" hidden="true" localSheetId="10" name="_xlnm._FilterDatabase" vbProcedure="false">Проверка!$B$4:$D$4</definedName>
    <definedName function="false" hidden="false" name="add_CS_List05_1" vbProcedure="false">'Форма 1.0.1'!$J$23</definedName>
    <definedName function="false" hidden="false" name="add_List01_1" vbProcedure="false">modList04!$20:$20</definedName>
    <definedName function="false" hidden="false" name="add_sys" vbProcedure="false">'Форма 4.1.2'!$E$12</definedName>
    <definedName function="false" hidden="false" name="add_ved" vbProcedure="false">'Форма 4.1.2'!$F$12</definedName>
    <definedName function="false" hidden="false" name="anscount" vbProcedure="false">1</definedName>
    <definedName function="false" hidden="false" name="checkCells_List05_1" vbProcedure="false">'Форма 1.0.1'!$I$7:$L$23</definedName>
    <definedName function="false" hidden="false" name="checkCell_1" vbProcedure="false">'Форма 4.1.3'!$D$9:$K$19</definedName>
    <definedName function="false" hidden="false" name="checkCell_2" vbProcedure="false">'Форма 4.1.2'!$D$10:$Q$12</definedName>
    <definedName function="false" hidden="false" name="checkCell_4" vbProcedure="false">'Форма 4.1.1'!$F$12:$F$48</definedName>
    <definedName function="false" hidden="false" name="checkCell_List07" vbProcedure="false">'Сведения об изменении'!$D$11:$E$13</definedName>
    <definedName function="false" hidden="false" name="CHECK_LINK_RANGE_1" vbProcedure="false">"Калькуляция!$I$11:$I$132"</definedName>
    <definedName function="false" hidden="false" name="chkGetUpdatesValue" vbProcedure="false">Инструкция!$AA$105</definedName>
    <definedName function="false" hidden="false" name="chkNoUpdatesValue" vbProcedure="false">Инструкция!$AA$107</definedName>
    <definedName function="false" hidden="false" name="clear_range" vbProcedure="false">'Форма 4.1.1'!$F$12,'Форма 4.1.1'!$F$16:$F$24,'Форма 4.1.1'!$F$37:$F$49</definedName>
    <definedName function="false" hidden="false" name="code" vbProcedure="false">Инструкция!$B$2</definedName>
    <definedName function="false" hidden="false" name="data_org" vbProcedure="false">'Форма 4.1.1'!$F$16</definedName>
    <definedName function="false" hidden="false" name="data_type" vbProcedure="false">TEHSHEET!$Q$2:$Q$3</definedName>
    <definedName function="false" hidden="false" name="data_uniTS" vbProcedure="false">'Форма 4.1.1'!$F$20</definedName>
    <definedName function="false" hidden="false" name="DATA_URL" vbProcedure="false">modReestr!$A$2</definedName>
    <definedName function="false" hidden="false" name="differentially_TS_flag" vbProcedure="false">Титульный!$F$13</definedName>
    <definedName function="false" hidden="false" name="diff_type" vbProcedure="false">Титульный!$F$19</definedName>
    <definedName function="false" hidden="false" name="DocProp_TemplateCode" vbProcedure="false">TEHSHEET!$N$2</definedName>
    <definedName function="false" hidden="false" name="DocProp_Version" vbProcedure="false">TEHSHEET!$N$1</definedName>
    <definedName function="false" hidden="false" name="email" vbProcedure="false">'Форма 4.1.1'!$F$42</definedName>
    <definedName function="false" hidden="false" name="et_Comm" vbProcedure="false">et_union_hor!$14:$14</definedName>
    <definedName function="false" hidden="false" name="et_first_sys" vbProcedure="false">et_union_hor!$E$65</definedName>
    <definedName function="false" hidden="false" name="et_flag_inet_mo" vbProcedure="false">et_union_hor!$J$9</definedName>
    <definedName function="false" hidden="false" name="et_List00" vbProcedure="false">modList04!$12:$16</definedName>
    <definedName function="false" hidden="false" name="et_List01_1" vbProcedure="false">et_union_hor!$4:$5</definedName>
    <definedName function="false" hidden="false" name="et_List01_2" vbProcedure="false">et_union_hor!$9:$9</definedName>
    <definedName function="false" hidden="false" name="et_List02_2" vbProcedure="false">et_union_hor!$65:$65</definedName>
    <definedName function="false" hidden="false" name="et_List02_3" vbProcedure="false">et_union_hor!$65:$65</definedName>
    <definedName function="false" hidden="false" name="et_List03" vbProcedure="false">et_union_hor!$20:$20</definedName>
    <definedName function="false" hidden="false" name="et_List04_0" vbProcedure="false">et_union_hor!$70:$70</definedName>
    <definedName function="false" hidden="false" name="et_List04_1" vbProcedure="false">et_union_hor!$74:$74</definedName>
    <definedName function="false" hidden="false" name="et_List04_2" vbProcedure="false">et_union_hor!$111:$115</definedName>
    <definedName function="false" hidden="false" name="et_List05" vbProcedure="false">et_union_hor!$56:$56</definedName>
    <definedName function="false" hidden="false" name="et_List05_1" vbProcedure="false">et_union_hor!$90:$90</definedName>
    <definedName function="false" hidden="false" name="et_List05_2" vbProcedure="false">et_union_hor!$89:$91</definedName>
    <definedName function="false" hidden="false" name="et_List05_3" vbProcedure="false">et_union_hor!$87:$92</definedName>
    <definedName function="false" hidden="false" name="et_List05_4" vbProcedure="false">et_union_hor!$85:$93</definedName>
    <definedName function="false" hidden="false" name="et_List05_CS_VD" vbProcedure="false">et_union_hor!$K$85:$K$86</definedName>
    <definedName function="false" hidden="false" name="et_List05_withDIff" vbProcedure="false">et_union_hor!$C$100:$C$101</definedName>
    <definedName function="false" hidden="false" name="et_List05_withOutDIff" vbProcedure="false">et_union_hor!$C$105:$C$106</definedName>
    <definedName function="false" hidden="false" name="et_List07" vbProcedure="false">et_union_hor!$79:$79</definedName>
    <definedName function="false" hidden="false" name="fil" vbProcedure="false">Титульный!$F$35</definedName>
    <definedName function="false" hidden="false" name="fil_flag" vbProcedure="false">Титульный!$F$32</definedName>
    <definedName function="false" hidden="false" name="FirstLine" vbProcedure="false">Инструкция!$A$6</definedName>
    <definedName function="false" hidden="false" name="first_sys" vbProcedure="false">'Форма 4.1.2'!$E$11</definedName>
    <definedName function="false" hidden="false" name="flagUsedCS_List02" vbProcedure="false">'Форма 4.1.2'!$Z$10:$Z$12</definedName>
    <definedName function="false" hidden="false" name="flagUsedVD_List02" vbProcedure="false">'Форма 4.1.2'!$AA$10:$AA$12</definedName>
    <definedName function="false" hidden="false" name="flag_publication" vbProcedure="false">Титульный!$F$11:$F$11</definedName>
    <definedName function="false" hidden="false" name="form_date" vbProcedure="false">Титульный!$F$15</definedName>
    <definedName function="false" hidden="false" name="form_type" vbProcedure="false">Титульный!$F$17</definedName>
    <definedName function="false" hidden="false" name="form_up_date" vbProcedure="false">Титульный!$F$21</definedName>
    <definedName function="false" hidden="false" name="god" vbProcedure="false">Титульный!$F$30</definedName>
    <definedName function="false" hidden="false" name="IDtariff_List05_1" vbProcedure="false">'Форма 1.0.1'!$A$1</definedName>
    <definedName function="false" hidden="false" name="id_rate" vbProcedure="false">Титульный!$F$23:$F$24</definedName>
    <definedName function="false" hidden="false" name="inet_mo" vbProcedure="false">'Форма 4.1.3'!$J$9:$J$19</definedName>
    <definedName function="false" hidden="false" name="Info_FilFlag" vbProcedure="false">modInfo!$B$1</definedName>
    <definedName function="false" hidden="false" name="Info_ForSKIInListMO" vbProcedure="false">modInfo!$B$11</definedName>
    <definedName function="false" hidden="false" name="Info_PeriodInTitle" vbProcedure="false">modInfo!$B$4</definedName>
    <definedName function="false" hidden="false" name="Info_PublicationWeb" vbProcedure="false">modInfo!$B$9</definedName>
    <definedName function="false" hidden="false" name="Info_TitleGroupRates" vbProcedure="false">modInfo!$B$5</definedName>
    <definedName function="false" hidden="false" name="Info_TitleIdRate" vbProcedure="false">modInfo!$B$6</definedName>
    <definedName function="false" hidden="false" name="Info_TitleIdRateNote" vbProcedure="false">modInfo!$B$7</definedName>
    <definedName function="false" hidden="false" name="Info_TitleKindPublication" vbProcedure="false">modInfo!$B$3</definedName>
    <definedName function="false" hidden="false" name="Info_TitlePublication" vbProcedure="false">modInfo!$B$2</definedName>
    <definedName function="false" hidden="false" name="inn" vbProcedure="false">Титульный!$F$36</definedName>
    <definedName function="false" hidden="false" name="Instruction_region" vbProcedure="false">Инструкция!$E$85</definedName>
    <definedName function="false" hidden="false" name="Instr_1" vbProcedure="false">Инструкция!$7:$19</definedName>
    <definedName function="false" hidden="false" name="Instr_2" vbProcedure="false">Инструкция!$20:$34</definedName>
    <definedName function="false" hidden="false" name="Instr_3" vbProcedure="false">Инструкция!$35:$45</definedName>
    <definedName function="false" hidden="false" name="Instr_4" vbProcedure="false">Инструкция!$46:$57</definedName>
    <definedName function="false" hidden="false" name="Instr_5" vbProcedure="false">Инструкция!$58:$69</definedName>
    <definedName function="false" hidden="false" name="Instr_6" vbProcedure="false">Инструкция!$70:$85</definedName>
    <definedName function="false" hidden="false" name="Instr_7" vbProcedure="false">Инструкция!$103:$117</definedName>
    <definedName function="false" hidden="false" name="kind_group_rates" vbProcedure="false">TEHSHEET!$S$2:$S$11</definedName>
    <definedName function="false" hidden="false" name="kind_of_activity" vbProcedure="false">REESTR_VED!$B$2:$B$11</definedName>
    <definedName function="false" hidden="false" name="kind_of_activity_WARM" vbProcedure="false">TEHSHEET!$R$11:$R$18</definedName>
    <definedName function="false" hidden="false" name="kind_of_CS_on_sheet" vbProcedure="false">TEHSHEET!$AE$2</definedName>
    <definedName function="false" hidden="false" name="kind_of_CS_on_sheet_filter" vbProcedure="false">TEHSHEET!$AF$2</definedName>
    <definedName function="false" hidden="false" name="kind_of_forms" vbProcedure="false">TEHSHEET!$AB$2:$AB$5</definedName>
    <definedName function="false" hidden="false" name="kind_of_nameforms" vbProcedure="false">TEHSHEET!$AC$2:$AC$5</definedName>
    <definedName function="false" hidden="false" name="kind_of_NDS" vbProcedure="false">TEHSHEET!$H$2:$H$4</definedName>
    <definedName function="false" hidden="false" name="kind_of_org_type" vbProcedure="false">TEHSHEET!$P$2:$P$5</definedName>
    <definedName function="false" hidden="false" name="kind_of_publication" vbProcedure="false">TEHSHEET!$G$2:$G$3</definedName>
    <definedName function="false" hidden="false" name="kind_of_unit" vbProcedure="false">TEHSHEET!$J$2:$J$3</definedName>
    <definedName function="false" hidden="false" name="kind_of_VD_on_sheet" vbProcedure="false">TEHSHEET!$AG$2</definedName>
    <definedName function="false" hidden="false" name="kind_of_VD_on_sheet_filter" vbProcedure="false">TEHSHEET!$AH$2</definedName>
    <definedName function="false" hidden="false" name="kpp" vbProcedure="false">Титульный!$F$37</definedName>
    <definedName function="false" hidden="false" name="LastUpdateDate_MO" vbProcedure="false">'Форма 4.1.1'!$E$6</definedName>
    <definedName function="false" hidden="false" name="LINK_RANGE" vbProcedure="false">modReestr!$B$5:$B$6</definedName>
    <definedName function="false" hidden="false" name="List01_GroundMaterials_1" vbProcedure="false">'Форма 4.1.3'!$K$9:$K$19</definedName>
    <definedName function="false" hidden="false" name="List01_mrid_col" vbProcedure="false">'Форма 4.1.3'!$N:$N</definedName>
    <definedName function="false" hidden="false" name="List01_NameCol" vbProcedure="false">'Форма 4.1.3'!$P$1:$R$1</definedName>
    <definedName function="false" hidden="false" name="List01_note" vbProcedure="false">'Форма 4.1.3'!$L$9</definedName>
    <definedName function="false" hidden="false" name="List02_ActivityCol" vbProcedure="false">'Форма 4.1.2'!$F$10:$F$12</definedName>
    <definedName function="false" hidden="false" name="List02_CSCol" vbProcedure="false">'Форма 4.1.2'!$E$10:$E$12</definedName>
    <definedName function="false" hidden="false" name="List02_EM" vbProcedure="false">'Форма 4.1.2'!$J$10:$J$12</definedName>
    <definedName function="false" hidden="false" name="List02_note" vbProcedure="false">'Форма 4.1.2'!$R$10:$R$12</definedName>
    <definedName function="false" hidden="false" name="List02_sysid_col" vbProcedure="false">'Форма 4.1.2'!$T:$T</definedName>
    <definedName function="false" hidden="false" name="List02_VDCol" vbProcedure="false">'Форма 4.1.2'!$F$10:$F$12</definedName>
    <definedName function="false" hidden="false" name="List03_Date_1" vbProcedure="false">'Форма 1.0.2'!$I$12:$I$13</definedName>
    <definedName function="false" hidden="false" name="List03_GroundMaterials_1" vbProcedure="false">'Форма 1.0.2'!$J$12:$J$13</definedName>
    <definedName function="false" hidden="false" name="List03_NameForms" vbProcedure="false">'Форма 1.0.2'!$F$12:$F$13</definedName>
    <definedName function="false" hidden="false" name="List03_NameForms_Copy" vbProcedure="false">'Форма 1.0.2'!$M$12:$M$13</definedName>
    <definedName function="false" hidden="false" name="List03_note" vbProcedure="false">'Форма 1.0.2'!$K$12</definedName>
    <definedName function="false" hidden="false" name="List03_NumForms" vbProcedure="false">'Форма 1.0.2'!$E$12:$E$13</definedName>
    <definedName function="false" hidden="false" name="List03_NumForms_Copy" vbProcedure="false">'Форма 1.0.2'!$N$12:$N$13</definedName>
    <definedName function="false" hidden="false" name="List04_note" vbProcedure="false">'Форма 4.1.1'!$G$10:$G$48</definedName>
    <definedName function="false" hidden="false" name="List04_uniTS_block" vbProcedure="false">'Форма 4.1.1'!$F$18:$F$23</definedName>
    <definedName function="false" hidden="false" name="List04_uniTS_blockColor" vbProcedure="false">'Форма 4.1.1'!$F$19:$F$22</definedName>
    <definedName function="false" hidden="false" name="List05_CS_Copy" vbProcedure="false">'Форма 1.0.1'!$N$7:$N$23</definedName>
    <definedName function="false" hidden="false" name="List05_FirstRange" vbProcedure="false">'Форма 1.0.1'!$7:$7</definedName>
    <definedName function="false" hidden="false" name="List05_flag_point" vbProcedure="false">'Форма 1.0.1'!$S$7:$S$23</definedName>
    <definedName function="false" hidden="false" name="List05_HelpColumns" vbProcedure="false">'Форма 1.0.1'!$N:$S</definedName>
    <definedName function="false" hidden="false" name="List05_MO_Copy" vbProcedure="false">'Форма 1.0.1'!$Q$7:$Q$23</definedName>
    <definedName function="false" hidden="false" name="List05_MR_Copy" vbProcedure="false">'Форма 1.0.1'!$P$7:$P$23</definedName>
    <definedName function="false" hidden="false" name="List05_note" vbProcedure="false">'Форма 1.0.1'!$L$7:$L$23</definedName>
    <definedName function="false" hidden="false" name="List05_OKTMO_Copy" vbProcedure="false">'Форма 1.0.1'!$R$7:$R$23</definedName>
    <definedName function="false" hidden="false" name="List05_VD_Copy" vbProcedure="false">'Форма 1.0.1'!$O$7:$O$23</definedName>
    <definedName function="false" hidden="false" name="list_ed" vbProcedure="false">TEHSHEET!$X$2:$X$3</definedName>
    <definedName function="false" hidden="false" name="list_email" vbProcedure="false">TEHSHEET!$Z$2:$Z$3</definedName>
    <definedName function="false" hidden="false" name="List_H" vbProcedure="false">TEHSHEET!$U$2:$U$25</definedName>
    <definedName function="false" hidden="false" name="List_M" vbProcedure="false">TEHSHEET!$V$2:$V$61</definedName>
    <definedName function="false" hidden="false" name="LIST_MR_MO_OKTMO" vbProcedure="false">REESTR_MO!$A$2:$D$97</definedName>
    <definedName function="false" hidden="false" name="LIST_MR_MO_OKTMO_FILTER" vbProcedure="false">REESTR_MO_FILTER!$A$2:$D$2</definedName>
    <definedName function="false" hidden="false" name="list_of_tariff" vbProcedure="false">TEHSHEET!$K$2:$K$3</definedName>
    <definedName function="false" hidden="false" name="list_url" vbProcedure="false">TEHSHEET!$Y$2:$Y$3</definedName>
    <definedName function="false" hidden="false" name="logical" vbProcedure="false">TEHSHEET!$D$2:$D$3</definedName>
    <definedName function="false" hidden="false" name="mail" vbProcedure="false">Титульный!$F$46</definedName>
    <definedName function="false" hidden="false" name="mail_legal" vbProcedure="false">Титульный!$F$45</definedName>
    <definedName function="false" hidden="false" name="mail_post" vbProcedure="false">'Форма 4.1.1'!$F$36</definedName>
    <definedName function="false" hidden="false" name="MONTH" vbProcedure="false">TEHSHEET!$E$2:$E$13</definedName>
    <definedName function="false" hidden="false" name="mo_List01" vbProcedure="false">'Форма 4.1.3'!$H$9:$H$19</definedName>
    <definedName function="false" hidden="false" name="MR_23" vbProcedure="false">'Форма 4.1.2'!$12:$12</definedName>
    <definedName function="false" hidden="false" name="mr_id" vbProcedure="false">TEHSHEET!$L$2</definedName>
    <definedName function="false" hidden="false" name="mr_list" vbProcedure="false">MR_LIST!$A$1</definedName>
    <definedName function="false" hidden="false" name="mr_List01" vbProcedure="false">'Форма 4.1.3'!$E$9:$E$19</definedName>
    <definedName function="false" hidden="false" name="nalog" vbProcedure="false">Титульный!$F$41</definedName>
    <definedName function="false" hidden="false" name="ogrn" vbProcedure="false">'Форма 4.1.1'!$F$15</definedName>
    <definedName function="false" hidden="false" name="org" vbProcedure="false">Титульный!$F$34</definedName>
    <definedName function="false" hidden="false" name="Org_Address" vbProcedure="false">Титульный!$F$45:$F$46</definedName>
    <definedName function="false" hidden="false" name="Org_buhg" vbProcedure="false">Титульный!$F$54:$F$55</definedName>
    <definedName function="false" hidden="false" name="org_dir" vbProcedure="false">'Форма 4.1.1'!$F$32</definedName>
    <definedName function="false" hidden="false" name="org_full" vbProcedure="false">'Форма 4.1.1'!$F$12</definedName>
    <definedName function="false" hidden="false" name="Org_main" vbProcedure="false">Титульный!$F$49:$F$51</definedName>
    <definedName function="false" hidden="false" name="Org_otv_lico" vbProcedure="false">Титульный!$F$59:$F$62</definedName>
    <definedName function="false" hidden="false" name="P19_T1_Protect" vbProcedure="false">#ИМЯ?,#ИМЯ?,#ИМЯ?,#ИМЯ?,#ИМЯ?,#ИМЯ?,#ИМЯ?,#ИМЯ?,#ИМЯ?,#ИМЯ?</definedName>
    <definedName function="false" hidden="false" name="P19_T2_Protect" vbProcedure="false">#ИМЯ?,#ИМЯ?,#ИМЯ?,#ИМЯ?,#ИМЯ?,#ИМЯ?,#ИМЯ?,#ИМЯ?,#ИМЯ?,#ИМЯ?</definedName>
    <definedName function="false" hidden="false" name="pDel_Comm" vbProcedure="false">Комментарии!$C$11:$C$12</definedName>
    <definedName function="false" hidden="false" name="pDel_List01_1" vbProcedure="false">'Форма 4.1.3'!$C$9:$C$19</definedName>
    <definedName function="false" hidden="false" name="pDel_List01_2" vbProcedure="false">'Форма 4.1.3'!$F$9:$F$19</definedName>
    <definedName function="false" hidden="false" name="pDel_List02_3" vbProcedure="false">'Форма 4.1.2'!$C$10:$C$12</definedName>
    <definedName function="false" hidden="false" name="pDel_List03" vbProcedure="false">'Форма 1.0.2'!$C$12:$C$13</definedName>
    <definedName function="false" hidden="false" name="pDel_List05" vbProcedure="false">'Форма 1.0.1'!$E$7:$H$23</definedName>
    <definedName function="false" hidden="false" name="pDel_List07" vbProcedure="false">'Сведения об изменении'!$C$11:$C$13</definedName>
    <definedName function="false" hidden="false" name="pIns_Comm" vbProcedure="false">Комментарии!$E$12</definedName>
    <definedName function="false" hidden="false" name="pIns_List01_1" vbProcedure="false">'Форма 4.1.3'!$E$19</definedName>
    <definedName function="false" hidden="false" name="pIns_List01_start" vbProcedure="false">'Форма 4.1.3'!$E$9</definedName>
    <definedName function="false" hidden="false" name="pIns_List03" vbProcedure="false">'Форма 1.0.2'!$E$13</definedName>
    <definedName function="false" hidden="false" name="pIns_List04" vbProcedure="false">'Форма 4.1.1'!$E$48</definedName>
    <definedName function="false" hidden="false" name="pIns_List04_ETO" vbProcedure="false">'Форма 4.1.1'!$E$23</definedName>
    <definedName function="false" hidden="false" name="pIns_List07" vbProcedure="false">'Сведения об изменении'!$E$13</definedName>
    <definedName function="false" hidden="false" name="ppL0" vbProcedure="false">'Форма 4.1.2'!$F$9</definedName>
    <definedName function="false" hidden="false" name="prd2_q" vbProcedure="false">Титульный!$F$29</definedName>
    <definedName function="false" hidden="false" name="prim" vbProcedure="false">'Форма 4.1.1'!$G$12:$G$47</definedName>
    <definedName function="false" hidden="false" name="prim_dynamic" vbProcedure="false">'Форма 4.1.1'!$G$44:$G$48</definedName>
    <definedName function="false" hidden="false" name="PROT_22" vbProcedure="false">#ИМЯ?,#ИМЯ?,#ИМЯ?</definedName>
    <definedName function="false" hidden="false" name="QUARTER" vbProcedure="false">TEHSHEET!$F$2:$F$5</definedName>
    <definedName function="false" hidden="false" name="REESTR_ORG_RANGE" vbProcedure="false">REESTR_ORG!$A$2:$J$257</definedName>
    <definedName function="false" hidden="false" name="REESTR_VED_RANGE" vbProcedure="false">REESTR_VED!$A$2:$B$11</definedName>
    <definedName function="false" hidden="false" name="REGION" vbProcedure="false">TEHSHEET!$A$2:$A$87</definedName>
    <definedName function="false" hidden="false" name="region_name" vbProcedure="false">Титульный!$F$7</definedName>
    <definedName function="false" hidden="false" name="rejim_row" vbProcedure="false">'Форма 4.1.1'!$F$44:$F$47</definedName>
    <definedName function="false" hidden="false" name="rez_rab" vbProcedure="false">'Форма 4.1.1'!$E$53</definedName>
    <definedName function="false" hidden="false" name="rez_rab_first" vbProcedure="false">'Форма 4.1.1'!$F$44</definedName>
    <definedName function="false" hidden="false" name="rez_rab_list" vbProcedure="false">'Форма 4.1.1'!$F$44:$F$48</definedName>
    <definedName function="false" hidden="false" name="ruk_dolz" vbProcedure="false">Титульный!$F$50</definedName>
    <definedName function="false" hidden="false" name="ruk_f" vbProcedure="false">'Форма 4.1.1'!$F$33</definedName>
    <definedName function="false" hidden="false" name="ruk_fio" vbProcedure="false">Титульный!$F$49</definedName>
    <definedName function="false" hidden="false" name="ruk_i" vbProcedure="false">'Форма 4.1.1'!$F$34</definedName>
    <definedName function="false" hidden="false" name="ruk_o" vbProcedure="false">'Форма 4.1.1'!$F$35</definedName>
    <definedName function="false" hidden="false" name="SAPBEXrevision" vbProcedure="false">1</definedName>
    <definedName function="false" hidden="false" name="SAPBEXsysID" vbProcedure="false">"BW2"</definedName>
    <definedName function="false" hidden="false" name="SAPBEXwbID" vbProcedure="false">"479GSPMTNK9HM4ZSIVE5K2SH6"</definedName>
    <definedName function="false" hidden="false" name="SCOPE_16_PRT" vbProcedure="false">#ИМЯ?,#ИМЯ?</definedName>
    <definedName function="false" hidden="false" name="Scope_17_PRT" vbProcedure="false">#ИМЯ?,#ИМЯ?</definedName>
    <definedName function="false" hidden="false" name="SCOPE_PER_PRT" vbProcedure="false">#ИМЯ?,#ИМЯ?,#ИМЯ?,#ИМЯ?</definedName>
    <definedName function="false" hidden="false" name="SCOPE_SV_PRT" vbProcedure="false">#ИМЯ?,#ИМЯ?,#ИМЯ?</definedName>
    <definedName function="false" hidden="false" name="SKI_number" vbProcedure="false">TEHSHEET!$I$2:$I$21</definedName>
    <definedName function="false" hidden="false" name="strPublication" vbProcedure="false">Титульный!$F$9</definedName>
    <definedName function="false" hidden="false" name="sys_id" vbProcedure="false">TEHSHEET!$L$4</definedName>
    <definedName function="false" hidden="false" name="T2_1_Protect" vbProcedure="false">#ИМЯ?,#ИМЯ?,#ИМЯ?,#ИМЯ?</definedName>
    <definedName function="false" hidden="false" name="T2_2_Protect" vbProcedure="false">#ИМЯ?,#ИМЯ?,#ИМЯ?,#ИМЯ?</definedName>
    <definedName function="false" hidden="false" name="T2_DiapProt" vbProcedure="false">#ИМЯ?,#ИМЯ?</definedName>
    <definedName function="false" hidden="false" name="T2_Protect" vbProcedure="false">#ИМЯ?,#ИМЯ?,#ИМЯ?</definedName>
    <definedName function="false" hidden="false" name="T6_Protect" vbProcedure="false">#ИМЯ?,#ИМЯ?</definedName>
    <definedName function="false" hidden="false" name="TECH_ORG_ID" vbProcedure="false">Титульный!$F$1</definedName>
    <definedName function="false" hidden="false" name="tel" vbProcedure="false">'Форма 4.1.1'!$F$38</definedName>
    <definedName function="false" hidden="false" name="title_kind_of_CS_on_sheet" vbProcedure="false">TEHSHEET!$AE$1</definedName>
    <definedName function="false" hidden="false" name="title_kind_of_VD_on_sheet" vbProcedure="false">TEHSHEET!$AG$1</definedName>
    <definedName function="false" hidden="false" name="TSphere" vbProcedure="false">TEHSHEET!$N$3</definedName>
    <definedName function="false" hidden="false" name="TSphere_full" vbProcedure="false">TEHSHEET!$N$5</definedName>
    <definedName function="false" hidden="false" name="TSphere_trans" vbProcedure="false">TEHSHEET!$N$4</definedName>
    <definedName function="false" hidden="false" name="type_org" vbProcedure="false">Титульный!$F$39</definedName>
    <definedName function="false" hidden="false" name="unit" vbProcedure="false">Титульный!$F$26</definedName>
    <definedName function="false" hidden="false" name="UpdStatus" vbProcedure="false">Инструкция!$AA$1</definedName>
    <definedName function="false" hidden="false" name="url" vbProcedure="false">'Форма 4.1.1'!$F$41</definedName>
    <definedName function="false" hidden="false" name="ved_col" vbProcedure="false">'Форма 4.1.2'!$F:$F</definedName>
    <definedName function="false" hidden="false" name="version" vbProcedure="false">Инструкция!$B$3</definedName>
    <definedName function="false" hidden="false" name="year_list" vbProcedure="false">TEHSHEET!$C$2:$C$6</definedName>
    <definedName function="false" hidden="false" name="_ppL1" vbProcedure="false">'Форма 4.1.2'!$G$9</definedName>
    <definedName function="false" hidden="false" name="_ppL12" vbProcedure="false">'Форма 4.1.2'!$R$9</definedName>
    <definedName function="false" hidden="false" name="_ppL2" vbProcedure="false">'Форма 4.1.2'!$I$9</definedName>
    <definedName function="false" hidden="false" name="_ppL3" vbProcedure="false">'Форма 4.1.2'!$Q$9</definedName>
    <definedName function="false" hidden="false" name="й" vbProcedure="false">#ИМЯ?,#ИМЯ?</definedName>
    <definedName function="false" hidden="false" name="мрпоп" vbProcedure="false">#ИМЯ?,#ИМЯ?</definedName>
    <definedName function="false" hidden="false" name="р" vbProcedure="false">#ИМЯ?,#ИМЯ?,#ИМЯ?,#ИМЯ?</definedName>
    <definedName function="true" hidden="false" name="Instruction.BlockClick" vbProcedure="true"/>
    <definedName function="true" hidden="false" name="Instruction.cmdGetUpdate_Click" vbProcedure="true"/>
    <definedName function="true" hidden="false" name="Instruction.cmdStart_Click" vbProcedure="true"/>
    <definedName function="true" hidden="false" name="modUpdTemplLogger.Clear" vbProcedure="true"/>
    <definedName function="true" hidden="false" name="modList00.cmdOrganizationChoice_Click_Handler" vbProcedure="true"/>
    <definedName function="true" hidden="false" name="modInfo.MainSheetHelp" vbProcedure="true"/>
    <definedName function="true" hidden="false" name="modfrmDateChoose.CalendarShow" vbProcedure="true"/>
    <definedName function="true" hidden="false" name="modList00.CreatePrintedForm" vbProcedure="tru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2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M44" authorId="0">
      <text>
        <r>
          <rPr>
            <sz val="9"/>
            <color rgb="FF000000"/>
            <rFont val="Tahoma"/>
            <family val="2"/>
            <charset val="204"/>
          </rPr>
          <t xml:space="preserve"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<sst xmlns="http://schemas.openxmlformats.org/spreadsheetml/2006/main" count="3175" uniqueCount="1695">
  <si>
    <t xml:space="preserve"> (требуется обновление)</t>
  </si>
  <si>
    <t xml:space="preserve">Общая информация о регулируемой организации (ТС)</t>
  </si>
  <si>
    <t xml:space="preserve"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</si>
  <si>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A</t>
  </si>
  <si>
    <t xml:space="preserve"> - не 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</si>
  <si>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</si>
  <si>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</si>
  <si>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по двойному клику</t>
  </si>
  <si>
    <t xml:space="preserve"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</si>
  <si>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</si>
  <si>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 xml:space="preserve">Обратиться за помощью в службу технической поддержки</t>
  </si>
  <si>
    <t xml:space="preserve">Инструкция по загрузке сопроводительных материалов</t>
  </si>
  <si>
    <t xml:space="preserve">Инструкция по работе с отчетной формой</t>
  </si>
  <si>
    <t xml:space="preserve"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</si>
  <si>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 xml:space="preserve">проверять доступные обновления (рекомендуется)</t>
  </si>
  <si>
    <t xml:space="preserve">y</t>
  </si>
  <si>
    <t xml:space="preserve">никогда не проверять наличие обновлений (не рекомендуется)</t>
  </si>
  <si>
    <t xml:space="preserve">Дата/Время</t>
  </si>
  <si>
    <t xml:space="preserve">Сообщение</t>
  </si>
  <si>
    <t xml:space="preserve">Статус</t>
  </si>
  <si>
    <t xml:space="preserve">Проверка доступных обновлений...</t>
  </si>
  <si>
    <t xml:space="preserve">Информация</t>
  </si>
  <si>
    <t xml:space="preserve">Доступно обновление до версии 1.1.1</t>
  </si>
  <si>
    <t xml:space="preserve">Описание изменений: Версия 1.1
1. Корректировка ограничений значений протяженности сетей на листе 'Форма 4.1.2'</t>
  </si>
  <si>
    <t xml:space="preserve">Размер файла обновления: 283648 байт</t>
  </si>
  <si>
    <t xml:space="preserve">Подготовка к обновлению...</t>
  </si>
  <si>
    <t xml:space="preserve">Сохранение файла резервной копии: \\SERVERFILE\public\ПЭО\ЖЕЗЛОВА\Бабурина\ОБЩИЕ СВЕДЕНИЯ ОБ ОРГАНИЗАЦИИ\FAS.JKH.OPEN.INFO.ORG.WARM(v1.1).BKP..xlsb</t>
  </si>
  <si>
    <t xml:space="preserve">Резервная копия создана: \\SERVERFILE\public\ПЭО\ЖЕЗЛОВА\Бабурина\ОБЩИЕ СВЕДЕНИЯ ОБ ОРГАНИЗАЦИИ\FAS.JKH.OPEN.INFO.ORG.WARM(v1.1).BKP..xlsb</t>
  </si>
  <si>
    <t xml:space="preserve">Создание книги для установки обновлений...</t>
  </si>
  <si>
    <t xml:space="preserve">Ошибка при инициализации обновления</t>
  </si>
  <si>
    <t xml:space="preserve">Ошибка</t>
  </si>
  <si>
    <t xml:space="preserve">Создание резервной копии отменено, обновление прервано</t>
  </si>
  <si>
    <t xml:space="preserve">Предупреждение</t>
  </si>
  <si>
    <t xml:space="preserve">Обновление отменено пользователем</t>
  </si>
  <si>
    <t xml:space="preserve">Субъект РФ</t>
  </si>
  <si>
    <t xml:space="preserve">Ярославская область</t>
  </si>
  <si>
    <t xml:space="preserve">Отсутствует Интернет в границах территории МО, где организация осуществляет регулируемые виды деятельности</t>
  </si>
  <si>
    <t xml:space="preserve">нет</t>
  </si>
  <si>
    <t xml:space="preserve">Дата предоставления информации</t>
  </si>
  <si>
    <t xml:space="preserve">23.08.2019</t>
  </si>
  <si>
    <t xml:space="preserve">Тип отчета</t>
  </si>
  <si>
    <t xml:space="preserve">первичное раскрытие информации</t>
  </si>
  <si>
    <t xml:space="preserve">Дифференциация информации по централизованным системам теплоснабжения</t>
  </si>
  <si>
    <t xml:space="preserve">Дата внесения изменений в информацию, подлежащую раскрытию</t>
  </si>
  <si>
    <t xml:space="preserve">Является ли данное юридическое лицо подразделением (филиалом) другой организации</t>
  </si>
  <si>
    <t xml:space="preserve">Наименование организации</t>
  </si>
  <si>
    <t xml:space="preserve">ООО "Газпром теплоэнерго Ярославль"</t>
  </si>
  <si>
    <t xml:space="preserve">Наименование филиала</t>
  </si>
  <si>
    <t xml:space="preserve">ИНН</t>
  </si>
  <si>
    <t xml:space="preserve">7603060690</t>
  </si>
  <si>
    <t xml:space="preserve">КПП</t>
  </si>
  <si>
    <t xml:space="preserve">760301001</t>
  </si>
  <si>
    <t xml:space="preserve">Тип теплоснабжающей организации</t>
  </si>
  <si>
    <t xml:space="preserve">Единая теплоснабжающая организация</t>
  </si>
  <si>
    <t xml:space="preserve">Режим налогообложения</t>
  </si>
  <si>
    <t xml:space="preserve">общий</t>
  </si>
  <si>
    <t xml:space="preserve">Почтовый адрес регулируемой организации</t>
  </si>
  <si>
    <t xml:space="preserve">Фамилия, имя, отчество руководителя</t>
  </si>
  <si>
    <t xml:space="preserve">Ответственный за заполнение формы</t>
  </si>
  <si>
    <t xml:space="preserve">Фамилия, имя, отчество</t>
  </si>
  <si>
    <t xml:space="preserve">Жезлова Наталия Валерьевна</t>
  </si>
  <si>
    <t xml:space="preserve">Должность</t>
  </si>
  <si>
    <t xml:space="preserve">Начальник ПЭО</t>
  </si>
  <si>
    <t xml:space="preserve">Контактный телефон</t>
  </si>
  <si>
    <t xml:space="preserve">(4852)67-06-58</t>
  </si>
  <si>
    <t xml:space="preserve">E-mail</t>
  </si>
  <si>
    <t xml:space="preserve">u1577@teplosys.com</t>
  </si>
  <si>
    <t xml:space="preserve">Фирменное наименование юридического лица (согласно уставу регулируемой организации)</t>
  </si>
  <si>
    <r>
      <rPr>
        <sz val="10"/>
        <rFont val="Tahoma"/>
        <family val="2"/>
        <charset val="204"/>
      </rPr>
      <t xml:space="preserve">Форма 4.1.1 Общая информация об организации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</si>
  <si>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Дата последнего обновления реестра МР/МО:
25.09.2018 14:23:28</t>
  </si>
  <si>
    <t xml:space="preserve">Параметры формы</t>
  </si>
  <si>
    <t xml:space="preserve">Описание параметров формы</t>
  </si>
  <si>
    <t xml:space="preserve">№ п/п</t>
  </si>
  <si>
    <t xml:space="preserve">Наименование параметра</t>
  </si>
  <si>
    <t xml:space="preserve">1</t>
  </si>
  <si>
    <t xml:space="preserve">Субъект Российской Федерации</t>
  </si>
  <si>
    <t xml:space="preserve">Указывается наименование субъекта Российской Федерации.</t>
  </si>
  <si>
    <t xml:space="preserve">2</t>
  </si>
  <si>
    <t xml:space="preserve">Данные о регулируемой организации</t>
  </si>
  <si>
    <t xml:space="preserve">x</t>
  </si>
  <si>
    <t xml:space="preserve">2.1</t>
  </si>
  <si>
    <t xml:space="preserve">фирменное наименование юридического лица</t>
  </si>
  <si>
    <t xml:space="preserve">Фирменное наименование юридического лица указывается согласно уставу регулируемой организации.</t>
  </si>
  <si>
    <t xml:space="preserve">2.2</t>
  </si>
  <si>
    <t xml:space="preserve">идентификационный номер налогоплательщика (ИНН)</t>
  </si>
  <si>
    <t xml:space="preserve">Указывается идентификационный номер налогоплательщика.</t>
  </si>
  <si>
    <t xml:space="preserve">2.3</t>
  </si>
  <si>
    <t xml:space="preserve">код причины постановки на учет (КПП)</t>
  </si>
  <si>
    <t xml:space="preserve">Указывается код причины постановки на учет (при наличии).</t>
  </si>
  <si>
    <t xml:space="preserve">2.4</t>
  </si>
  <si>
    <t xml:space="preserve">основной государственный регистрационный номер (ОГРН)</t>
  </si>
  <si>
    <t xml:space="preserve">1157603000015</t>
  </si>
  <si>
    <t xml:space="preserve">Указывается основной государственный регистрационный номер юридического лица.</t>
  </si>
  <si>
    <t xml:space="preserve">2.5</t>
  </si>
  <si>
    <t xml:space="preserve">дата присвоения ОГРН</t>
  </si>
  <si>
    <t xml:space="preserve">12.01.2015</t>
  </si>
  <si>
    <t xml:space="preserve">Дата присвоения ОГРН указывается в виде «ДД.ММ.ГГГГ».</t>
  </si>
  <si>
    <t xml:space="preserve">2.6</t>
  </si>
  <si>
    <t xml:space="preserve"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</si>
  <si>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 xml:space="preserve">Инспекция Федеральной налоговой службы по Заволжскому району г. Ярославля</t>
  </si>
  <si>
    <t xml:space="preserve">сведения о присвоении статуса единой теплоснабжающей организации</t>
  </si>
  <si>
    <t xml:space="preserve">Информация в строках 2.7.x.1 – 2.7.x.4 указывается только едиными теплоснабжающими организациями.</t>
  </si>
  <si>
    <t xml:space="preserve">наименование органа, присвоившего статус единой теплоснабжающей организации</t>
  </si>
  <si>
    <t xml:space="preserve">Минэнерго России</t>
  </si>
  <si>
    <t xml:space="preserve">дата присвоения</t>
  </si>
  <si>
    <t xml:space="preserve">26.10.2017</t>
  </si>
  <si>
    <t xml:space="preserve">Дата присвоения статуса единой теплоснабжающей организации указывается в виде «ДД.ММ.ГГГГ».</t>
  </si>
  <si>
    <t xml:space="preserve">номер решения</t>
  </si>
  <si>
    <t xml:space="preserve">1017</t>
  </si>
  <si>
    <t xml:space="preserve">границы зоны (зон) деятельности</t>
  </si>
  <si>
    <t xml:space="preserve">РК 1-4, РК-7,РК-8</t>
  </si>
  <si>
    <t xml:space="preserve">Указывается описание зоны (зон) деятельности единой теплоснабжающей организации.</t>
  </si>
  <si>
    <t xml:space="preserve">Добавить сведения</t>
  </si>
  <si>
    <t xml:space="preserve">3</t>
  </si>
  <si>
    <t xml:space="preserve">Данные должностного лица, ответственного за размещение данных</t>
  </si>
  <si>
    <t xml:space="preserve">3.1</t>
  </si>
  <si>
    <t xml:space="preserve">фамилия, имя и отчество должностного лица</t>
  </si>
  <si>
    <t xml:space="preserve">3.1.1</t>
  </si>
  <si>
    <t xml:space="preserve">фамилия должностного лица</t>
  </si>
  <si>
    <t xml:space="preserve">Жезлова </t>
  </si>
  <si>
    <t xml:space="preserve"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</si>
  <si>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 xml:space="preserve">3.1.2</t>
  </si>
  <si>
    <t xml:space="preserve">имя должностного лица</t>
  </si>
  <si>
    <t xml:space="preserve"> Наталия </t>
  </si>
  <si>
    <t xml:space="preserve"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</si>
  <si>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 xml:space="preserve">3.1.3</t>
  </si>
  <si>
    <t xml:space="preserve">отчество должностного лица</t>
  </si>
  <si>
    <t xml:space="preserve">Валерьевна</t>
  </si>
  <si>
    <t xml:space="preserve"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</si>
  <si>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 xml:space="preserve">3.2</t>
  </si>
  <si>
    <t xml:space="preserve">должность</t>
  </si>
  <si>
    <t xml:space="preserve">3.3</t>
  </si>
  <si>
    <t xml:space="preserve">контактный телефон</t>
  </si>
  <si>
    <t xml:space="preserve">3.4</t>
  </si>
  <si>
    <t xml:space="preserve">адрес электронной почты</t>
  </si>
  <si>
    <t xml:space="preserve">4</t>
  </si>
  <si>
    <t xml:space="preserve">Фамилия, имя и отчество руководителя регулируемой организации</t>
  </si>
  <si>
    <t xml:space="preserve">4.1</t>
  </si>
  <si>
    <t xml:space="preserve">фамилия руководителя</t>
  </si>
  <si>
    <t xml:space="preserve">Малов</t>
  </si>
  <si>
    <t xml:space="preserve">Указывается фамилия руководителя регулируемой организации в соответствии с паспортными данными физического лица.</t>
  </si>
  <si>
    <t xml:space="preserve">4.2</t>
  </si>
  <si>
    <t xml:space="preserve">имя руководителя</t>
  </si>
  <si>
    <t xml:space="preserve">Сергей</t>
  </si>
  <si>
    <t xml:space="preserve">Указывается имя руководителя регулируемой организации в соответствии с паспортными данными физического лица.</t>
  </si>
  <si>
    <t xml:space="preserve">4.3</t>
  </si>
  <si>
    <t xml:space="preserve">отчество руководителя</t>
  </si>
  <si>
    <t xml:space="preserve">Владимирович</t>
  </si>
  <si>
    <t xml:space="preserve">Указывается отчество руководителя регулируемой организации в соответствии с паспортными данными физического лица (при наличии).</t>
  </si>
  <si>
    <t xml:space="preserve">5</t>
  </si>
  <si>
    <t xml:space="preserve">Почтовый адрес органов управления регулируемой организации</t>
  </si>
  <si>
    <t xml:space="preserve">150065</t>
  </si>
  <si>
    <t xml:space="preserve"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</si>
  <si>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 xml:space="preserve">6</t>
  </si>
  <si>
    <t xml:space="preserve">Адрес местонахождения органов управления регулируемой организации</t>
  </si>
  <si>
    <t xml:space="preserve">г.Ярославль, пр-т Машиностроителей, д.64</t>
  </si>
  <si>
    <t xml:space="preserve">7</t>
  </si>
  <si>
    <t xml:space="preserve">Контактные телефоны регулируемой организации</t>
  </si>
  <si>
    <t xml:space="preserve">7.1</t>
  </si>
  <si>
    <t xml:space="preserve"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</si>
  <si>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 xml:space="preserve">Добавить контактный телефон</t>
  </si>
  <si>
    <t xml:space="preserve">8</t>
  </si>
  <si>
    <t xml:space="preserve">Официальный сайт регулируемой организации в сети «Интернет»</t>
  </si>
  <si>
    <t xml:space="preserve">teplosys.com</t>
  </si>
  <si>
    <t xml:space="preserve"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</si>
  <si>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 xml:space="preserve">9</t>
  </si>
  <si>
    <t xml:space="preserve">Адрес электронной почты регулируемой организации</t>
  </si>
  <si>
    <t xml:space="preserve">dir@teplosys.com</t>
  </si>
  <si>
    <t xml:space="preserve">10</t>
  </si>
  <si>
    <t xml:space="preserve">Режим работы</t>
  </si>
  <si>
    <t xml:space="preserve">10.1</t>
  </si>
  <si>
    <t xml:space="preserve">режим работы регулируемой организации</t>
  </si>
  <si>
    <t xml:space="preserve">c 08:00 до 17:00</t>
  </si>
  <si>
    <t xml:space="preserve"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</si>
  <si>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 xml:space="preserve">10.2</t>
  </si>
  <si>
    <t xml:space="preserve">режим работы абонентских отделов</t>
  </si>
  <si>
    <t xml:space="preserve"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</si>
  <si>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 xml:space="preserve">10.3</t>
  </si>
  <si>
    <t xml:space="preserve">режим работы сбытовых подразделений</t>
  </si>
  <si>
    <t xml:space="preserve"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</si>
  <si>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 xml:space="preserve">10.4</t>
  </si>
  <si>
    <t xml:space="preserve">режим работы диспетчерских служб</t>
  </si>
  <si>
    <t xml:space="preserve">c 00:00 до 23:59</t>
  </si>
  <si>
    <t xml:space="preserve"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</si>
  <si>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 xml:space="preserve">Добавить режим работы</t>
  </si>
  <si>
    <r>
      <rPr>
        <vertAlign val="superscript"/>
        <sz val="8"/>
        <rFont val="Tahoma"/>
        <family val="2"/>
        <charset val="204"/>
      </rPr>
      <t xml:space="preserve">1</t>
    </r>
    <r>
      <rPr>
        <sz val="8"/>
        <rFont val="Tahoma"/>
        <family val="2"/>
        <charset val="204"/>
      </rPr>
      <t xml:space="preserve">  В случае если регулируемая организация, а также единая теплоснабжающая организация,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теплоснабжения, информация о которых подлежит раскрытию в соответствии со Стандартами раскрытия информации теплоснабжающими организациями, теплосетевыми организациями и органами регулирования, утвержденными постановлением Правительства Российской Федерации от 05.07.2013 № 570 «О стандартах раскрытия информации теплоснабжающими организациями, теплосетевыми организациями и органами регулирования» (Собрание законодательства Российской Федерации, 2013, № 28, ст. 3835; 2016, № 36, ст. 5421; 2017, № 37, ст. 5521; 2018, № 15 (Часть V), ст. 2156; № 30, ст. 4726), информация по каждому виду деятельности раскрывается отдельно.
В случае если регулируемыми организациями, а также едиными теплоснабжающими организациями,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
</t>
    </r>
  </si>
  <si>
    <t xml:space="preserve">Форма 4.1.2 Общая информация об объектах теплоснабжения организации</t>
  </si>
  <si>
    <t xml:space="preserve">Наименование системы теплоснабжения</t>
  </si>
  <si>
    <t xml:space="preserve">Вид регулируемой деятельности</t>
  </si>
  <si>
    <t xml:space="preserve">Протяженность магистральных сетей (в однотрубном исчислении), км.</t>
  </si>
  <si>
    <t xml:space="preserve">Протяженность разводящих сетей (в однотрубном исчислении), км.</t>
  </si>
  <si>
    <t xml:space="preserve">Теплоэлектростанции</t>
  </si>
  <si>
    <t xml:space="preserve">Тепловые станции</t>
  </si>
  <si>
    <t xml:space="preserve">Котельные</t>
  </si>
  <si>
    <t xml:space="preserve">Количество центральных тепловых пунктов, шт.</t>
  </si>
  <si>
    <t xml:space="preserve">Количество теплоэлектростанций, шт.</t>
  </si>
  <si>
    <t xml:space="preserve">Установленная электрическая мощность</t>
  </si>
  <si>
    <t xml:space="preserve">Единицы изменения</t>
  </si>
  <si>
    <t xml:space="preserve">Установленная тепловая мощность, Гкал/ч</t>
  </si>
  <si>
    <t xml:space="preserve">Количество тепловых станций, шт.</t>
  </si>
  <si>
    <t xml:space="preserve">Количество котельных, шт.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</si>
  <si>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</si>
  <si>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</si>
  <si>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</si>
  <si>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</si>
  <si>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</si>
  <si>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флаг используемости ЦС</t>
  </si>
  <si>
    <t xml:space="preserve">флаг используемости ВД</t>
  </si>
  <si>
    <t xml:space="preserve">0</t>
  </si>
  <si>
    <t xml:space="preserve">Система центрального теплоснабжения</t>
  </si>
  <si>
    <t xml:space="preserve">Производство тепловой энергии. Некомбинированная выработка</t>
  </si>
  <si>
    <t xml:space="preserve">Значения протяженности сетей, показателей в блоках «Теплоэлектростанции», «Тепловые станции», «Котельные» (за исключением колонки «Единицы измерения»), количества центральных тепловых пунктов указываются в виде целых и неотрицательных чисел.
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
В колонке «Единицы изменения» в блоке «Теплоэлектростанции» выбирается одно из значений: кВт*ч или МВт.
В случае оказания услуг в нескольких системах теплоснабжения информация по каждой из них указывается в отдельной строке.</t>
  </si>
  <si>
    <t xml:space="preserve">Добавить вид деятельности</t>
  </si>
  <si>
    <t xml:space="preserve">МР</t>
  </si>
  <si>
    <t xml:space="preserve">МО</t>
  </si>
  <si>
    <t xml:space="preserve">ОКТМО</t>
  </si>
  <si>
    <r>
      <rPr>
        <sz val="10"/>
        <rFont val="Tahoma"/>
        <family val="2"/>
        <charset val="204"/>
      </rPr>
      <t xml:space="preserve">Форма 4.1.3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</si>
  <si>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Муниципальный район</t>
  </si>
  <si>
    <t xml:space="preserve">Муниципальное образование</t>
  </si>
  <si>
    <t xml:space="preserve">Отсутствует доступ к сети «Интернет»</t>
  </si>
  <si>
    <t xml:space="preserve">Ссылка на документ</t>
  </si>
  <si>
    <t xml:space="preserve"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</si>
  <si>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 xml:space="preserve">О</t>
  </si>
  <si>
    <t xml:space="preserve">Ростовский муниципальный район</t>
  </si>
  <si>
    <t xml:space="preserve">Семибратово сельское поселение</t>
  </si>
  <si>
    <t xml:space="preserve">78637447</t>
  </si>
  <si>
    <t xml:space="preserve">Добавить МО</t>
  </si>
  <si>
    <t xml:space="preserve">Угличский муниципальный район</t>
  </si>
  <si>
    <t xml:space="preserve">Городское поселение г.Углич</t>
  </si>
  <si>
    <t xml:space="preserve">78646101</t>
  </si>
  <si>
    <t xml:space="preserve">город Ярославль</t>
  </si>
  <si>
    <t xml:space="preserve">78701000</t>
  </si>
  <si>
    <t xml:space="preserve">Добавить МР</t>
  </si>
  <si>
    <r>
      <rPr>
        <vertAlign val="superscript"/>
        <sz val="8"/>
        <rFont val="Tahoma"/>
        <family val="2"/>
        <charset val="204"/>
      </rPr>
      <t xml:space="preserve"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теплоснабжения.</t>
    </r>
  </si>
  <si>
    <r>
      <rPr>
        <sz val="10"/>
        <rFont val="Tahoma"/>
        <family val="2"/>
        <charset val="204"/>
      </rPr>
      <t xml:space="preserve"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</si>
  <si>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 xml:space="preserve">копия цс</t>
  </si>
  <si>
    <t xml:space="preserve">копия вд</t>
  </si>
  <si>
    <t xml:space="preserve">копия мр</t>
  </si>
  <si>
    <t xml:space="preserve">копия мо</t>
  </si>
  <si>
    <t xml:space="preserve">копия октмо</t>
  </si>
  <si>
    <t xml:space="preserve">флаг пункта</t>
  </si>
  <si>
    <t xml:space="preserve">Дата заполнения/внесения изменений</t>
  </si>
  <si>
    <t xml:space="preserve">Указывается календарная дата первичного заполнения или внесения изменений в форму в виде «ДД.ММ.ГГГГ».</t>
  </si>
  <si>
    <t xml:space="preserve"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</si>
  <si>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</si>
  <si>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 xml:space="preserve">cs</t>
  </si>
  <si>
    <t xml:space="preserve">Наименование регулируемого вида деятельности</t>
  </si>
  <si>
    <t xml:space="preserve">Указывается наименование вида регулируемой деятельности.</t>
  </si>
  <si>
    <t xml:space="preserve">vd</t>
  </si>
  <si>
    <t xml:space="preserve">Территория оказания услуги по регулируемому виду деятельности</t>
  </si>
  <si>
    <t xml:space="preserve">Указывается наименование субъекта Российской Федерации</t>
  </si>
  <si>
    <t xml:space="preserve">муниципальный район</t>
  </si>
  <si>
    <t xml:space="preserve"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</si>
  <si>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 xml:space="preserve">mr</t>
  </si>
  <si>
    <t xml:space="preserve">муниципальное образование</t>
  </si>
  <si>
    <t xml:space="preserve">Городское поселение г.Углич (78646101)</t>
  </si>
  <si>
    <t xml:space="preserve"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</si>
  <si>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 xml:space="preserve">mo</t>
  </si>
  <si>
    <t xml:space="preserve">Семибратово сельское поселение (78637447)</t>
  </si>
  <si>
    <t xml:space="preserve">город Ярославль (78701000)</t>
  </si>
  <si>
    <t xml:space="preserve">Добавить территорию</t>
  </si>
  <si>
    <r>
      <rPr>
        <sz val="9"/>
        <rFont val="Tahoma"/>
        <family val="2"/>
        <charset val="204"/>
      </rPr>
      <t xml:space="preserve">  </t>
    </r>
    <r>
      <rPr>
        <vertAlign val="superscript"/>
        <sz val="9"/>
        <rFont val="Tahoma"/>
        <family val="2"/>
        <charset val="204"/>
      </rPr>
      <t xml:space="preserve"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</si>
  <si>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r>
      <rPr>
        <sz val="10"/>
        <rFont val="Tahoma"/>
        <family val="2"/>
        <charset val="204"/>
      </rP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</si>
  <si>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Форма публикации</t>
  </si>
  <si>
    <t xml:space="preserve">Официальное печатное издание</t>
  </si>
  <si>
    <t xml:space="preserve">Номер</t>
  </si>
  <si>
    <t xml:space="preserve">Наименование</t>
  </si>
  <si>
    <t xml:space="preserve">Дата выпуска</t>
  </si>
  <si>
    <t xml:space="preserve"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</si>
  <si>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 xml:space="preserve">Добавить строку</t>
  </si>
  <si>
    <r>
      <rPr>
        <vertAlign val="superscript"/>
        <sz val="9"/>
        <rFont val="Tahoma"/>
        <family val="2"/>
        <charset val="204"/>
      </rPr>
      <t xml:space="preserve"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</si>
  <si>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 xml:space="preserve">Комментарии</t>
  </si>
  <si>
    <t xml:space="preserve">Комментарий</t>
  </si>
  <si>
    <t xml:space="preserve">Добавить</t>
  </si>
  <si>
    <t xml:space="preserve">Сведения об изменениях в первоначально опубликованной информации*</t>
  </si>
  <si>
    <t xml:space="preserve">Сведения</t>
  </si>
  <si>
    <t xml:space="preserve">* Лист заполняется в случае, если на Титульном листе в поле "Тип отчета" выбрано значение «корректировка раскрытой ранее информации».</t>
  </si>
  <si>
    <t xml:space="preserve">Результат проверки</t>
  </si>
  <si>
    <t xml:space="preserve">Ссылка</t>
  </si>
  <si>
    <t xml:space="preserve">Причина</t>
  </si>
  <si>
    <t xml:space="preserve">ID_TARIFF_NAME</t>
  </si>
  <si>
    <t xml:space="preserve">VED_NAME</t>
  </si>
  <si>
    <t xml:space="preserve">Производство тепловой энергии. Комбинированная выработка с уст. мощностью производства электрической энергии менее 25 МВт</t>
  </si>
  <si>
    <t xml:space="preserve">Производство тепловой энергии. Комбинированная выработка с уст. мощностью производства электрической энергии 25 МВт и более</t>
  </si>
  <si>
    <t xml:space="preserve">Производство. Теплоноситель</t>
  </si>
  <si>
    <t xml:space="preserve">Передача. Тепловая энергия</t>
  </si>
  <si>
    <t xml:space="preserve">Передача. Теплоноситель</t>
  </si>
  <si>
    <t xml:space="preserve">Сбыт. Тепловая энергия</t>
  </si>
  <si>
    <t xml:space="preserve">Сбыт. Теплоноситель</t>
  </si>
  <si>
    <t xml:space="preserve">Подключение (технологическое присоединение) к системе теплоснабжения</t>
  </si>
  <si>
    <t xml:space="preserve">Поддержание резервной тепловой мощности при отсутствии потребления тепловой энергии</t>
  </si>
  <si>
    <t xml:space="preserve">Расчетные листы</t>
  </si>
  <si>
    <t xml:space="preserve">Скрытые листы</t>
  </si>
  <si>
    <t xml:space="preserve">Инструкция</t>
  </si>
  <si>
    <t xml:space="preserve">MR_LIST</t>
  </si>
  <si>
    <t xml:space="preserve">Лог обновления</t>
  </si>
  <si>
    <t xml:space="preserve">modList05</t>
  </si>
  <si>
    <t xml:space="preserve">Титульный</t>
  </si>
  <si>
    <t xml:space="preserve">modList02</t>
  </si>
  <si>
    <t xml:space="preserve">Форма 4.1.1</t>
  </si>
  <si>
    <t xml:space="preserve">REESTR_VT</t>
  </si>
  <si>
    <t xml:space="preserve">Форма 4.1.2</t>
  </si>
  <si>
    <t xml:space="preserve">REESTR_VED</t>
  </si>
  <si>
    <t xml:space="preserve">Форма 4.1.3</t>
  </si>
  <si>
    <t xml:space="preserve">modfrmReestrObj</t>
  </si>
  <si>
    <t xml:space="preserve">Форма 1.0.1</t>
  </si>
  <si>
    <t xml:space="preserve">modProv</t>
  </si>
  <si>
    <t xml:space="preserve">Форма 1.0.2</t>
  </si>
  <si>
    <t xml:space="preserve">AllSheetsInThisWorkbook</t>
  </si>
  <si>
    <t xml:space="preserve">TEHSHEET</t>
  </si>
  <si>
    <t xml:space="preserve">Сведения об изменении</t>
  </si>
  <si>
    <t xml:space="preserve">modServiceModule</t>
  </si>
  <si>
    <t xml:space="preserve">Проверка</t>
  </si>
  <si>
    <t xml:space="preserve">modCheckCyan</t>
  </si>
  <si>
    <t xml:space="preserve">modHTTP</t>
  </si>
  <si>
    <t xml:space="preserve">et_union_hor</t>
  </si>
  <si>
    <t xml:space="preserve">REESTR_MO</t>
  </si>
  <si>
    <t xml:space="preserve">REESTR_MO_FILTER</t>
  </si>
  <si>
    <t xml:space="preserve">et_union_vert</t>
  </si>
  <si>
    <t xml:space="preserve">modInfo</t>
  </si>
  <si>
    <t xml:space="preserve">modReestr</t>
  </si>
  <si>
    <t xml:space="preserve">modfrmReestr</t>
  </si>
  <si>
    <t xml:space="preserve">modUpdTemplMain</t>
  </si>
  <si>
    <t xml:space="preserve">REESTR_ORG</t>
  </si>
  <si>
    <t xml:space="preserve">modClassifierValidate</t>
  </si>
  <si>
    <t xml:space="preserve">modHyp</t>
  </si>
  <si>
    <t xml:space="preserve">modList00</t>
  </si>
  <si>
    <t xml:space="preserve">modList01</t>
  </si>
  <si>
    <t xml:space="preserve">modList03</t>
  </si>
  <si>
    <t xml:space="preserve">modList04</t>
  </si>
  <si>
    <t xml:space="preserve">modList07</t>
  </si>
  <si>
    <t xml:space="preserve">modfrmRezimChoose</t>
  </si>
  <si>
    <t xml:space="preserve">modfrmDateChoose</t>
  </si>
  <si>
    <t xml:space="preserve">modComm</t>
  </si>
  <si>
    <t xml:space="preserve">modThisWorkbook</t>
  </si>
  <si>
    <t xml:space="preserve">modfrmReestrMR</t>
  </si>
  <si>
    <t xml:space="preserve">modfrmRegion</t>
  </si>
  <si>
    <t xml:space="preserve">modfrmCheckUpdates</t>
  </si>
  <si>
    <t xml:space="preserve">REGION</t>
  </si>
  <si>
    <t xml:space="preserve">year_list</t>
  </si>
  <si>
    <t xml:space="preserve">logical</t>
  </si>
  <si>
    <t xml:space="preserve">Месяц
(MONTH)</t>
  </si>
  <si>
    <t xml:space="preserve">Квартал
(QUARTER)</t>
  </si>
  <si>
    <t xml:space="preserve">Месяц
(kind_of_publication)</t>
  </si>
  <si>
    <t xml:space="preserve">НДС
/kind_of_NDS/</t>
  </si>
  <si>
    <t xml:space="preserve">Номер СЦХВ(СЦВО)
/SKI_number/</t>
  </si>
  <si>
    <t xml:space="preserve">Единица измерения
/kind_of_unit/</t>
  </si>
  <si>
    <t xml:space="preserve">Вид тарифа
/list_of_tariff/</t>
  </si>
  <si>
    <t xml:space="preserve">mr_id</t>
  </si>
  <si>
    <t xml:space="preserve">версия шаблона
 (DocProp_Version)</t>
  </si>
  <si>
    <t xml:space="preserve">0.1</t>
  </si>
  <si>
    <r>
      <rPr>
        <b val="true"/>
        <sz val="9"/>
        <rFont val="Tahoma"/>
        <family val="2"/>
        <charset val="204"/>
      </rPr>
      <t xml:space="preserve">Тип организации
</t>
    </r>
    <r>
      <rPr>
        <sz val="9"/>
        <rFont val="Tahoma"/>
        <family val="2"/>
        <charset val="204"/>
      </rPr>
      <t xml:space="preserve">kind_of_org_type</t>
    </r>
  </si>
  <si>
    <r>
      <rPr>
        <b val="true"/>
        <sz val="9"/>
        <rFont val="Tahoma"/>
        <family val="2"/>
        <charset val="204"/>
      </rPr>
      <t xml:space="preserve">Тип отчета
</t>
    </r>
    <r>
      <rPr>
        <sz val="9"/>
        <rFont val="Tahoma"/>
        <family val="2"/>
        <charset val="204"/>
      </rPr>
      <t xml:space="preserve">data_type</t>
    </r>
  </si>
  <si>
    <t xml:space="preserve">Вид деятельности, на которую установлен тариф /kind_of_activity_WARM/</t>
  </si>
  <si>
    <t xml:space="preserve">виды тарифа
/kind_group_rates/</t>
  </si>
  <si>
    <t xml:space="preserve">List_H</t>
  </si>
  <si>
    <t xml:space="preserve">List_M</t>
  </si>
  <si>
    <t xml:space="preserve">list_ed</t>
  </si>
  <si>
    <t xml:space="preserve">list_url</t>
  </si>
  <si>
    <t xml:space="preserve">list_email</t>
  </si>
  <si>
    <t xml:space="preserve">Перечень форм
(kind_of_forms)</t>
  </si>
  <si>
    <t xml:space="preserve">список ЦС с листа Форма 2.1.2
(kind_of_CS_on_sheet)</t>
  </si>
  <si>
    <t xml:space="preserve">список ЦС с листа Форма 1.0.1 с учетом использованных из общего списка
(kind_of_CS_on_sheet_filter)</t>
  </si>
  <si>
    <t xml:space="preserve">ВД с листа Форма 2.1.2
(kind_of_VD_on_sheet)</t>
  </si>
  <si>
    <t xml:space="preserve">ВД с листа Форма 1.0.1 с учетом использованных из общего списка
(kind_of_VD_on_sheet_filter)</t>
  </si>
  <si>
    <t xml:space="preserve">Алтайский край</t>
  </si>
  <si>
    <t xml:space="preserve">да</t>
  </si>
  <si>
    <t xml:space="preserve">январь</t>
  </si>
  <si>
    <t xml:space="preserve">I квартал</t>
  </si>
  <si>
    <t xml:space="preserve">На официальном сайте организации</t>
  </si>
  <si>
    <t xml:space="preserve">кВт*ч</t>
  </si>
  <si>
    <t xml:space="preserve">код шаблона
(DocProp_TemplateCode)</t>
  </si>
  <si>
    <t xml:space="preserve">JKH.OPEN.INFO.ORG.WARM</t>
  </si>
  <si>
    <t xml:space="preserve">Регулируемая организация</t>
  </si>
  <si>
    <t xml:space="preserve">изменения в раскрытой ранее информации</t>
  </si>
  <si>
    <t xml:space="preserve">Передача+Сбыт</t>
  </si>
  <si>
    <t xml:space="preserve"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</si>
  <si>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 xml:space="preserve">00</t>
  </si>
  <si>
    <t xml:space="preserve">кВтч</t>
  </si>
  <si>
    <t xml:space="preserve">ссылка на сайт</t>
  </si>
  <si>
    <t xml:space="preserve">Основные параметры раскрываемой информации</t>
  </si>
  <si>
    <t xml:space="preserve">Амурская область</t>
  </si>
  <si>
    <t xml:space="preserve">февраль</t>
  </si>
  <si>
    <t xml:space="preserve">II квартал</t>
  </si>
  <si>
    <t xml:space="preserve">На сайте регулирующего органа</t>
  </si>
  <si>
    <t xml:space="preserve">общий с учетом освобождения от уплаты НДС</t>
  </si>
  <si>
    <t xml:space="preserve">МВт</t>
  </si>
  <si>
    <t xml:space="preserve">Без дифференциации</t>
  </si>
  <si>
    <t xml:space="preserve">sys_id</t>
  </si>
  <si>
    <t xml:space="preserve">сфера
(TSphere)</t>
  </si>
  <si>
    <t xml:space="preserve">ТС</t>
  </si>
  <si>
    <t xml:space="preserve">Передача</t>
  </si>
  <si>
    <t xml:space="preserve">тариф на тепловую энергию (мощность), поставляемую другим теплоснабжающим организациям теплоснабжающими организациями</t>
  </si>
  <si>
    <t xml:space="preserve">01</t>
  </si>
  <si>
    <t xml:space="preserve">отсутствует</t>
  </si>
  <si>
    <t xml:space="preserve">Общая информация об организации</t>
  </si>
  <si>
    <t xml:space="preserve">Архангельская область</t>
  </si>
  <si>
    <t xml:space="preserve">март</t>
  </si>
  <si>
    <t xml:space="preserve">III квартал</t>
  </si>
  <si>
    <t xml:space="preserve">специальный (упрощенная система налогообложения, система налогообложения для сельскохозяйственных товаропроизводителей)</t>
  </si>
  <si>
    <t xml:space="preserve">сфера(латиница)
(TSphere_trans)</t>
  </si>
  <si>
    <t xml:space="preserve">WARM</t>
  </si>
  <si>
    <t xml:space="preserve">Теплоснабжающая организация в ценовой зоне теплоснабжения</t>
  </si>
  <si>
    <t xml:space="preserve">производство комбинированная выработка</t>
  </si>
  <si>
    <t xml:space="preserve"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</si>
  <si>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 xml:space="preserve">02</t>
  </si>
  <si>
    <t xml:space="preserve">Общая информация об объектах холодного водоснабжения регулируемой организации</t>
  </si>
  <si>
    <t xml:space="preserve">Астраханская область</t>
  </si>
  <si>
    <t xml:space="preserve">апрель</t>
  </si>
  <si>
    <t xml:space="preserve">IV квартал</t>
  </si>
  <si>
    <t xml:space="preserve">сфера расширено
(TSphere_full)</t>
  </si>
  <si>
    <t xml:space="preserve">горячего водоснабжения</t>
  </si>
  <si>
    <t xml:space="preserve">Теплосетевая организация в ценовой зоне теплоснабжения</t>
  </si>
  <si>
    <t xml:space="preserve">производство (некомбинированная выработка)+передача+сбыт</t>
  </si>
  <si>
    <t xml:space="preserve">тариф на тепловую энергию (мощность), отпускаемую от источника (источников) тепловой энергии</t>
  </si>
  <si>
    <t xml:space="preserve">03</t>
  </si>
  <si>
    <t xml:space="preserve">Информация об отсутствии сети «Интернет»</t>
  </si>
  <si>
    <t xml:space="preserve">Белгородская область</t>
  </si>
  <si>
    <t xml:space="preserve">май</t>
  </si>
  <si>
    <t xml:space="preserve">производство (некомбинированная выработка)+передача</t>
  </si>
  <si>
    <t xml:space="preserve"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</si>
  <si>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 xml:space="preserve">04</t>
  </si>
  <si>
    <t xml:space="preserve">Брянская область</t>
  </si>
  <si>
    <t xml:space="preserve">июнь</t>
  </si>
  <si>
    <t xml:space="preserve">производство (некомбинированная выработка)+сбыт</t>
  </si>
  <si>
    <t xml:space="preserve">тариф на теплоноситель, поставляемый теплоснабжающими организациями потребителям, другим теплоснабжающим организациям</t>
  </si>
  <si>
    <t xml:space="preserve">05</t>
  </si>
  <si>
    <t xml:space="preserve">Владимирская область</t>
  </si>
  <si>
    <t xml:space="preserve">июль</t>
  </si>
  <si>
    <t xml:space="preserve">производство (некомбинированная выработка)</t>
  </si>
  <si>
    <t xml:space="preserve">тариф на услуги по передаче тепловой энергии, теплоносителя</t>
  </si>
  <si>
    <t xml:space="preserve">06</t>
  </si>
  <si>
    <t xml:space="preserve">Волгоградская область</t>
  </si>
  <si>
    <t xml:space="preserve">август</t>
  </si>
  <si>
    <t xml:space="preserve">тариф на горячую воду в открытых системах теплоснабжения (горячего водоснабжения)</t>
  </si>
  <si>
    <t xml:space="preserve">07</t>
  </si>
  <si>
    <t xml:space="preserve">Вологодская область</t>
  </si>
  <si>
    <t xml:space="preserve">сентябрь</t>
  </si>
  <si>
    <t xml:space="preserve"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</si>
  <si>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 xml:space="preserve">08</t>
  </si>
  <si>
    <t xml:space="preserve">Воронежская область</t>
  </si>
  <si>
    <t xml:space="preserve">октябрь</t>
  </si>
  <si>
    <t xml:space="preserve"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</si>
  <si>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плата за подключение к системе теплоснабжения</t>
  </si>
  <si>
    <t xml:space="preserve">09</t>
  </si>
  <si>
    <t xml:space="preserve">г.Байконур</t>
  </si>
  <si>
    <t xml:space="preserve">ноябрь</t>
  </si>
  <si>
    <t xml:space="preserve"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</si>
  <si>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 xml:space="preserve">г. Москва</t>
  </si>
  <si>
    <t xml:space="preserve">декабрь</t>
  </si>
  <si>
    <t xml:space="preserve"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</si>
  <si>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 xml:space="preserve">г.Санкт-Петербург</t>
  </si>
  <si>
    <t xml:space="preserve">производство теплоносителя</t>
  </si>
  <si>
    <t xml:space="preserve">г.Севастополь</t>
  </si>
  <si>
    <t xml:space="preserve">передача тепловой энергии и теплоносителя</t>
  </si>
  <si>
    <t xml:space="preserve">Еврейская автономная область</t>
  </si>
  <si>
    <t xml:space="preserve">сбыт тепловой энергии и теплоносителя</t>
  </si>
  <si>
    <t xml:space="preserve">Забайкальский край</t>
  </si>
  <si>
    <t xml:space="preserve">16</t>
  </si>
  <si>
    <t xml:space="preserve">подключение к системе теплоснабжения</t>
  </si>
  <si>
    <t xml:space="preserve">Ивановская область</t>
  </si>
  <si>
    <t xml:space="preserve">17</t>
  </si>
  <si>
    <t xml:space="preserve">поддержание резервной тепловой мощности при отсутствии потребления тепловой энергии</t>
  </si>
  <si>
    <t xml:space="preserve">Иркутская область</t>
  </si>
  <si>
    <t xml:space="preserve">18</t>
  </si>
  <si>
    <t xml:space="preserve">Кабардино-Балкарская республика</t>
  </si>
  <si>
    <t xml:space="preserve">19</t>
  </si>
  <si>
    <t xml:space="preserve">Калининградская область</t>
  </si>
  <si>
    <t xml:space="preserve">20</t>
  </si>
  <si>
    <t xml:space="preserve">Калужская область</t>
  </si>
  <si>
    <t xml:space="preserve">Камчатский край</t>
  </si>
  <si>
    <t xml:space="preserve">21</t>
  </si>
  <si>
    <t xml:space="preserve">Карачаево-Черкесская республика</t>
  </si>
  <si>
    <t xml:space="preserve">22</t>
  </si>
  <si>
    <t xml:space="preserve">Кемеровская область</t>
  </si>
  <si>
    <t xml:space="preserve">23</t>
  </si>
  <si>
    <t xml:space="preserve">Кировская область</t>
  </si>
  <si>
    <t xml:space="preserve">24</t>
  </si>
  <si>
    <t xml:space="preserve">Костромская область</t>
  </si>
  <si>
    <t xml:space="preserve">25</t>
  </si>
  <si>
    <t xml:space="preserve">Краснодарский край</t>
  </si>
  <si>
    <t xml:space="preserve">26</t>
  </si>
  <si>
    <t xml:space="preserve">Красноярский край</t>
  </si>
  <si>
    <t xml:space="preserve">27</t>
  </si>
  <si>
    <t xml:space="preserve">Курганская область</t>
  </si>
  <si>
    <t xml:space="preserve">28</t>
  </si>
  <si>
    <t xml:space="preserve">Курская область</t>
  </si>
  <si>
    <t xml:space="preserve">29</t>
  </si>
  <si>
    <t xml:space="preserve">Ленинградская область</t>
  </si>
  <si>
    <t xml:space="preserve">30</t>
  </si>
  <si>
    <t xml:space="preserve">Липецкая область</t>
  </si>
  <si>
    <t xml:space="preserve">31</t>
  </si>
  <si>
    <t xml:space="preserve">Магаданская область</t>
  </si>
  <si>
    <t xml:space="preserve">32</t>
  </si>
  <si>
    <t xml:space="preserve">Московская область</t>
  </si>
  <si>
    <t xml:space="preserve">33</t>
  </si>
  <si>
    <t xml:space="preserve">Мурманская область</t>
  </si>
  <si>
    <t xml:space="preserve">34</t>
  </si>
  <si>
    <t xml:space="preserve">Ненецкий автономный округ</t>
  </si>
  <si>
    <t xml:space="preserve">35</t>
  </si>
  <si>
    <t xml:space="preserve">Нижегородская область</t>
  </si>
  <si>
    <t xml:space="preserve">36</t>
  </si>
  <si>
    <t xml:space="preserve">Новгородская область</t>
  </si>
  <si>
    <t xml:space="preserve">37</t>
  </si>
  <si>
    <t xml:space="preserve">Новосибирская область</t>
  </si>
  <si>
    <t xml:space="preserve">38</t>
  </si>
  <si>
    <t xml:space="preserve">Омская область</t>
  </si>
  <si>
    <t xml:space="preserve">39</t>
  </si>
  <si>
    <t xml:space="preserve">Оренбургская область</t>
  </si>
  <si>
    <t xml:space="preserve">40</t>
  </si>
  <si>
    <t xml:space="preserve">Орловская область</t>
  </si>
  <si>
    <t xml:space="preserve">41</t>
  </si>
  <si>
    <t xml:space="preserve">Пензенская область</t>
  </si>
  <si>
    <t xml:space="preserve">42</t>
  </si>
  <si>
    <t xml:space="preserve">Пермский край</t>
  </si>
  <si>
    <t xml:space="preserve">43</t>
  </si>
  <si>
    <t xml:space="preserve">Приморский край</t>
  </si>
  <si>
    <t xml:space="preserve">44</t>
  </si>
  <si>
    <t xml:space="preserve">Псковская область</t>
  </si>
  <si>
    <t xml:space="preserve">45</t>
  </si>
  <si>
    <t xml:space="preserve">Республика Адыгея</t>
  </si>
  <si>
    <t xml:space="preserve">46</t>
  </si>
  <si>
    <t xml:space="preserve">Республика Алтай</t>
  </si>
  <si>
    <t xml:space="preserve">47</t>
  </si>
  <si>
    <t xml:space="preserve">Республика Башкортостан</t>
  </si>
  <si>
    <t xml:space="preserve">48</t>
  </si>
  <si>
    <t xml:space="preserve">Республика Бурятия</t>
  </si>
  <si>
    <t xml:space="preserve">49</t>
  </si>
  <si>
    <t xml:space="preserve">Республика Дагестан</t>
  </si>
  <si>
    <t xml:space="preserve">50</t>
  </si>
  <si>
    <t xml:space="preserve">Республика Ингушетия</t>
  </si>
  <si>
    <t xml:space="preserve">51</t>
  </si>
  <si>
    <t xml:space="preserve">Республика Калмыкия</t>
  </si>
  <si>
    <t xml:space="preserve">52</t>
  </si>
  <si>
    <t xml:space="preserve">Республика Карелия</t>
  </si>
  <si>
    <t xml:space="preserve">53</t>
  </si>
  <si>
    <t xml:space="preserve">Республика Коми</t>
  </si>
  <si>
    <t xml:space="preserve">54</t>
  </si>
  <si>
    <t xml:space="preserve">Республика Крым</t>
  </si>
  <si>
    <t xml:space="preserve">55</t>
  </si>
  <si>
    <t xml:space="preserve">Республика Марий Эл</t>
  </si>
  <si>
    <t xml:space="preserve">56</t>
  </si>
  <si>
    <t xml:space="preserve">Республика Мордовия</t>
  </si>
  <si>
    <t xml:space="preserve">57</t>
  </si>
  <si>
    <t xml:space="preserve">Республика Саха (Якутия)</t>
  </si>
  <si>
    <t xml:space="preserve">58</t>
  </si>
  <si>
    <t xml:space="preserve">Республика Северная Осетия-Алания</t>
  </si>
  <si>
    <t xml:space="preserve">59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</si>
  <si>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</si>
  <si>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</si>
  <si>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</si>
  <si>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Ростовская область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</si>
  <si>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</si>
  <si>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</si>
  <si>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</si>
  <si>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</si>
  <si>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</si>
  <si>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</si>
  <si>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</si>
  <si>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</si>
  <si>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</si>
  <si>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</si>
  <si>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</si>
  <si>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</si>
  <si>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</si>
  <si>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</si>
  <si>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</si>
  <si>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</si>
  <si>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</si>
  <si>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</si>
  <si>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</si>
  <si>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</si>
  <si>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</si>
  <si>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et_List01_1</t>
  </si>
  <si>
    <t xml:space="preserve">et_List01_2</t>
  </si>
  <si>
    <t xml:space="preserve">et_Comm</t>
  </si>
  <si>
    <t xml:space="preserve">et_List03</t>
  </si>
  <si>
    <t xml:space="preserve">et_List04_1</t>
  </si>
  <si>
    <t xml:space="preserve">et_List04_2</t>
  </si>
  <si>
    <t xml:space="preserve">et_List04_3</t>
  </si>
  <si>
    <t xml:space="preserve">et_List02</t>
  </si>
  <si>
    <t xml:space="preserve">Добавить описание</t>
  </si>
  <si>
    <t xml:space="preserve">Добавить вид тарифа</t>
  </si>
  <si>
    <t xml:space="preserve">Описание системы теплоснабжения</t>
  </si>
  <si>
    <t xml:space="preserve">протяженность магистральных сетей (в однотрубном исчислении), км</t>
  </si>
  <si>
    <t xml:space="preserve">протяженность разводящих сетей (в однотрубном исчислении), км</t>
  </si>
  <si>
    <t xml:space="preserve">количество теплоэлектростанций, шт.</t>
  </si>
  <si>
    <t xml:space="preserve">установленная электрическая мощность</t>
  </si>
  <si>
    <t xml:space="preserve">единицы измерения</t>
  </si>
  <si>
    <t xml:space="preserve">установленная тепловая мощность, Гкал/ч </t>
  </si>
  <si>
    <t xml:space="preserve">количество тепловых станций, шт.</t>
  </si>
  <si>
    <t xml:space="preserve">установленная тепловая мощность, Гкал/ч</t>
  </si>
  <si>
    <t xml:space="preserve">количество котельных, шт. *</t>
  </si>
  <si>
    <t xml:space="preserve">количество центральных тепловых пунктов, шт.</t>
  </si>
  <si>
    <t xml:space="preserve">Добавить систему теплоснобжения</t>
  </si>
  <si>
    <t xml:space="preserve">et_List05</t>
  </si>
  <si>
    <t xml:space="preserve">et_List04_0</t>
  </si>
  <si>
    <t xml:space="preserve">et_List07</t>
  </si>
  <si>
    <t xml:space="preserve">et_List05(_1,_2,_3,_4)</t>
  </si>
  <si>
    <t xml:space="preserve">Добавить централизованную систему</t>
  </si>
  <si>
    <t xml:space="preserve">et_List05_withDIff</t>
  </si>
  <si>
    <t xml:space="preserve">et_List05_withOutDIff</t>
  </si>
  <si>
    <t xml:space="preserve">№</t>
  </si>
  <si>
    <t xml:space="preserve">МО_ОКТМО</t>
  </si>
  <si>
    <t xml:space="preserve">Большесельский муниципальный район</t>
  </si>
  <si>
    <t xml:space="preserve">Благовещенское сельское поселение</t>
  </si>
  <si>
    <t xml:space="preserve">78603411</t>
  </si>
  <si>
    <t xml:space="preserve">78603000</t>
  </si>
  <si>
    <t xml:space="preserve">Большесельское сельское поселение</t>
  </si>
  <si>
    <t xml:space="preserve">78603422</t>
  </si>
  <si>
    <t xml:space="preserve">Вареговское сельское поселение</t>
  </si>
  <si>
    <t xml:space="preserve">78603427</t>
  </si>
  <si>
    <t xml:space="preserve">Борисоглебский муниципальный район</t>
  </si>
  <si>
    <t xml:space="preserve">Андреевское сельское поселение</t>
  </si>
  <si>
    <t xml:space="preserve">78606422</t>
  </si>
  <si>
    <t xml:space="preserve">78606000</t>
  </si>
  <si>
    <t xml:space="preserve">Борисоглебское сельское поселение</t>
  </si>
  <si>
    <t xml:space="preserve">78606407</t>
  </si>
  <si>
    <t xml:space="preserve">Вощажниковское сельское поселение</t>
  </si>
  <si>
    <t xml:space="preserve">78606410</t>
  </si>
  <si>
    <t xml:space="preserve">Высоковское сельское поселение</t>
  </si>
  <si>
    <t xml:space="preserve">78606415</t>
  </si>
  <si>
    <t xml:space="preserve">Инальцинское сельское поселение</t>
  </si>
  <si>
    <t xml:space="preserve">78606405</t>
  </si>
  <si>
    <t xml:space="preserve">Брейтовский муниципальный район</t>
  </si>
  <si>
    <t xml:space="preserve">78609000</t>
  </si>
  <si>
    <t xml:space="preserve">Брейтовское сельское поселение</t>
  </si>
  <si>
    <t xml:space="preserve">78609411</t>
  </si>
  <si>
    <t xml:space="preserve">Гореловское сельское поселение</t>
  </si>
  <si>
    <t xml:space="preserve">78609422</t>
  </si>
  <si>
    <t xml:space="preserve">Прозоровское сельское поселение</t>
  </si>
  <si>
    <t xml:space="preserve">78609433</t>
  </si>
  <si>
    <t xml:space="preserve">Гаврилов-Ямский муниципальный район</t>
  </si>
  <si>
    <t xml:space="preserve">Великосельское сельское поселение</t>
  </si>
  <si>
    <t xml:space="preserve">78612405</t>
  </si>
  <si>
    <t xml:space="preserve">78612000</t>
  </si>
  <si>
    <t xml:space="preserve">Городское поселение г. Гаврилов-Ям</t>
  </si>
  <si>
    <t xml:space="preserve">78612101</t>
  </si>
  <si>
    <t xml:space="preserve">Заячье-Холмское сельское поселение</t>
  </si>
  <si>
    <t xml:space="preserve">78612477</t>
  </si>
  <si>
    <t xml:space="preserve">Митинское сельское поселение</t>
  </si>
  <si>
    <t xml:space="preserve">78612450</t>
  </si>
  <si>
    <t xml:space="preserve">Шопшинское сельское поселение</t>
  </si>
  <si>
    <t xml:space="preserve">78612490</t>
  </si>
  <si>
    <t xml:space="preserve">Даниловский муниципальный район</t>
  </si>
  <si>
    <t xml:space="preserve">Городское поселение г. Данилов</t>
  </si>
  <si>
    <t xml:space="preserve">78615101</t>
  </si>
  <si>
    <t xml:space="preserve">78615000</t>
  </si>
  <si>
    <t xml:space="preserve">Даниловское сельское поселение</t>
  </si>
  <si>
    <t xml:space="preserve">78615435</t>
  </si>
  <si>
    <t xml:space="preserve">Дмитриевское сельское поселение</t>
  </si>
  <si>
    <t xml:space="preserve">78615420</t>
  </si>
  <si>
    <t xml:space="preserve">Середское сельское поселение</t>
  </si>
  <si>
    <t xml:space="preserve">78615470</t>
  </si>
  <si>
    <t xml:space="preserve">Любимский муниципальный район</t>
  </si>
  <si>
    <t xml:space="preserve">Воскресенское сельское поселение</t>
  </si>
  <si>
    <t xml:space="preserve">78618405</t>
  </si>
  <si>
    <t xml:space="preserve">Городское поселение г. Любим</t>
  </si>
  <si>
    <t xml:space="preserve">78618101</t>
  </si>
  <si>
    <t xml:space="preserve">Ермаковское сельское поселение</t>
  </si>
  <si>
    <t xml:space="preserve">78618410</t>
  </si>
  <si>
    <t xml:space="preserve">78618000</t>
  </si>
  <si>
    <t xml:space="preserve">Осецкое сельское поселение</t>
  </si>
  <si>
    <t xml:space="preserve">78618433</t>
  </si>
  <si>
    <t xml:space="preserve">Мышкинский муниципальный район</t>
  </si>
  <si>
    <t xml:space="preserve">Городское поселение г. Мышкин</t>
  </si>
  <si>
    <t xml:space="preserve">78621101</t>
  </si>
  <si>
    <t xml:space="preserve">78621000</t>
  </si>
  <si>
    <t xml:space="preserve">Охотинское сельское поселение</t>
  </si>
  <si>
    <t xml:space="preserve">78621430</t>
  </si>
  <si>
    <t xml:space="preserve">Приволжское сельское поселение</t>
  </si>
  <si>
    <t xml:space="preserve">78621415</t>
  </si>
  <si>
    <t xml:space="preserve">Некоузский муниципальный район</t>
  </si>
  <si>
    <t xml:space="preserve">Веретейское сельское поселение</t>
  </si>
  <si>
    <t xml:space="preserve">78623404</t>
  </si>
  <si>
    <t xml:space="preserve">Волжское сельское поселение</t>
  </si>
  <si>
    <t xml:space="preserve">78623406</t>
  </si>
  <si>
    <t xml:space="preserve">78623000</t>
  </si>
  <si>
    <t xml:space="preserve">Некоузское сельское поселение</t>
  </si>
  <si>
    <t xml:space="preserve">78623415</t>
  </si>
  <si>
    <t xml:space="preserve">Октябрьское сельское поселение</t>
  </si>
  <si>
    <t xml:space="preserve">78623427</t>
  </si>
  <si>
    <t xml:space="preserve">Некрасовский муниципальный район</t>
  </si>
  <si>
    <t xml:space="preserve">Бурмакино сельское поселение</t>
  </si>
  <si>
    <t xml:space="preserve">78626409</t>
  </si>
  <si>
    <t xml:space="preserve">Красный Профинтерн сельское поселение</t>
  </si>
  <si>
    <t xml:space="preserve">78626444</t>
  </si>
  <si>
    <t xml:space="preserve">78626000</t>
  </si>
  <si>
    <t xml:space="preserve">Некрасовское сельское поселение</t>
  </si>
  <si>
    <t xml:space="preserve">78626457</t>
  </si>
  <si>
    <t xml:space="preserve">Первомайский муниципальный район</t>
  </si>
  <si>
    <t xml:space="preserve">Городское поселение п.Пречистое</t>
  </si>
  <si>
    <t xml:space="preserve">78629151</t>
  </si>
  <si>
    <t xml:space="preserve">Кукобойское сельское поселение</t>
  </si>
  <si>
    <t xml:space="preserve">78629435</t>
  </si>
  <si>
    <t xml:space="preserve">78629000</t>
  </si>
  <si>
    <t xml:space="preserve">Пречистенское сельское поселение</t>
  </si>
  <si>
    <t xml:space="preserve">78629450</t>
  </si>
  <si>
    <t xml:space="preserve">Пошехонский муниципальный район</t>
  </si>
  <si>
    <t xml:space="preserve">Белосельское сельское поселение</t>
  </si>
  <si>
    <t xml:space="preserve">78634404</t>
  </si>
  <si>
    <t xml:space="preserve">Городское поселение Пошехонье</t>
  </si>
  <si>
    <t xml:space="preserve">78634101</t>
  </si>
  <si>
    <t xml:space="preserve">78634428</t>
  </si>
  <si>
    <t xml:space="preserve">Кременевское сельское поселение</t>
  </si>
  <si>
    <t xml:space="preserve">78634460</t>
  </si>
  <si>
    <t xml:space="preserve">78634000</t>
  </si>
  <si>
    <t xml:space="preserve">Пригородное сельское поселение</t>
  </si>
  <si>
    <t xml:space="preserve">78634436</t>
  </si>
  <si>
    <t xml:space="preserve">Городское поселение г.Ростов</t>
  </si>
  <si>
    <t xml:space="preserve">78637101</t>
  </si>
  <si>
    <t xml:space="preserve">Ишня сельское поселение</t>
  </si>
  <si>
    <t xml:space="preserve">78637412</t>
  </si>
  <si>
    <t xml:space="preserve">Петровское сельское поселение</t>
  </si>
  <si>
    <t xml:space="preserve">78637441</t>
  </si>
  <si>
    <t xml:space="preserve">Поречье-Рыбное сельское поселение</t>
  </si>
  <si>
    <t xml:space="preserve">78637442</t>
  </si>
  <si>
    <t xml:space="preserve">78637000</t>
  </si>
  <si>
    <t xml:space="preserve">Рыбинский муниципальный район</t>
  </si>
  <si>
    <t xml:space="preserve">Арефинское сельское поселение</t>
  </si>
  <si>
    <t xml:space="preserve">78640410</t>
  </si>
  <si>
    <t xml:space="preserve">78640415</t>
  </si>
  <si>
    <t xml:space="preserve">Глебовское сельское поселение</t>
  </si>
  <si>
    <t xml:space="preserve">78640443</t>
  </si>
  <si>
    <t xml:space="preserve">Городское поселение Песочное</t>
  </si>
  <si>
    <t xml:space="preserve">78640455</t>
  </si>
  <si>
    <t xml:space="preserve">Каменниковское сельское поселение</t>
  </si>
  <si>
    <t xml:space="preserve">78640425</t>
  </si>
  <si>
    <t xml:space="preserve">Назаровское сельское поселение</t>
  </si>
  <si>
    <t xml:space="preserve">78640430</t>
  </si>
  <si>
    <t xml:space="preserve">Огарковское сельское поселение</t>
  </si>
  <si>
    <t xml:space="preserve">78640440</t>
  </si>
  <si>
    <t xml:space="preserve">78640420</t>
  </si>
  <si>
    <t xml:space="preserve">Покровское сельское поселение</t>
  </si>
  <si>
    <t xml:space="preserve">78640435</t>
  </si>
  <si>
    <t xml:space="preserve">78640000</t>
  </si>
  <si>
    <t xml:space="preserve">Судоверфское сельское поселение</t>
  </si>
  <si>
    <t xml:space="preserve">78640452</t>
  </si>
  <si>
    <t xml:space="preserve">Тихменевское сельское поселение</t>
  </si>
  <si>
    <t xml:space="preserve">78640447</t>
  </si>
  <si>
    <t xml:space="preserve">Тутаевский муниципальный район</t>
  </si>
  <si>
    <t xml:space="preserve">Артемьевское сельское поселение</t>
  </si>
  <si>
    <t xml:space="preserve">78643405</t>
  </si>
  <si>
    <t xml:space="preserve">Городское поселение г.Тутаев</t>
  </si>
  <si>
    <t xml:space="preserve">78643101</t>
  </si>
  <si>
    <t xml:space="preserve">Константиновское сельское поселение</t>
  </si>
  <si>
    <t xml:space="preserve">78643420</t>
  </si>
  <si>
    <t xml:space="preserve">Левобережное сельское поселение</t>
  </si>
  <si>
    <t xml:space="preserve">78643460</t>
  </si>
  <si>
    <t xml:space="preserve">78643000</t>
  </si>
  <si>
    <t xml:space="preserve">Чебаковское сельское поселение</t>
  </si>
  <si>
    <t xml:space="preserve">78643450</t>
  </si>
  <si>
    <t xml:space="preserve">Головинское сельское поселение</t>
  </si>
  <si>
    <t xml:space="preserve">78646440</t>
  </si>
  <si>
    <t xml:space="preserve">Ильинское сельское поселение</t>
  </si>
  <si>
    <t xml:space="preserve">78646420</t>
  </si>
  <si>
    <t xml:space="preserve">Отрадновское сельское поселение</t>
  </si>
  <si>
    <t xml:space="preserve">78646475</t>
  </si>
  <si>
    <t xml:space="preserve">Слободское сельское поселение</t>
  </si>
  <si>
    <t xml:space="preserve">78646410</t>
  </si>
  <si>
    <t xml:space="preserve">78646000</t>
  </si>
  <si>
    <t xml:space="preserve">Улейминское сельское поселение</t>
  </si>
  <si>
    <t xml:space="preserve">78646480</t>
  </si>
  <si>
    <t xml:space="preserve">Ярославский муниципальный район</t>
  </si>
  <si>
    <t xml:space="preserve">Городское поселение п. Лесная Поляна</t>
  </si>
  <si>
    <t xml:space="preserve">78650155</t>
  </si>
  <si>
    <t xml:space="preserve">Заволжское сельское поселение</t>
  </si>
  <si>
    <t xml:space="preserve">78650410</t>
  </si>
  <si>
    <t xml:space="preserve">Ивняковское сельское поселение</t>
  </si>
  <si>
    <t xml:space="preserve">78650455</t>
  </si>
  <si>
    <t xml:space="preserve">Карабихское сельское поселение</t>
  </si>
  <si>
    <t xml:space="preserve">78650430</t>
  </si>
  <si>
    <t xml:space="preserve">Кузнечихинское сельское поселение</t>
  </si>
  <si>
    <t xml:space="preserve">78650435</t>
  </si>
  <si>
    <t xml:space="preserve">Курбское сельское поселение</t>
  </si>
  <si>
    <t xml:space="preserve">78650440</t>
  </si>
  <si>
    <t xml:space="preserve">78650470</t>
  </si>
  <si>
    <t xml:space="preserve">Туношенское сельское поселение</t>
  </si>
  <si>
    <t xml:space="preserve">78650495</t>
  </si>
  <si>
    <t xml:space="preserve">78650000</t>
  </si>
  <si>
    <t xml:space="preserve">город Переславль-Залесский</t>
  </si>
  <si>
    <t xml:space="preserve">78705000</t>
  </si>
  <si>
    <t xml:space="preserve">город Рыбинск</t>
  </si>
  <si>
    <t xml:space="preserve">78715000</t>
  </si>
  <si>
    <t xml:space="preserve"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</si>
  <si>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 xml:space="preserve"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</si>
  <si>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 xml:space="preserve">Задайте период регулирования, выбрав квартал и год из соответствующих списков</t>
  </si>
  <si>
    <t xml:space="preserve">Шаблон заполняется раздельно по каждому виду тарифа</t>
  </si>
  <si>
    <t xml:space="preserve">Кратко охарактеризуйте тариф, в отношении которого заполняете шаблон</t>
  </si>
  <si>
    <t xml:space="preserve"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</si>
  <si>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 xml:space="preserve">Ссылки на публикации</t>
  </si>
  <si>
    <t xml:space="preserve"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</si>
  <si>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 xml:space="preserve">Список ЦСХВС</t>
  </si>
  <si>
    <t xml:space="preserve"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</si>
  <si>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 xml:space="preserve">DATA_URL</t>
  </si>
  <si>
    <t xml:space="preserve">https://tariff.eias.ru/procwsxls/</t>
  </si>
  <si>
    <t xml:space="preserve">LINK_RANGE</t>
  </si>
  <si>
    <t xml:space="preserve">ID</t>
  </si>
  <si>
    <t xml:space="preserve">LINK_NAME</t>
  </si>
  <si>
    <t xml:space="preserve">4189678</t>
  </si>
  <si>
    <t xml:space="preserve">https://portal.eias.ru/Portal/DownloadPage.aspx?type=12&amp;guid=????????-????-????-????-????????????</t>
  </si>
  <si>
    <t xml:space="preserve">ALL</t>
  </si>
  <si>
    <t xml:space="preserve">4190415</t>
  </si>
  <si>
    <t xml:space="preserve">https://eias.fstrf.ru/disclo/get_file?p_guid=????????-????-????-????-????????????</t>
  </si>
  <si>
    <t xml:space="preserve">REGION_ID</t>
  </si>
  <si>
    <t xml:space="preserve">REGION_NAME</t>
  </si>
  <si>
    <t xml:space="preserve">RST_ORG_ID</t>
  </si>
  <si>
    <t xml:space="preserve">ORG_NAME</t>
  </si>
  <si>
    <t xml:space="preserve">INN_NAME</t>
  </si>
  <si>
    <t xml:space="preserve">KPP_NAME</t>
  </si>
  <si>
    <t xml:space="preserve">ORG_START_DATE</t>
  </si>
  <si>
    <t xml:space="preserve">ORG_END_DATE</t>
  </si>
  <si>
    <t xml:space="preserve">2603</t>
  </si>
  <si>
    <t xml:space="preserve">26483206</t>
  </si>
  <si>
    <t xml:space="preserve">"Ярославский электровозоремонтный завод" им. Б.П. Бещева - филиал ОАО "Желдорреммаш"</t>
  </si>
  <si>
    <t xml:space="preserve">7715729877</t>
  </si>
  <si>
    <t xml:space="preserve">760443001</t>
  </si>
  <si>
    <t xml:space="preserve">26483393</t>
  </si>
  <si>
    <t xml:space="preserve">АО "Воентелеком"</t>
  </si>
  <si>
    <t xml:space="preserve">7718766718</t>
  </si>
  <si>
    <t xml:space="preserve">761043001</t>
  </si>
  <si>
    <t xml:space="preserve">18-06-2012 00:00:00</t>
  </si>
  <si>
    <t xml:space="preserve">26560525</t>
  </si>
  <si>
    <t xml:space="preserve">АО "ГУ ЖКХ"</t>
  </si>
  <si>
    <t xml:space="preserve">5116000922</t>
  </si>
  <si>
    <t xml:space="preserve">511601001</t>
  </si>
  <si>
    <t xml:space="preserve">13-05-2009 00:00:00</t>
  </si>
  <si>
    <t xml:space="preserve">26483350</t>
  </si>
  <si>
    <t xml:space="preserve">АО "Гаврилов-Ямский машиностроительный завод "Агат"</t>
  </si>
  <si>
    <t xml:space="preserve">7616002417</t>
  </si>
  <si>
    <t xml:space="preserve">761601001</t>
  </si>
  <si>
    <t xml:space="preserve">28135188</t>
  </si>
  <si>
    <t xml:space="preserve">АО "Газпромнефть-Терминал"</t>
  </si>
  <si>
    <t xml:space="preserve">5406724282</t>
  </si>
  <si>
    <t xml:space="preserve">540601001</t>
  </si>
  <si>
    <t xml:space="preserve">01-01-2013 00:00:00</t>
  </si>
  <si>
    <t xml:space="preserve">26483474</t>
  </si>
  <si>
    <t xml:space="preserve">АО "Даниловское ЖКХ"</t>
  </si>
  <si>
    <t xml:space="preserve">7617008098</t>
  </si>
  <si>
    <t xml:space="preserve">761701001</t>
  </si>
  <si>
    <t xml:space="preserve">28822308</t>
  </si>
  <si>
    <t xml:space="preserve">АО "Малая комплексная энергетика"</t>
  </si>
  <si>
    <t xml:space="preserve">7612043797</t>
  </si>
  <si>
    <t xml:space="preserve">760601001</t>
  </si>
  <si>
    <t xml:space="preserve">26483200</t>
  </si>
  <si>
    <t xml:space="preserve">АО "Норский керамический завод"</t>
  </si>
  <si>
    <t xml:space="preserve">7602013169</t>
  </si>
  <si>
    <t xml:space="preserve">760201001</t>
  </si>
  <si>
    <t xml:space="preserve">26514573</t>
  </si>
  <si>
    <t xml:space="preserve">АО "Первомайское коммунальное хозяйство"</t>
  </si>
  <si>
    <t xml:space="preserve">7623004895</t>
  </si>
  <si>
    <t xml:space="preserve">762301001</t>
  </si>
  <si>
    <t xml:space="preserve">26901857</t>
  </si>
  <si>
    <t xml:space="preserve">АО "РЭУ"</t>
  </si>
  <si>
    <t xml:space="preserve">7714783092</t>
  </si>
  <si>
    <t xml:space="preserve">332743001</t>
  </si>
  <si>
    <t xml:space="preserve">26483340</t>
  </si>
  <si>
    <t xml:space="preserve">АО "Ресурс"</t>
  </si>
  <si>
    <t xml:space="preserve">7616009483</t>
  </si>
  <si>
    <t xml:space="preserve">26483220</t>
  </si>
  <si>
    <t xml:space="preserve">АО "Русские краски"</t>
  </si>
  <si>
    <t xml:space="preserve">7605015012</t>
  </si>
  <si>
    <t xml:space="preserve">760501001</t>
  </si>
  <si>
    <t xml:space="preserve">05-08-2002 00:00:00</t>
  </si>
  <si>
    <t xml:space="preserve">26483401</t>
  </si>
  <si>
    <t xml:space="preserve">АО "Рыбинский завод приборостроения"</t>
  </si>
  <si>
    <t xml:space="preserve">7610062970</t>
  </si>
  <si>
    <t xml:space="preserve">761001001</t>
  </si>
  <si>
    <t xml:space="preserve">26483176</t>
  </si>
  <si>
    <t xml:space="preserve">АО "Старк-Ресурс"</t>
  </si>
  <si>
    <t xml:space="preserve">7601001072</t>
  </si>
  <si>
    <t xml:space="preserve">760401001</t>
  </si>
  <si>
    <t xml:space="preserve">28134686</t>
  </si>
  <si>
    <t xml:space="preserve">АО "Тутаевская ПГУ"</t>
  </si>
  <si>
    <t xml:space="preserve">7611020204</t>
  </si>
  <si>
    <t xml:space="preserve">761101001</t>
  </si>
  <si>
    <t xml:space="preserve">26483196</t>
  </si>
  <si>
    <t xml:space="preserve">АО "Хром"</t>
  </si>
  <si>
    <t xml:space="preserve">7601001724</t>
  </si>
  <si>
    <t xml:space="preserve">28507030</t>
  </si>
  <si>
    <t xml:space="preserve">АО "Яркоммунсервис"</t>
  </si>
  <si>
    <t xml:space="preserve">7602090950</t>
  </si>
  <si>
    <t xml:space="preserve">06-04-2012 00:00:00</t>
  </si>
  <si>
    <t xml:space="preserve">26483230</t>
  </si>
  <si>
    <t xml:space="preserve">АО "Ярославльводоканал"</t>
  </si>
  <si>
    <t xml:space="preserve">7606069518</t>
  </si>
  <si>
    <t xml:space="preserve">26569087</t>
  </si>
  <si>
    <t xml:space="preserve">АО "Ярославская генерирующая компания"</t>
  </si>
  <si>
    <t xml:space="preserve">7604178769</t>
  </si>
  <si>
    <t xml:space="preserve">30919361</t>
  </si>
  <si>
    <t xml:space="preserve">АО "Ярославские ЭнергоСистемы"</t>
  </si>
  <si>
    <t xml:space="preserve">7603066822</t>
  </si>
  <si>
    <t xml:space="preserve">27-01-2017 00:00:00</t>
  </si>
  <si>
    <t xml:space="preserve">26483194</t>
  </si>
  <si>
    <t xml:space="preserve">АО "Ярославский вагоноремонтный завод "Ремпутьмаш"</t>
  </si>
  <si>
    <t xml:space="preserve">7603030907</t>
  </si>
  <si>
    <t xml:space="preserve">26811543</t>
  </si>
  <si>
    <t xml:space="preserve">АО "Ярославский технический углерод имени В.Ю. Орлова"</t>
  </si>
  <si>
    <t xml:space="preserve">7605000714</t>
  </si>
  <si>
    <t xml:space="preserve">760450001</t>
  </si>
  <si>
    <t xml:space="preserve">26483352</t>
  </si>
  <si>
    <t xml:space="preserve">Великосельское МП ЖКХ</t>
  </si>
  <si>
    <t xml:space="preserve">7616006563</t>
  </si>
  <si>
    <t xml:space="preserve">26526739</t>
  </si>
  <si>
    <t xml:space="preserve">Вологодский территориальный участок северной дирекции по тепловодоснабжению - структурного подразделения центральной дирекции по тепловодоснабжению  филиала ОАО "РЖД"</t>
  </si>
  <si>
    <t xml:space="preserve">7708503727</t>
  </si>
  <si>
    <t xml:space="preserve">997650008</t>
  </si>
  <si>
    <t xml:space="preserve">31-12-2012 00:00:00</t>
  </si>
  <si>
    <t xml:space="preserve">26483226</t>
  </si>
  <si>
    <t xml:space="preserve">ГОУ ВПО "Ярославское высшее зенитное ракетное училище ПВО (военный институт) МО РФ (передача)</t>
  </si>
  <si>
    <t xml:space="preserve">7605011642</t>
  </si>
  <si>
    <t xml:space="preserve">31-12-2013 00:00:00</t>
  </si>
  <si>
    <t xml:space="preserve">26483369</t>
  </si>
  <si>
    <t xml:space="preserve">ГП ЯО "Северный водоканал"</t>
  </si>
  <si>
    <t xml:space="preserve">7610012391</t>
  </si>
  <si>
    <t xml:space="preserve">30808282</t>
  </si>
  <si>
    <t xml:space="preserve">ГП ЯО "Южный водоканал"</t>
  </si>
  <si>
    <t xml:space="preserve">7609036849</t>
  </si>
  <si>
    <t xml:space="preserve">26483498</t>
  </si>
  <si>
    <t xml:space="preserve">ГУП ЖКХ ЯО "Яркоммунсервис"</t>
  </si>
  <si>
    <t xml:space="preserve">7604004508</t>
  </si>
  <si>
    <t xml:space="preserve">05-04-2012 00:00:00</t>
  </si>
  <si>
    <t xml:space="preserve">26483312</t>
  </si>
  <si>
    <t xml:space="preserve">ГУП ЖКХ ЯО "Яркоммунсервис"  п. Сосновый Бор (ГУ ЯО ОТБ)</t>
  </si>
  <si>
    <t xml:space="preserve">760201002</t>
  </si>
  <si>
    <t xml:space="preserve">22-08-2011 00:00:00</t>
  </si>
  <si>
    <t xml:space="preserve">26483423</t>
  </si>
  <si>
    <t xml:space="preserve">ГУП ЖКХ ЯО "Яркоммунсервис" (ГУЗ ЯО ДСС "Итларь")</t>
  </si>
  <si>
    <t xml:space="preserve">760932001</t>
  </si>
  <si>
    <t xml:space="preserve">26483282</t>
  </si>
  <si>
    <t xml:space="preserve">ГУП ЖКХ ЯО "Яркоммунсервис" (Красноборская школа)</t>
  </si>
  <si>
    <t xml:space="preserve">761132001</t>
  </si>
  <si>
    <t xml:space="preserve">26483316</t>
  </si>
  <si>
    <t xml:space="preserve">ГУП ЖКХ ЯО "Яркоммунсервис" (ОДТС "Бабайки")</t>
  </si>
  <si>
    <t xml:space="preserve">762132002</t>
  </si>
  <si>
    <t xml:space="preserve">26526441</t>
  </si>
  <si>
    <t xml:space="preserve">ГУП ЖКХ ЯО "Яркоммунсервис" д. Сельцо</t>
  </si>
  <si>
    <t xml:space="preserve">760201008</t>
  </si>
  <si>
    <t xml:space="preserve">26483276</t>
  </si>
  <si>
    <t xml:space="preserve">ГУП ЖКХ ЯО "Яркоммунсервис" кот. Туношенского дома для престарелых и инвалидов</t>
  </si>
  <si>
    <t xml:space="preserve">762732002</t>
  </si>
  <si>
    <t xml:space="preserve">26483222</t>
  </si>
  <si>
    <t xml:space="preserve">ГУП ЖКХ ЯО "Яркоммунсервис" кот. Центра дет. и юношеского туризма</t>
  </si>
  <si>
    <t xml:space="preserve">760332001</t>
  </si>
  <si>
    <t xml:space="preserve">26483330</t>
  </si>
  <si>
    <t xml:space="preserve">ГУП ЖКХ ЯО "Яркоммунсервис" кот. п. Красный Профинтерн</t>
  </si>
  <si>
    <t xml:space="preserve">26483354</t>
  </si>
  <si>
    <t xml:space="preserve">ГУП ЖКХ ЯО "Яркоммунсервис" кот. произв. лицея №46</t>
  </si>
  <si>
    <t xml:space="preserve">761432001</t>
  </si>
  <si>
    <t xml:space="preserve">26483326</t>
  </si>
  <si>
    <t xml:space="preserve">ГУП ЖКХ ЯО "Яркоммунсервис" п. Вятское (ГОУ Учебный центр УВД)</t>
  </si>
  <si>
    <t xml:space="preserve">762132004</t>
  </si>
  <si>
    <t xml:space="preserve">26483318</t>
  </si>
  <si>
    <t xml:space="preserve">ГУП ЖКХ ЯО "Яркоммунсервис" п. Некрасовское (дом-инт. для престарелых и инвалидов)</t>
  </si>
  <si>
    <t xml:space="preserve">762132003</t>
  </si>
  <si>
    <t xml:space="preserve">26483334</t>
  </si>
  <si>
    <t xml:space="preserve">ГУП ЖКХ ЯО "Яркоммунсервис" п.Строитель</t>
  </si>
  <si>
    <t xml:space="preserve">762132006</t>
  </si>
  <si>
    <t xml:space="preserve">31-12-2010 00:00:00</t>
  </si>
  <si>
    <t xml:space="preserve">26649207</t>
  </si>
  <si>
    <t xml:space="preserve">ГУП ЖКХ ЯО "Яркоммунсервис" передача т/э ПСО</t>
  </si>
  <si>
    <t xml:space="preserve">762132009</t>
  </si>
  <si>
    <t xml:space="preserve">26526443</t>
  </si>
  <si>
    <t xml:space="preserve">ГУП ЖКХ ЯО "Яркоммунсервис" пос. Брейтово</t>
  </si>
  <si>
    <t xml:space="preserve">760201009</t>
  </si>
  <si>
    <t xml:space="preserve">26649196</t>
  </si>
  <si>
    <t xml:space="preserve">ГУП ЖКХ ЯО "Яркоммунсервис" пос. Искра Октября</t>
  </si>
  <si>
    <t xml:space="preserve">762132007</t>
  </si>
  <si>
    <t xml:space="preserve">26649201</t>
  </si>
  <si>
    <t xml:space="preserve">ГУП ЖКХ ЯО "Яркоммунсервис" пос. Микляиха</t>
  </si>
  <si>
    <t xml:space="preserve">762132008</t>
  </si>
  <si>
    <t xml:space="preserve">26649187</t>
  </si>
  <si>
    <t xml:space="preserve">ГУП ЖКХ ЯО "Яркоммунсервис" с. Горинское</t>
  </si>
  <si>
    <t xml:space="preserve">762132001</t>
  </si>
  <si>
    <t xml:space="preserve">26526439</t>
  </si>
  <si>
    <t xml:space="preserve">ГУП ЖКХ ЯО "Яркоммунсервис" с. Кривец</t>
  </si>
  <si>
    <t xml:space="preserve">760201007</t>
  </si>
  <si>
    <t xml:space="preserve">26526434</t>
  </si>
  <si>
    <t xml:space="preserve">ГУП ЖКХ ЯО "Яркоммунсервис" с. Новое</t>
  </si>
  <si>
    <t xml:space="preserve">760201005</t>
  </si>
  <si>
    <t xml:space="preserve">26483268</t>
  </si>
  <si>
    <t xml:space="preserve">ГУП ЖКХ ЯО "Яркоммунсервис" с. Спасское (ГУ ЯО ОПБ)</t>
  </si>
  <si>
    <t xml:space="preserve">762732001</t>
  </si>
  <si>
    <t xml:space="preserve">26483344</t>
  </si>
  <si>
    <t xml:space="preserve">ГУП ЖКХ ЯО "Яркоммунсервис" с. Стогинское</t>
  </si>
  <si>
    <t xml:space="preserve">761632001</t>
  </si>
  <si>
    <t xml:space="preserve">26483348</t>
  </si>
  <si>
    <t xml:space="preserve">ГУП санаторий-профилакторий "Сосновый бор"</t>
  </si>
  <si>
    <t xml:space="preserve">7616001068</t>
  </si>
  <si>
    <t xml:space="preserve">09-04-2015 00:00:00</t>
  </si>
  <si>
    <t xml:space="preserve">26649226</t>
  </si>
  <si>
    <t xml:space="preserve">Гаврилов-Ямское МП ЖКХ</t>
  </si>
  <si>
    <t xml:space="preserve">7616000650</t>
  </si>
  <si>
    <t xml:space="preserve">761601002</t>
  </si>
  <si>
    <t xml:space="preserve">21-02-2012 00:00:00</t>
  </si>
  <si>
    <t xml:space="preserve">26483431</t>
  </si>
  <si>
    <t xml:space="preserve">ЗАО "Атрус"</t>
  </si>
  <si>
    <t xml:space="preserve">7609002208</t>
  </si>
  <si>
    <t xml:space="preserve">760901001</t>
  </si>
  <si>
    <t xml:space="preserve">16-09-1996 00:00:00</t>
  </si>
  <si>
    <t xml:space="preserve">26483190</t>
  </si>
  <si>
    <t xml:space="preserve">ЗАО "Волгаэнергоресурс"</t>
  </si>
  <si>
    <t xml:space="preserve">7602053796</t>
  </si>
  <si>
    <t xml:space="preserve">760101001</t>
  </si>
  <si>
    <t xml:space="preserve">26524660</t>
  </si>
  <si>
    <t xml:space="preserve">ЗАО "Железобетон"</t>
  </si>
  <si>
    <t xml:space="preserve">7601000262</t>
  </si>
  <si>
    <t xml:space="preserve">29-10-2015 00:00:00</t>
  </si>
  <si>
    <t xml:space="preserve">26525046</t>
  </si>
  <si>
    <t xml:space="preserve">26483294</t>
  </si>
  <si>
    <t xml:space="preserve">ЗАО "Залесье"</t>
  </si>
  <si>
    <t xml:space="preserve">7610043640</t>
  </si>
  <si>
    <t xml:space="preserve">01-01-2011 00:00:00</t>
  </si>
  <si>
    <t xml:space="preserve">26483427</t>
  </si>
  <si>
    <t xml:space="preserve">ЗАО "Консервный завод "Поречский"</t>
  </si>
  <si>
    <t xml:space="preserve">7609015486</t>
  </si>
  <si>
    <t xml:space="preserve">26524656</t>
  </si>
  <si>
    <t xml:space="preserve">ЗАО "Лакокраска-ресурс"</t>
  </si>
  <si>
    <t xml:space="preserve">7602059910</t>
  </si>
  <si>
    <t xml:space="preserve">26483320</t>
  </si>
  <si>
    <t xml:space="preserve">ЗАО "Левашово"</t>
  </si>
  <si>
    <t xml:space="preserve">7621000461</t>
  </si>
  <si>
    <t xml:space="preserve">762101001</t>
  </si>
  <si>
    <t xml:space="preserve">26483153</t>
  </si>
  <si>
    <t xml:space="preserve">ЗАО "Новый мир"</t>
  </si>
  <si>
    <t xml:space="preserve">7608001240</t>
  </si>
  <si>
    <t xml:space="preserve">760801001</t>
  </si>
  <si>
    <t xml:space="preserve">26514513</t>
  </si>
  <si>
    <t xml:space="preserve">ЗАО "Пансионат отдыха "Ярославль"</t>
  </si>
  <si>
    <t xml:space="preserve">7627015577</t>
  </si>
  <si>
    <t xml:space="preserve">762701001</t>
  </si>
  <si>
    <t xml:space="preserve">26483278</t>
  </si>
  <si>
    <t xml:space="preserve">ЗАО "Производственная компания "Ярославич"</t>
  </si>
  <si>
    <t xml:space="preserve">7627002151</t>
  </si>
  <si>
    <t xml:space="preserve">18-11-2011 00:00:00</t>
  </si>
  <si>
    <t xml:space="preserve">26483415</t>
  </si>
  <si>
    <t xml:space="preserve">ЗАО "Ростовавторемонт"</t>
  </si>
  <si>
    <t xml:space="preserve">7609019716</t>
  </si>
  <si>
    <t xml:space="preserve">26525326</t>
  </si>
  <si>
    <t xml:space="preserve">ЗАО "Рыбинсклессервис"</t>
  </si>
  <si>
    <t xml:space="preserve">7610050037</t>
  </si>
  <si>
    <t xml:space="preserve">21-05-2015 00:00:00</t>
  </si>
  <si>
    <t xml:space="preserve">26649288</t>
  </si>
  <si>
    <t xml:space="preserve">ЗАО "Санаторий имени Воровского"</t>
  </si>
  <si>
    <t xml:space="preserve">7626001860</t>
  </si>
  <si>
    <t xml:space="preserve">26483232</t>
  </si>
  <si>
    <t xml:space="preserve">ЗАО "Угличэнергия"</t>
  </si>
  <si>
    <t xml:space="preserve">7612036704</t>
  </si>
  <si>
    <t xml:space="preserve">761201001</t>
  </si>
  <si>
    <t xml:space="preserve">31-01-2012 00:00:00</t>
  </si>
  <si>
    <t xml:space="preserve">28497588</t>
  </si>
  <si>
    <t xml:space="preserve">ЗАО "Центр энергетики МГТУ им. Н.Э. Баумана"</t>
  </si>
  <si>
    <t xml:space="preserve">5248027102</t>
  </si>
  <si>
    <t xml:space="preserve">31-12-2014 00:00:00</t>
  </si>
  <si>
    <t xml:space="preserve">26483202</t>
  </si>
  <si>
    <t xml:space="preserve">ЗАО "Энергосервис"</t>
  </si>
  <si>
    <t xml:space="preserve">7603026805</t>
  </si>
  <si>
    <t xml:space="preserve">26649314</t>
  </si>
  <si>
    <t xml:space="preserve">ЗАО "Ярославль-Резинотехника"</t>
  </si>
  <si>
    <t xml:space="preserve">7603024491</t>
  </si>
  <si>
    <t xml:space="preserve">26483338</t>
  </si>
  <si>
    <t xml:space="preserve">Любимское МУП ЖКХ</t>
  </si>
  <si>
    <t xml:space="preserve">7618000140</t>
  </si>
  <si>
    <t xml:space="preserve">761801001</t>
  </si>
  <si>
    <t xml:space="preserve">26525357</t>
  </si>
  <si>
    <t xml:space="preserve">МАУ "Тепловые сети"</t>
  </si>
  <si>
    <t xml:space="preserve">7612034337</t>
  </si>
  <si>
    <t xml:space="preserve">761201002</t>
  </si>
  <si>
    <t xml:space="preserve">30-11-2011 00:00:00</t>
  </si>
  <si>
    <t xml:space="preserve">26648637</t>
  </si>
  <si>
    <t xml:space="preserve">МБУ "Волжское ЖКХ"</t>
  </si>
  <si>
    <t xml:space="preserve">7610088538</t>
  </si>
  <si>
    <t xml:space="preserve">17-01-2011 00:00:00</t>
  </si>
  <si>
    <t xml:space="preserve">28-04-2015 00:00:00</t>
  </si>
  <si>
    <t xml:space="preserve">30792750</t>
  </si>
  <si>
    <t xml:space="preserve">МКП «Теплосервис»</t>
  </si>
  <si>
    <t xml:space="preserve">7617009623</t>
  </si>
  <si>
    <t xml:space="preserve">31327447</t>
  </si>
  <si>
    <t xml:space="preserve">МП ЯМР "Теплоресурс"</t>
  </si>
  <si>
    <t xml:space="preserve">7627051712</t>
  </si>
  <si>
    <t xml:space="preserve">16-01-2019 00:00:00</t>
  </si>
  <si>
    <t xml:space="preserve">28499729</t>
  </si>
  <si>
    <t xml:space="preserve">МУП "Волжское ЖКХ"</t>
  </si>
  <si>
    <t xml:space="preserve">7610103190</t>
  </si>
  <si>
    <t xml:space="preserve">26483463</t>
  </si>
  <si>
    <t xml:space="preserve">МУП "Коммунальник"</t>
  </si>
  <si>
    <t xml:space="preserve">7613004085</t>
  </si>
  <si>
    <t xml:space="preserve">761301001</t>
  </si>
  <si>
    <t xml:space="preserve">30344297</t>
  </si>
  <si>
    <t xml:space="preserve">МУП "Коммунальное хозяйство"</t>
  </si>
  <si>
    <t xml:space="preserve">7615011610</t>
  </si>
  <si>
    <t xml:space="preserve">761501001</t>
  </si>
  <si>
    <t xml:space="preserve">28505444</t>
  </si>
  <si>
    <t xml:space="preserve">МУП "Любимский теплосервис"</t>
  </si>
  <si>
    <t xml:space="preserve">7618004018</t>
  </si>
  <si>
    <t xml:space="preserve">15-10-2013 00:00:00</t>
  </si>
  <si>
    <t xml:space="preserve">26483443</t>
  </si>
  <si>
    <t xml:space="preserve">МУП "Октябрьское жилищно-коммунальное хозяйство"</t>
  </si>
  <si>
    <t xml:space="preserve">7620004833</t>
  </si>
  <si>
    <t xml:space="preserve">762001001</t>
  </si>
  <si>
    <t xml:space="preserve">26483240</t>
  </si>
  <si>
    <t xml:space="preserve">МУП "Предприятие коммунально-бытового обслуживания"</t>
  </si>
  <si>
    <t xml:space="preserve">7612039712</t>
  </si>
  <si>
    <t xml:space="preserve">28442711</t>
  </si>
  <si>
    <t xml:space="preserve">МУП "РКЦ ЖКУ"</t>
  </si>
  <si>
    <t xml:space="preserve">7621006030</t>
  </si>
  <si>
    <t xml:space="preserve">31224727</t>
  </si>
  <si>
    <t xml:space="preserve">МУП "Расчетный центр"</t>
  </si>
  <si>
    <t xml:space="preserve">7609018487</t>
  </si>
  <si>
    <t xml:space="preserve">05-12-2016 00:00:00</t>
  </si>
  <si>
    <t xml:space="preserve">26483188</t>
  </si>
  <si>
    <t xml:space="preserve">МУП "Ремонтно-эксплуатационный участок № 4"</t>
  </si>
  <si>
    <t xml:space="preserve">7603037405</t>
  </si>
  <si>
    <t xml:space="preserve">31-12-2011 00:00:00</t>
  </si>
  <si>
    <t xml:space="preserve">26525333</t>
  </si>
  <si>
    <t xml:space="preserve">МУП "Ростовская коммунальная энергетика"</t>
  </si>
  <si>
    <t xml:space="preserve">7604131880</t>
  </si>
  <si>
    <t xml:space="preserve">20-10-2014 00:00:00</t>
  </si>
  <si>
    <t xml:space="preserve">26483622</t>
  </si>
  <si>
    <t xml:space="preserve">МУП "Спектр"</t>
  </si>
  <si>
    <t xml:space="preserve">7608011873</t>
  </si>
  <si>
    <t xml:space="preserve">27569386</t>
  </si>
  <si>
    <t xml:space="preserve">МУП "Тепловые сети"</t>
  </si>
  <si>
    <t xml:space="preserve">7612043980</t>
  </si>
  <si>
    <t xml:space="preserve">31221168</t>
  </si>
  <si>
    <t xml:space="preserve">МУП "Теплосервис"</t>
  </si>
  <si>
    <t xml:space="preserve">7608036268</t>
  </si>
  <si>
    <t xml:space="preserve">17-09-2018 00:00:00</t>
  </si>
  <si>
    <t xml:space="preserve">26483284</t>
  </si>
  <si>
    <t xml:space="preserve">МУП "Теплоэнергосеть"</t>
  </si>
  <si>
    <t xml:space="preserve">7611013729</t>
  </si>
  <si>
    <t xml:space="preserve">26483264</t>
  </si>
  <si>
    <t xml:space="preserve">МУП "Энергетик"</t>
  </si>
  <si>
    <t xml:space="preserve">7612000338</t>
  </si>
  <si>
    <t xml:space="preserve">26526560</t>
  </si>
  <si>
    <t xml:space="preserve">7619000048</t>
  </si>
  <si>
    <t xml:space="preserve">761902001</t>
  </si>
  <si>
    <t xml:space="preserve">02-09-2011 00:00:00</t>
  </si>
  <si>
    <t xml:space="preserve">26785009</t>
  </si>
  <si>
    <t xml:space="preserve">7608010100</t>
  </si>
  <si>
    <t xml:space="preserve">760801002</t>
  </si>
  <si>
    <t xml:space="preserve">26525350</t>
  </si>
  <si>
    <t xml:space="preserve">МУП "Энергетик" котельные</t>
  </si>
  <si>
    <t xml:space="preserve">01-09-2011 00:00:00</t>
  </si>
  <si>
    <t xml:space="preserve">26785025</t>
  </si>
  <si>
    <t xml:space="preserve">МУП "Энергетик" передача от ООО "МЭС" п.Чкаловский</t>
  </si>
  <si>
    <t xml:space="preserve">760801006</t>
  </si>
  <si>
    <t xml:space="preserve">29646676</t>
  </si>
  <si>
    <t xml:space="preserve">МУП "Энергетический ресурс" Некрасовского муниципального района</t>
  </si>
  <si>
    <t xml:space="preserve">7621010075</t>
  </si>
  <si>
    <t xml:space="preserve">26483228</t>
  </si>
  <si>
    <t xml:space="preserve">МУП "Ярославский городской энергосбыт"</t>
  </si>
  <si>
    <t xml:space="preserve">7604088265</t>
  </si>
  <si>
    <t xml:space="preserve">30791907</t>
  </si>
  <si>
    <t xml:space="preserve">МУП «Энергоресурс» УМР</t>
  </si>
  <si>
    <t xml:space="preserve">7612046371</t>
  </si>
  <si>
    <t xml:space="preserve">26483373</t>
  </si>
  <si>
    <t xml:space="preserve">МУП ГО г.Рыбинск "Теплоэнерго"</t>
  </si>
  <si>
    <t xml:space="preserve">7610044403</t>
  </si>
  <si>
    <t xml:space="preserve">26483356</t>
  </si>
  <si>
    <t xml:space="preserve">МУП ЖКХ "Акватерм-сервис"</t>
  </si>
  <si>
    <t xml:space="preserve">7614004641</t>
  </si>
  <si>
    <t xml:space="preserve">761401001</t>
  </si>
  <si>
    <t xml:space="preserve">18-04-2014 00:00:00</t>
  </si>
  <si>
    <t xml:space="preserve">30881192</t>
  </si>
  <si>
    <t xml:space="preserve">26649261</t>
  </si>
  <si>
    <t xml:space="preserve">МУП ЖКХ "Акватерм-сервис" котельная ЦРБ (дрова)</t>
  </si>
  <si>
    <t xml:space="preserve">761401002</t>
  </si>
  <si>
    <t xml:space="preserve">24-08-2011 00:00:00</t>
  </si>
  <si>
    <t xml:space="preserve">26526763</t>
  </si>
  <si>
    <t xml:space="preserve">МУП ЖКХ "Борисоглебское" ул. Вощажниковская</t>
  </si>
  <si>
    <t xml:space="preserve">7614004426</t>
  </si>
  <si>
    <t xml:space="preserve">26483459</t>
  </si>
  <si>
    <t xml:space="preserve">МУП ЖКХ "Брейтовское"</t>
  </si>
  <si>
    <t xml:space="preserve">7615010408</t>
  </si>
  <si>
    <t xml:space="preserve">28425128</t>
  </si>
  <si>
    <t xml:space="preserve">МУП ЖКХ "Бурмакино"</t>
  </si>
  <si>
    <t xml:space="preserve">7621009707</t>
  </si>
  <si>
    <t xml:space="preserve">26483322</t>
  </si>
  <si>
    <t xml:space="preserve">МУП ЖКХ "Заволжское"</t>
  </si>
  <si>
    <t xml:space="preserve">7621006992</t>
  </si>
  <si>
    <t xml:space="preserve">26483506</t>
  </si>
  <si>
    <t xml:space="preserve">МУП ЖКХ "Заволжье"</t>
  </si>
  <si>
    <t xml:space="preserve">7621005558</t>
  </si>
  <si>
    <t xml:space="preserve">28821524</t>
  </si>
  <si>
    <t xml:space="preserve">МУП ЖКХ Первомайского муниципального района Ярославской области "Теплоснаб"</t>
  </si>
  <si>
    <t xml:space="preserve">7623005151</t>
  </si>
  <si>
    <t xml:space="preserve">26483288</t>
  </si>
  <si>
    <t xml:space="preserve">МУП ЖКХ г. Тутаева</t>
  </si>
  <si>
    <t xml:space="preserve">7611002276</t>
  </si>
  <si>
    <t xml:space="preserve">26483306</t>
  </si>
  <si>
    <t xml:space="preserve">МУП РМР ЯО "Каменники"</t>
  </si>
  <si>
    <t xml:space="preserve">7610030986</t>
  </si>
  <si>
    <t xml:space="preserve">26526765</t>
  </si>
  <si>
    <t xml:space="preserve">МУП РМР ЯО "Каменники" Арефино</t>
  </si>
  <si>
    <t xml:space="preserve">761001003</t>
  </si>
  <si>
    <t xml:space="preserve">26525320</t>
  </si>
  <si>
    <t xml:space="preserve">МУП РМР ЯО "Каменники" передача</t>
  </si>
  <si>
    <t xml:space="preserve">761001002</t>
  </si>
  <si>
    <t xml:space="preserve">26483304</t>
  </si>
  <si>
    <t xml:space="preserve">МУП РМР ЯО "Коммунальные системы"</t>
  </si>
  <si>
    <t xml:space="preserve">7610074824</t>
  </si>
  <si>
    <t xml:space="preserve">30345479</t>
  </si>
  <si>
    <t xml:space="preserve">МУП РМР ЯО "Система ЖКХ"</t>
  </si>
  <si>
    <t xml:space="preserve">7610088016</t>
  </si>
  <si>
    <t xml:space="preserve">26483290</t>
  </si>
  <si>
    <t xml:space="preserve">МУП ТМР "Артемьевское ЖКХ"</t>
  </si>
  <si>
    <t xml:space="preserve">7611017385</t>
  </si>
  <si>
    <t xml:space="preserve">28443212</t>
  </si>
  <si>
    <t xml:space="preserve">МУП ТМР "Тутаевские коммунальные системы"</t>
  </si>
  <si>
    <t xml:space="preserve">7611022836</t>
  </si>
  <si>
    <t xml:space="preserve">26483286</t>
  </si>
  <si>
    <t xml:space="preserve">МУП ТМР "Чебаковское ЖКХ"</t>
  </si>
  <si>
    <t xml:space="preserve">7611017392</t>
  </si>
  <si>
    <t xml:space="preserve">26524662</t>
  </si>
  <si>
    <t xml:space="preserve">НУЗ "Дорожная больница станции Ярославль ОАО "РЖД"</t>
  </si>
  <si>
    <t xml:space="preserve">7604068188</t>
  </si>
  <si>
    <t xml:space="preserve">26483332</t>
  </si>
  <si>
    <t xml:space="preserve">Некрасовское МП ЖКХ</t>
  </si>
  <si>
    <t xml:space="preserve">7621000133</t>
  </si>
  <si>
    <t xml:space="preserve">16-03-2016 00:00:00</t>
  </si>
  <si>
    <t xml:space="preserve">26526586</t>
  </si>
  <si>
    <t xml:space="preserve">Некрасовское МП ЖКХ передача</t>
  </si>
  <si>
    <t xml:space="preserve">7621004307</t>
  </si>
  <si>
    <t xml:space="preserve">762101003</t>
  </si>
  <si>
    <t xml:space="preserve">26526584</t>
  </si>
  <si>
    <t xml:space="preserve">ОАО "6 арсенал"</t>
  </si>
  <si>
    <t xml:space="preserve">762101002</t>
  </si>
  <si>
    <t xml:space="preserve">01-05-2011 00:00:00</t>
  </si>
  <si>
    <t xml:space="preserve">26483149</t>
  </si>
  <si>
    <t xml:space="preserve">ОАО "ДЭП-27"</t>
  </si>
  <si>
    <t xml:space="preserve">7609023568</t>
  </si>
  <si>
    <t xml:space="preserve">07-09-2011 00:00:00</t>
  </si>
  <si>
    <t xml:space="preserve">26483455</t>
  </si>
  <si>
    <t xml:space="preserve">ОАО "Даниловский маслосырзвод"</t>
  </si>
  <si>
    <t xml:space="preserve">7617000268</t>
  </si>
  <si>
    <t xml:space="preserve">28068350</t>
  </si>
  <si>
    <t xml:space="preserve">ОАО "Домостроительный комбинат"</t>
  </si>
  <si>
    <t xml:space="preserve">7602056885</t>
  </si>
  <si>
    <t xml:space="preserve">14-09-2006 00:00:00</t>
  </si>
  <si>
    <t xml:space="preserve">22-10-2013 00:00:00</t>
  </si>
  <si>
    <t xml:space="preserve">26514525</t>
  </si>
  <si>
    <t xml:space="preserve">ОАО "ЖКХ "Заволжье"</t>
  </si>
  <si>
    <t xml:space="preserve">7627032974</t>
  </si>
  <si>
    <t xml:space="preserve">26524667</t>
  </si>
  <si>
    <t xml:space="preserve">ОАО "Инкомпроект-Инвест"</t>
  </si>
  <si>
    <t xml:space="preserve">7604149662</t>
  </si>
  <si>
    <t xml:space="preserve">26483184</t>
  </si>
  <si>
    <t xml:space="preserve">ОАО "Компания "Спектр"</t>
  </si>
  <si>
    <t xml:space="preserve">7609012894</t>
  </si>
  <si>
    <t xml:space="preserve">26483482</t>
  </si>
  <si>
    <t xml:space="preserve">ОАО "Красные Ткачи"</t>
  </si>
  <si>
    <t xml:space="preserve">7627002923</t>
  </si>
  <si>
    <t xml:space="preserve">26483216</t>
  </si>
  <si>
    <t xml:space="preserve">ОАО "Опытный завод "Паксистем"</t>
  </si>
  <si>
    <t xml:space="preserve">7602002946</t>
  </si>
  <si>
    <t xml:space="preserve">26526722</t>
  </si>
  <si>
    <t xml:space="preserve">ОАО "Первомайское коммунальное хозяйство" (пос. Пречистое)</t>
  </si>
  <si>
    <t xml:space="preserve">762301002</t>
  </si>
  <si>
    <t xml:space="preserve">26526725</t>
  </si>
  <si>
    <t xml:space="preserve">ОАО "Первомайское коммунальное хозяйство" (с. Коза)</t>
  </si>
  <si>
    <t xml:space="preserve">26483417</t>
  </si>
  <si>
    <t xml:space="preserve">ОАО "Петровский завод ЖБИ"</t>
  </si>
  <si>
    <t xml:space="preserve">7609012573</t>
  </si>
  <si>
    <t xml:space="preserve">26483310</t>
  </si>
  <si>
    <t xml:space="preserve">ОАО "Пошехонская теплосеть"</t>
  </si>
  <si>
    <t xml:space="preserve">7624004506</t>
  </si>
  <si>
    <t xml:space="preserve">762401001</t>
  </si>
  <si>
    <t xml:space="preserve">26483395</t>
  </si>
  <si>
    <t xml:space="preserve">ОАО "Раскат"</t>
  </si>
  <si>
    <t xml:space="preserve">7610002851</t>
  </si>
  <si>
    <t xml:space="preserve">26649249</t>
  </si>
  <si>
    <t xml:space="preserve">ОАО "Ростелеком" ТУ №6 котельная с. Шопша</t>
  </si>
  <si>
    <t xml:space="preserve">7707049388</t>
  </si>
  <si>
    <t xml:space="preserve">993131002</t>
  </si>
  <si>
    <t xml:space="preserve">31-08-2011 00:00:00</t>
  </si>
  <si>
    <t xml:space="preserve">26524658</t>
  </si>
  <si>
    <t xml:space="preserve">ОАО "Ростелеком" центральный филиал территориальное управление №8</t>
  </si>
  <si>
    <t xml:space="preserve">760431001</t>
  </si>
  <si>
    <t xml:space="preserve">26483375</t>
  </si>
  <si>
    <t xml:space="preserve">ОАО "Рыбинскхлеб"</t>
  </si>
  <si>
    <t xml:space="preserve">7610005796</t>
  </si>
  <si>
    <t xml:space="preserve">27548439</t>
  </si>
  <si>
    <t xml:space="preserve">ОАО "Санаторий "Красный Холм"</t>
  </si>
  <si>
    <t xml:space="preserve">7627015619</t>
  </si>
  <si>
    <t xml:space="preserve">26483192</t>
  </si>
  <si>
    <t xml:space="preserve">ОАО "ТЭСС"</t>
  </si>
  <si>
    <t xml:space="preserve">7603015835</t>
  </si>
  <si>
    <t xml:space="preserve">26524563</t>
  </si>
  <si>
    <t xml:space="preserve">ОАО "ТЭСС" Семибратово</t>
  </si>
  <si>
    <t xml:space="preserve">760301002</t>
  </si>
  <si>
    <t xml:space="preserve">26524565</t>
  </si>
  <si>
    <t xml:space="preserve">ОАО "ТЭСС" Углич</t>
  </si>
  <si>
    <t xml:space="preserve">760301003</t>
  </si>
  <si>
    <t xml:space="preserve">26649168</t>
  </si>
  <si>
    <t xml:space="preserve">ОАО "ТЭСС" г. Углич (передача)</t>
  </si>
  <si>
    <t xml:space="preserve">760301004</t>
  </si>
  <si>
    <t xml:space="preserve">27673607</t>
  </si>
  <si>
    <t xml:space="preserve">ОАО "Территориальная генерирующая компания № 2"</t>
  </si>
  <si>
    <t xml:space="preserve">7606053324</t>
  </si>
  <si>
    <t xml:space="preserve">14-08-2012 00:00:00</t>
  </si>
  <si>
    <t xml:space="preserve">26483258</t>
  </si>
  <si>
    <t xml:space="preserve">ОАО "Угличречпорт"</t>
  </si>
  <si>
    <t xml:space="preserve">7612011178</t>
  </si>
  <si>
    <t xml:space="preserve">15-05-2012 00:00:00</t>
  </si>
  <si>
    <t xml:space="preserve">26483242</t>
  </si>
  <si>
    <t xml:space="preserve">ОАО "Угличское межрайонное производственное ремонтно-эксплуатационное объединение мелиорации и водного хозяйства""УМПРЭО"</t>
  </si>
  <si>
    <t xml:space="preserve">7612034810</t>
  </si>
  <si>
    <t xml:space="preserve">08-04-2015 00:00:00</t>
  </si>
  <si>
    <t xml:space="preserve">26483162</t>
  </si>
  <si>
    <t xml:space="preserve">ОАО "Яргортеплоэнерго"</t>
  </si>
  <si>
    <t xml:space="preserve">7606047507</t>
  </si>
  <si>
    <t xml:space="preserve">27712950</t>
  </si>
  <si>
    <t xml:space="preserve">ОАО "Яркоммунсервис"</t>
  </si>
  <si>
    <t xml:space="preserve">7604016214</t>
  </si>
  <si>
    <t xml:space="preserve">26-08-2014 00:00:00</t>
  </si>
  <si>
    <t xml:space="preserve">26569085</t>
  </si>
  <si>
    <t xml:space="preserve">ОАО "Ярославская генерирующая компания"</t>
  </si>
  <si>
    <t xml:space="preserve">26569089</t>
  </si>
  <si>
    <t xml:space="preserve">761901001</t>
  </si>
  <si>
    <t xml:space="preserve">26569082</t>
  </si>
  <si>
    <t xml:space="preserve">ОАО "Ярославская генерирующая компания" передача т/э</t>
  </si>
  <si>
    <t xml:space="preserve">761202001</t>
  </si>
  <si>
    <t xml:space="preserve">27573925</t>
  </si>
  <si>
    <t xml:space="preserve">ОАО "Ярославский бройлер"</t>
  </si>
  <si>
    <t xml:space="preserve">7610049497</t>
  </si>
  <si>
    <t xml:space="preserve">27030938</t>
  </si>
  <si>
    <t xml:space="preserve">ОАО "Ярославский завод топливной аппаратуры"</t>
  </si>
  <si>
    <t xml:space="preserve">7601000939</t>
  </si>
  <si>
    <t xml:space="preserve">26483174</t>
  </si>
  <si>
    <t xml:space="preserve">ОАО "Ярославский комбинат технических тканей "Красный Перекоп"</t>
  </si>
  <si>
    <t xml:space="preserve">7601001146</t>
  </si>
  <si>
    <t xml:space="preserve">26319496</t>
  </si>
  <si>
    <t xml:space="preserve">ОАО "Ярославский нефтеперерабатывающий завод им. Д.И. Менделеева"</t>
  </si>
  <si>
    <t xml:space="preserve">7611002100</t>
  </si>
  <si>
    <t xml:space="preserve">26526761</t>
  </si>
  <si>
    <t xml:space="preserve">ОАО ЖКХ "Заволжье" п. Красные Ткачи</t>
  </si>
  <si>
    <t xml:space="preserve">762701005</t>
  </si>
  <si>
    <t xml:space="preserve">26-08-2011 00:00:00</t>
  </si>
  <si>
    <t xml:space="preserve">26526755</t>
  </si>
  <si>
    <t xml:space="preserve">ОАО ЖКХ "Заволжье" передача Дубки, Ивняки, Щедрино</t>
  </si>
  <si>
    <t xml:space="preserve">762701002</t>
  </si>
  <si>
    <t xml:space="preserve">26526757</t>
  </si>
  <si>
    <t xml:space="preserve">ОАО ЖКХ "Заволжье" передача Лесная Поляна</t>
  </si>
  <si>
    <t xml:space="preserve">762701003</t>
  </si>
  <si>
    <t xml:space="preserve">26526759</t>
  </si>
  <si>
    <t xml:space="preserve">ОАО ЖКХ "Заволжье" передача п. Красный Бор</t>
  </si>
  <si>
    <t xml:space="preserve">762701004</t>
  </si>
  <si>
    <t xml:space="preserve">28267865</t>
  </si>
  <si>
    <t xml:space="preserve">ООО  «Котельная завода «Пролетарская свобода»</t>
  </si>
  <si>
    <t xml:space="preserve">7604077129</t>
  </si>
  <si>
    <t xml:space="preserve">26483198</t>
  </si>
  <si>
    <t xml:space="preserve">ООО "АДС"</t>
  </si>
  <si>
    <t xml:space="preserve">7604008710</t>
  </si>
  <si>
    <t xml:space="preserve">31094278</t>
  </si>
  <si>
    <t xml:space="preserve">ООО "Атлас-М"</t>
  </si>
  <si>
    <t xml:space="preserve">7731444999</t>
  </si>
  <si>
    <t xml:space="preserve">773101001</t>
  </si>
  <si>
    <t xml:space="preserve">04-04-2013 00:00:00</t>
  </si>
  <si>
    <t xml:space="preserve">28254087</t>
  </si>
  <si>
    <t xml:space="preserve">ООО "БизнесПродуктГрупп"</t>
  </si>
  <si>
    <t xml:space="preserve">7708579934</t>
  </si>
  <si>
    <t xml:space="preserve">772301001</t>
  </si>
  <si>
    <t xml:space="preserve">31224721</t>
  </si>
  <si>
    <t xml:space="preserve">ООО "Велмекс"</t>
  </si>
  <si>
    <t xml:space="preserve">7728231310</t>
  </si>
  <si>
    <t xml:space="preserve">503201001</t>
  </si>
  <si>
    <t xml:space="preserve">31-10-2002 00:00:00</t>
  </si>
  <si>
    <t xml:space="preserve">28932227</t>
  </si>
  <si>
    <t xml:space="preserve">12-01-2015 00:00:00</t>
  </si>
  <si>
    <t xml:space="preserve">26483449</t>
  </si>
  <si>
    <t xml:space="preserve">ООО "Газпром трансгаз Ухта" Переславское ЛПУ МГ</t>
  </si>
  <si>
    <t xml:space="preserve">1102024468</t>
  </si>
  <si>
    <t xml:space="preserve">762232001</t>
  </si>
  <si>
    <t xml:space="preserve">27-05-2011 00:00:00</t>
  </si>
  <si>
    <t xml:space="preserve">31036525</t>
  </si>
  <si>
    <t xml:space="preserve">ООО "Компания "Мастер-Сервис"</t>
  </si>
  <si>
    <t xml:space="preserve">7604137836</t>
  </si>
  <si>
    <t xml:space="preserve">21-07-2008 00:00:00</t>
  </si>
  <si>
    <t xml:space="preserve">26649376</t>
  </si>
  <si>
    <t xml:space="preserve">ООО "Котельная завода "Пролетарская свобода" д. Милюшино</t>
  </si>
  <si>
    <t xml:space="preserve">26649369</t>
  </si>
  <si>
    <t xml:space="preserve">ООО "Котельная завода "Пролетарская свобода" с. Арефино</t>
  </si>
  <si>
    <t xml:space="preserve">26649353</t>
  </si>
  <si>
    <t xml:space="preserve">ООО "Котельная завода "Пролетарская свобода" с. Варегово</t>
  </si>
  <si>
    <t xml:space="preserve">761301002</t>
  </si>
  <si>
    <t xml:space="preserve">31085027</t>
  </si>
  <si>
    <t xml:space="preserve">ООО "Котельная промплощадки"</t>
  </si>
  <si>
    <t xml:space="preserve">7609038275</t>
  </si>
  <si>
    <t xml:space="preserve">23-01-2018 00:00:00</t>
  </si>
  <si>
    <t xml:space="preserve">26483367</t>
  </si>
  <si>
    <t xml:space="preserve">ООО "Крома"</t>
  </si>
  <si>
    <t xml:space="preserve">7610063251</t>
  </si>
  <si>
    <t xml:space="preserve">28981279</t>
  </si>
  <si>
    <t xml:space="preserve">ООО "ЛКМ"</t>
  </si>
  <si>
    <t xml:space="preserve">7610110198</t>
  </si>
  <si>
    <t xml:space="preserve">26650315</t>
  </si>
  <si>
    <t xml:space="preserve">ООО "Лесла"</t>
  </si>
  <si>
    <t xml:space="preserve">7610015917</t>
  </si>
  <si>
    <t xml:space="preserve">26525317</t>
  </si>
  <si>
    <t xml:space="preserve">07-04-2015 00:00:00</t>
  </si>
  <si>
    <t xml:space="preserve">26319525</t>
  </si>
  <si>
    <t xml:space="preserve">ООО "Механический завод "Чайка"</t>
  </si>
  <si>
    <t xml:space="preserve">7612034087</t>
  </si>
  <si>
    <t xml:space="preserve">27568785</t>
  </si>
  <si>
    <t xml:space="preserve">ООО "Муниципальные коммунальные системы"</t>
  </si>
  <si>
    <t xml:space="preserve">7627036930</t>
  </si>
  <si>
    <t xml:space="preserve">26649427</t>
  </si>
  <si>
    <t xml:space="preserve">ООО "Муниципальные энергетические системы"</t>
  </si>
  <si>
    <t xml:space="preserve">7727575942</t>
  </si>
  <si>
    <t xml:space="preserve">26525313</t>
  </si>
  <si>
    <t xml:space="preserve">ООО "Мясопродукт"</t>
  </si>
  <si>
    <t xml:space="preserve">7610041709</t>
  </si>
  <si>
    <t xml:space="preserve">31230718</t>
  </si>
  <si>
    <t xml:space="preserve">ООО "ОРЦ Ярославль"</t>
  </si>
  <si>
    <t xml:space="preserve">2311234703</t>
  </si>
  <si>
    <t xml:space="preserve">231101001</t>
  </si>
  <si>
    <t xml:space="preserve">12-04-2017 00:00:00</t>
  </si>
  <si>
    <t xml:space="preserve">28856606</t>
  </si>
  <si>
    <t xml:space="preserve">ООО "Ориентир"</t>
  </si>
  <si>
    <t xml:space="preserve">7604234847</t>
  </si>
  <si>
    <t xml:space="preserve">28505423</t>
  </si>
  <si>
    <t xml:space="preserve">ООО "Переславская энергетическая компания"</t>
  </si>
  <si>
    <t xml:space="preserve">7608010870</t>
  </si>
  <si>
    <t xml:space="preserve">645001001</t>
  </si>
  <si>
    <t xml:space="preserve">26524537</t>
  </si>
  <si>
    <t xml:space="preserve">ООО "Переславский технопарк"</t>
  </si>
  <si>
    <t xml:space="preserve">7608012203</t>
  </si>
  <si>
    <t xml:space="preserve">31-03-2014 00:00:00</t>
  </si>
  <si>
    <t xml:space="preserve">31313217</t>
  </si>
  <si>
    <t xml:space="preserve">ООО "Прогресс"</t>
  </si>
  <si>
    <t xml:space="preserve">7627052000</t>
  </si>
  <si>
    <t xml:space="preserve">28-03-2019 00:00:00</t>
  </si>
  <si>
    <t xml:space="preserve">30794646</t>
  </si>
  <si>
    <t xml:space="preserve">ООО "Промцентр"</t>
  </si>
  <si>
    <t xml:space="preserve">7604234854</t>
  </si>
  <si>
    <t xml:space="preserve">26483419</t>
  </si>
  <si>
    <t xml:space="preserve">ООО "РОМЗЭНЕРГО"</t>
  </si>
  <si>
    <t xml:space="preserve">7609018208</t>
  </si>
  <si>
    <t xml:space="preserve">13-08-2012 00:00:00</t>
  </si>
  <si>
    <t xml:space="preserve">26483214</t>
  </si>
  <si>
    <t xml:space="preserve">ООО "РСК "ТЭР"</t>
  </si>
  <si>
    <t xml:space="preserve">7606036103</t>
  </si>
  <si>
    <t xml:space="preserve">26525309</t>
  </si>
  <si>
    <t xml:space="preserve">ООО "Раскат-РОС"</t>
  </si>
  <si>
    <t xml:space="preserve">7610059375</t>
  </si>
  <si>
    <t xml:space="preserve">26483298</t>
  </si>
  <si>
    <t xml:space="preserve">ООО "Региональная Теплогенерирующая Компания №1" Судоверфь</t>
  </si>
  <si>
    <t xml:space="preserve">7719675887</t>
  </si>
  <si>
    <t xml:space="preserve">26525403</t>
  </si>
  <si>
    <t xml:space="preserve">ООО "Региональная Теплогенерирующая компания №1 Каменники</t>
  </si>
  <si>
    <t xml:space="preserve">26649166</t>
  </si>
  <si>
    <t xml:space="preserve">ООО "Ростовавторемонт"</t>
  </si>
  <si>
    <t xml:space="preserve">7609023014</t>
  </si>
  <si>
    <t xml:space="preserve">26526727</t>
  </si>
  <si>
    <t xml:space="preserve">ООО "Рубеж"</t>
  </si>
  <si>
    <t xml:space="preserve">7623004581</t>
  </si>
  <si>
    <t xml:space="preserve">27965323</t>
  </si>
  <si>
    <t xml:space="preserve">ООО "Рыбинсккабель"</t>
  </si>
  <si>
    <t xml:space="preserve">7610093062</t>
  </si>
  <si>
    <t xml:space="preserve">761050001</t>
  </si>
  <si>
    <t xml:space="preserve">31304319</t>
  </si>
  <si>
    <t xml:space="preserve">ООО "СЗЦ "Энергоконсультант"</t>
  </si>
  <si>
    <t xml:space="preserve">7627036016</t>
  </si>
  <si>
    <t xml:space="preserve">24-12-2010 00:00:00</t>
  </si>
  <si>
    <t xml:space="preserve">30925371</t>
  </si>
  <si>
    <t xml:space="preserve">ООО "СК РЕЗЕРВ"</t>
  </si>
  <si>
    <t xml:space="preserve">7604290834</t>
  </si>
  <si>
    <t xml:space="preserve">01-06-2017 00:00:00</t>
  </si>
  <si>
    <t xml:space="preserve">26483296</t>
  </si>
  <si>
    <t xml:space="preserve">ООО "Санаторий "Черная речка"</t>
  </si>
  <si>
    <t xml:space="preserve">7610057882</t>
  </si>
  <si>
    <t xml:space="preserve">26483280</t>
  </si>
  <si>
    <t xml:space="preserve">ООО "Санаторий - профилакторий "Ярославнефтеоргсинтез"</t>
  </si>
  <si>
    <t xml:space="preserve">7627025663</t>
  </si>
  <si>
    <t xml:space="preserve">26483336</t>
  </si>
  <si>
    <t xml:space="preserve">ООО "Санаторий Золотой колос"</t>
  </si>
  <si>
    <t xml:space="preserve">7621006054</t>
  </si>
  <si>
    <t xml:space="preserve">27555004</t>
  </si>
  <si>
    <t xml:space="preserve">ООО "Спецторг Плюс"</t>
  </si>
  <si>
    <t xml:space="preserve">7604076460</t>
  </si>
  <si>
    <t xml:space="preserve">31-05-2005 00:00:00</t>
  </si>
  <si>
    <t xml:space="preserve">30814222</t>
  </si>
  <si>
    <t xml:space="preserve">ООО "Строительная Компания Сокол"</t>
  </si>
  <si>
    <t xml:space="preserve">7604165544</t>
  </si>
  <si>
    <t xml:space="preserve">31026191</t>
  </si>
  <si>
    <t xml:space="preserve">ООО "ТеплоСервис"</t>
  </si>
  <si>
    <t xml:space="preserve">7612048474</t>
  </si>
  <si>
    <t xml:space="preserve">13-09-2017 00:00:00</t>
  </si>
  <si>
    <t xml:space="preserve">28982870</t>
  </si>
  <si>
    <t xml:space="preserve">ООО "ТеплоЭнергоСтройМонтаж"</t>
  </si>
  <si>
    <t xml:space="preserve">7606074821</t>
  </si>
  <si>
    <t xml:space="preserve">01-05-2015 00:00:00</t>
  </si>
  <si>
    <t xml:space="preserve">27569416</t>
  </si>
  <si>
    <t xml:space="preserve">ООО "Тепловая энергетическая компания - 1"</t>
  </si>
  <si>
    <t xml:space="preserve">7604188573</t>
  </si>
  <si>
    <t xml:space="preserve">30373524</t>
  </si>
  <si>
    <t xml:space="preserve">ООО "Теплоресурс"</t>
  </si>
  <si>
    <t xml:space="preserve">7604277921</t>
  </si>
  <si>
    <t xml:space="preserve">30796099</t>
  </si>
  <si>
    <t xml:space="preserve">ООО "Теплотехник"</t>
  </si>
  <si>
    <t xml:space="preserve">7604278428</t>
  </si>
  <si>
    <t xml:space="preserve">26483204</t>
  </si>
  <si>
    <t xml:space="preserve">ООО "ТехЭкспо"</t>
  </si>
  <si>
    <t xml:space="preserve">7604122607</t>
  </si>
  <si>
    <t xml:space="preserve">26525371</t>
  </si>
  <si>
    <t xml:space="preserve">ООО "УК Левобережье"</t>
  </si>
  <si>
    <t xml:space="preserve">7611018780</t>
  </si>
  <si>
    <t xml:space="preserve">26649232</t>
  </si>
  <si>
    <t xml:space="preserve">ООО "УК Левобережье" передача пос. Краснй Бор</t>
  </si>
  <si>
    <t xml:space="preserve">761101002</t>
  </si>
  <si>
    <t xml:space="preserve">28459632</t>
  </si>
  <si>
    <t xml:space="preserve">ООО "УМПРЭО"</t>
  </si>
  <si>
    <t xml:space="preserve">7612038469</t>
  </si>
  <si>
    <t xml:space="preserve">26-11-2007 00:00:00</t>
  </si>
  <si>
    <t xml:space="preserve">28507335</t>
  </si>
  <si>
    <t xml:space="preserve">ООО "УПТК "Топливоподающие системы"</t>
  </si>
  <si>
    <t xml:space="preserve">7603013073</t>
  </si>
  <si>
    <t xml:space="preserve">31094256</t>
  </si>
  <si>
    <t xml:space="preserve">ООО "УСМЗ"</t>
  </si>
  <si>
    <t xml:space="preserve">7612048636</t>
  </si>
  <si>
    <t xml:space="preserve">05-03-2018 00:00:00</t>
  </si>
  <si>
    <t xml:space="preserve">26483244</t>
  </si>
  <si>
    <t xml:space="preserve">ООО "Угличский завод минеральной воды"</t>
  </si>
  <si>
    <t xml:space="preserve">7612003339</t>
  </si>
  <si>
    <t xml:space="preserve">26483256</t>
  </si>
  <si>
    <t xml:space="preserve">ООО "Угличский экспериментальный ремонтно-механический завод"</t>
  </si>
  <si>
    <t xml:space="preserve">7612033358</t>
  </si>
  <si>
    <t xml:space="preserve">28135241</t>
  </si>
  <si>
    <t xml:space="preserve">ООО "Управляющая производственно-торговая компания "Топливоподающие системы"</t>
  </si>
  <si>
    <t xml:space="preserve">30856146</t>
  </si>
  <si>
    <t xml:space="preserve">ООО "Уют Сервис"</t>
  </si>
  <si>
    <t xml:space="preserve">7604234678</t>
  </si>
  <si>
    <t xml:space="preserve">28453584</t>
  </si>
  <si>
    <t xml:space="preserve">ООО "Хуадянь-Тенинская ТЭЦ"</t>
  </si>
  <si>
    <t xml:space="preserve">7604217961</t>
  </si>
  <si>
    <t xml:space="preserve">30-01-2018 00:00:00</t>
  </si>
  <si>
    <t xml:space="preserve">30373563</t>
  </si>
  <si>
    <t xml:space="preserve">ООО "Центр внедрения возобновляемых источников энергии"</t>
  </si>
  <si>
    <t xml:space="preserve">7602098469</t>
  </si>
  <si>
    <t xml:space="preserve">27412481</t>
  </si>
  <si>
    <t xml:space="preserve">ООО "Энергетическая Компания "ТеплоПром"</t>
  </si>
  <si>
    <t xml:space="preserve">7609024427</t>
  </si>
  <si>
    <t xml:space="preserve">20-07-2011 00:00:00</t>
  </si>
  <si>
    <t xml:space="preserve">26483210</t>
  </si>
  <si>
    <t xml:space="preserve">ООО "Энергия-1"</t>
  </si>
  <si>
    <t xml:space="preserve">7605005021</t>
  </si>
  <si>
    <t xml:space="preserve">27971145</t>
  </si>
  <si>
    <t xml:space="preserve">ООО "Энергокомпания"</t>
  </si>
  <si>
    <t xml:space="preserve">7612044470</t>
  </si>
  <si>
    <t xml:space="preserve">26483172</t>
  </si>
  <si>
    <t xml:space="preserve">ООО "Энергомаш"</t>
  </si>
  <si>
    <t xml:space="preserve">7603022945</t>
  </si>
  <si>
    <t xml:space="preserve">26483164</t>
  </si>
  <si>
    <t xml:space="preserve">ООО "Ярославская фабрика валяной обуви"</t>
  </si>
  <si>
    <t xml:space="preserve">7603015433</t>
  </si>
  <si>
    <t xml:space="preserve">31096235</t>
  </si>
  <si>
    <t xml:space="preserve">ООО "Ярославские коммунальные сети"</t>
  </si>
  <si>
    <t xml:space="preserve">7602092114</t>
  </si>
  <si>
    <t xml:space="preserve">31314675</t>
  </si>
  <si>
    <t xml:space="preserve">17-05-2019 00:00:00</t>
  </si>
  <si>
    <t xml:space="preserve">26483403</t>
  </si>
  <si>
    <t xml:space="preserve">ПАО "Научно-производственное объединение Фильтры индустриальные газоочистные"</t>
  </si>
  <si>
    <t xml:space="preserve">7609001719</t>
  </si>
  <si>
    <t xml:space="preserve">26483377</t>
  </si>
  <si>
    <t xml:space="preserve">ПАО "ОДК-Сатурн"</t>
  </si>
  <si>
    <t xml:space="preserve">7610052644</t>
  </si>
  <si>
    <t xml:space="preserve">26514608</t>
  </si>
  <si>
    <t xml:space="preserve">ПАО "РОМЗ"</t>
  </si>
  <si>
    <t xml:space="preserve">7609000881</t>
  </si>
  <si>
    <t xml:space="preserve">26523308</t>
  </si>
  <si>
    <t xml:space="preserve">ПАО "ТГК-2"</t>
  </si>
  <si>
    <t xml:space="preserve">26483170</t>
  </si>
  <si>
    <t xml:space="preserve">760631001</t>
  </si>
  <si>
    <t xml:space="preserve">31024154</t>
  </si>
  <si>
    <t xml:space="preserve">ПАО "Ярославский завод "Красный Маяк"</t>
  </si>
  <si>
    <t xml:space="preserve">7601000022</t>
  </si>
  <si>
    <t xml:space="preserve">01-11-2017 00:00:00</t>
  </si>
  <si>
    <t xml:space="preserve">26650304</t>
  </si>
  <si>
    <t xml:space="preserve">ПАО "Ярославский ордена Ленина и ордена Октябрьской революции шинный завод"</t>
  </si>
  <si>
    <t xml:space="preserve">7601001509</t>
  </si>
  <si>
    <t xml:space="preserve">760150001</t>
  </si>
  <si>
    <t xml:space="preserve">26483178</t>
  </si>
  <si>
    <t xml:space="preserve">ПАО "Ярославский радиозавод"</t>
  </si>
  <si>
    <t xml:space="preserve">7601000086</t>
  </si>
  <si>
    <t xml:space="preserve">26525354</t>
  </si>
  <si>
    <t xml:space="preserve">Переславское линейно-производственное управление магистральных газопроводов ООО "Газпром трансгаз Ухта"</t>
  </si>
  <si>
    <t xml:space="preserve">762232002</t>
  </si>
  <si>
    <t xml:space="preserve">26923665</t>
  </si>
  <si>
    <t xml:space="preserve">26483308</t>
  </si>
  <si>
    <t xml:space="preserve">СПК "Рыбинский"</t>
  </si>
  <si>
    <t xml:space="preserve">7610041748</t>
  </si>
  <si>
    <t xml:space="preserve">26449407</t>
  </si>
  <si>
    <t xml:space="preserve">Свечинский районный телекоммуникационный узел (РТУ) Кировского филиала ОАО "Волгателеком"</t>
  </si>
  <si>
    <t xml:space="preserve">5260901817</t>
  </si>
  <si>
    <t xml:space="preserve">432832002</t>
  </si>
  <si>
    <t xml:space="preserve">24-06-2011 00:00:00</t>
  </si>
  <si>
    <t xml:space="preserve">26836275</t>
  </si>
  <si>
    <t xml:space="preserve">Северная Дирекция по тепловодоснабжению структурное подразделение Центральной дирекции по тепловодоснабжению - филиала ОАО "РЖД"</t>
  </si>
  <si>
    <t xml:space="preserve">760445028</t>
  </si>
  <si>
    <t xml:space="preserve">26483252</t>
  </si>
  <si>
    <t xml:space="preserve">ФБУ ИК-3 УФСИН РФ по Ярославской области</t>
  </si>
  <si>
    <t xml:space="preserve">7612010960</t>
  </si>
  <si>
    <t xml:space="preserve">26650317</t>
  </si>
  <si>
    <t xml:space="preserve">ФГ КЭУ "Ярославская КЭЧ" Министерства обороны РФ</t>
  </si>
  <si>
    <t xml:space="preserve">7604002910</t>
  </si>
  <si>
    <t xml:space="preserve">30903763</t>
  </si>
  <si>
    <t xml:space="preserve">ФГБУ "ЦЖКУ" МИНОБОРОНЫ РОССИИ</t>
  </si>
  <si>
    <t xml:space="preserve">7729314745</t>
  </si>
  <si>
    <t xml:space="preserve">770101001</t>
  </si>
  <si>
    <t xml:space="preserve">26483224</t>
  </si>
  <si>
    <t xml:space="preserve">ФГУП "81 Центральная инженерная база" МО РФ</t>
  </si>
  <si>
    <t xml:space="preserve">7604159332</t>
  </si>
  <si>
    <t xml:space="preserve">26483266</t>
  </si>
  <si>
    <t xml:space="preserve">ФГУП "Григорьевское"</t>
  </si>
  <si>
    <t xml:space="preserve">7627000901</t>
  </si>
  <si>
    <t xml:space="preserve">26483238</t>
  </si>
  <si>
    <t xml:space="preserve">ФГУП Экспериментальный сыродельный завод</t>
  </si>
  <si>
    <t xml:space="preserve">7612002423</t>
  </si>
  <si>
    <t xml:space="preserve">26483391</t>
  </si>
  <si>
    <t xml:space="preserve">ФКУ Следственный изолятор 2 УФСИН по Ярославской области</t>
  </si>
  <si>
    <t xml:space="preserve">7610028000</t>
  </si>
  <si>
    <t xml:space="preserve">28160602</t>
  </si>
  <si>
    <t xml:space="preserve">ФКУ Следственный изолятор № 1 УФСИН России по Ярославской области</t>
  </si>
  <si>
    <t xml:space="preserve">7607008444</t>
  </si>
  <si>
    <t xml:space="preserve">31253180</t>
  </si>
  <si>
    <t xml:space="preserve">Филиал "Крома" ООО "Завод Технофлекс"</t>
  </si>
  <si>
    <t xml:space="preserve">6229024796</t>
  </si>
  <si>
    <t xml:space="preserve">22-06-2018 00:00:00</t>
  </si>
  <si>
    <t xml:space="preserve">30849324</t>
  </si>
  <si>
    <t xml:space="preserve">Филиал АО "Кордиант" в городе Ярославле (ЯШЗ)</t>
  </si>
  <si>
    <t xml:space="preserve">760643002</t>
  </si>
  <si>
    <t xml:space="preserve">07-10-2016 00:00:00</t>
  </si>
  <si>
    <t xml:space="preserve">26649294</t>
  </si>
  <si>
    <t xml:space="preserve">Филиал ОАО "ФСК ЕЭС"- Валдайское предприятие магистральных электрических сетей</t>
  </si>
  <si>
    <t xml:space="preserve">4716016979</t>
  </si>
  <si>
    <t xml:space="preserve">997450001</t>
  </si>
  <si>
    <t xml:space="preserve">26483447</t>
  </si>
  <si>
    <t xml:space="preserve">Филиал ООО "Транснефть-Балтика"-Ярославское районное нефтепроводное управление</t>
  </si>
  <si>
    <t xml:space="preserve">4704041900</t>
  </si>
  <si>
    <t xml:space="preserve">762702001</t>
  </si>
  <si>
    <t xml:space="preserve">26557735</t>
  </si>
  <si>
    <t xml:space="preserve">Филиал ФГУП "ЖКУ РАН" Борок</t>
  </si>
  <si>
    <t xml:space="preserve">7736111591</t>
  </si>
  <si>
    <t xml:space="preserve">762043001</t>
  </si>
  <si>
    <t xml:space="preserve">28507308</t>
  </si>
  <si>
    <t xml:space="preserve">Филиал в Ярославской и Костромской областях ОАО междугородной и международной электрической связи "Ростелеком"</t>
  </si>
  <si>
    <t xml:space="preserve">26649247</t>
  </si>
  <si>
    <t xml:space="preserve">Филиал в Ярославской и Костромской областях ПАО междугородной и международной электрической связи "Ростелеком"</t>
  </si>
  <si>
    <t xml:space="preserve">760443003</t>
  </si>
  <si>
    <t xml:space="preserve">26483342</t>
  </si>
  <si>
    <t xml:space="preserve">Шопшинское МП ЖКХ</t>
  </si>
  <si>
    <t xml:space="preserve">7616006316</t>
  </si>
  <si>
    <t xml:space="preserve">26651555</t>
  </si>
  <si>
    <t xml:space="preserve">Ярославская дистанция гражданских сооружений, водоснабжения и водоотведения ЯО СЖД- филиала ОАО "РЖД" кот. ст. Лютово</t>
  </si>
  <si>
    <t xml:space="preserve">997650009</t>
  </si>
  <si>
    <t xml:space="preserve">26526614</t>
  </si>
  <si>
    <t xml:space="preserve">Ярославская дистанция гражданских сооружений, водоснабжения и водоотведения ЯО СЖД-филиала ОАО "РЖД"</t>
  </si>
  <si>
    <t xml:space="preserve">997650007</t>
  </si>
  <si>
    <t xml:space="preserve">26526612</t>
  </si>
  <si>
    <t xml:space="preserve">Ярославский участок дирекции по тепловодоснабжению СЖД- филиала ОАО "РЖД" станция Сахареж</t>
  </si>
  <si>
    <t xml:space="preserve">997650006</t>
  </si>
  <si>
    <t xml:space="preserve">26526551</t>
  </si>
  <si>
    <t xml:space="preserve">Ярославский участок дирекции по тепловодоснабжению СЖД- филиала ОАО "РЖД", котельные крановых мастерских, вокзальная котельная</t>
  </si>
  <si>
    <t xml:space="preserve">997650005</t>
  </si>
  <si>
    <t xml:space="preserve">26651562</t>
  </si>
  <si>
    <t xml:space="preserve">Ярославский участок дирекции по тепловодоснабжению СЖД-филиала ОАО "РЖД" кот. ст. Ростов</t>
  </si>
  <si>
    <t xml:space="preserve">997650012</t>
  </si>
  <si>
    <t xml:space="preserve">26483248</t>
  </si>
  <si>
    <t xml:space="preserve">Ярославское отделение ТОи РМЭС Валдайского предприятия филиала ОАО "Главсетьсервис ЕНЭС" Центральный</t>
  </si>
  <si>
    <t xml:space="preserve">7719665783</t>
  </si>
  <si>
    <t xml:space="preserve">995231001</t>
  </si>
  <si>
    <t xml:space="preserve">9.1</t>
  </si>
  <si>
    <t xml:space="preserve">в сфере ТЭ</t>
  </si>
  <si>
    <t xml:space="preserve">9.2</t>
  </si>
  <si>
    <t xml:space="preserve">в сфере ВС/ВО</t>
  </si>
  <si>
    <t xml:space="preserve">9.3</t>
  </si>
  <si>
    <t xml:space="preserve">в сфере ТБО</t>
  </si>
  <si>
    <t xml:space="preserve">9.4</t>
  </si>
  <si>
    <t xml:space="preserve">в сфере ЭЭ</t>
  </si>
  <si>
    <t xml:space="preserve">Ответственный за предоставление информации по системе ЕИАС</t>
  </si>
  <si>
    <t xml:space="preserve">L12.1</t>
  </si>
  <si>
    <t xml:space="preserve">Ответственный.ФИО</t>
  </si>
  <si>
    <t xml:space="preserve">Фамилия, имя, отчество:</t>
  </si>
  <si>
    <t xml:space="preserve">L12.2</t>
  </si>
  <si>
    <t xml:space="preserve">Ответственный.Должность</t>
  </si>
  <si>
    <t xml:space="preserve">Должность:</t>
  </si>
  <si>
    <t xml:space="preserve">L12.3</t>
  </si>
  <si>
    <t xml:space="preserve">Ответственный.Телефон</t>
  </si>
  <si>
    <t xml:space="preserve">Контактный телефон:</t>
  </si>
  <si>
    <t xml:space="preserve">L12.4</t>
  </si>
  <si>
    <t xml:space="preserve">Ответственный. E-Mail</t>
  </si>
  <si>
    <t xml:space="preserve">e-mail:</t>
  </si>
  <si>
    <t xml:space="preserve">add_List01_1</t>
  </si>
  <si>
    <t xml:space="preserve">4.7</t>
  </si>
</sst>
</file>

<file path=xl/styles.xml><?xml version="1.0" encoding="utf-8"?>
<styleSheet xmlns="http://schemas.openxmlformats.org/spreadsheetml/2006/main">
  <numFmts count="13">
    <numFmt numFmtId="164" formatCode="@"/>
    <numFmt numFmtId="165" formatCode="General"/>
    <numFmt numFmtId="166" formatCode="_-* #,##0.00[$€-1]_-;\-* #,##0.00[$€-1]_-;_-* \-??[$€-1]_-"/>
    <numFmt numFmtId="167" formatCode="#,##0;[RED]\-#,##0"/>
    <numFmt numFmtId="168" formatCode="\$#,##0_);[RED]&quot;($&quot;#,##0\)"/>
    <numFmt numFmtId="169" formatCode="#,##0.0"/>
    <numFmt numFmtId="170" formatCode="#,##0.000"/>
    <numFmt numFmtId="171" formatCode="#,##0.0000"/>
    <numFmt numFmtId="172" formatCode="#,##0.00"/>
    <numFmt numFmtId="173" formatCode="General"/>
    <numFmt numFmtId="174" formatCode="DD/MM/YY\ HH:MM"/>
    <numFmt numFmtId="175" formatCode="DD/MM/YYYY"/>
    <numFmt numFmtId="176" formatCode="#,##0"/>
  </numFmts>
  <fonts count="82">
    <font>
      <sz val="9"/>
      <name val="Tahoma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 val="single"/>
      <sz val="10"/>
      <color rgb="FF800080"/>
      <name val="Arial Cyr"/>
      <family val="0"/>
      <charset val="204"/>
    </font>
    <font>
      <u val="single"/>
      <sz val="10"/>
      <color rgb="FF0000FF"/>
      <name val="Arial Cyr"/>
      <family val="0"/>
      <charset val="204"/>
    </font>
    <font>
      <sz val="12"/>
      <name val="Arial"/>
      <family val="2"/>
      <charset val="204"/>
    </font>
    <font>
      <sz val="8"/>
      <name val="Arial"/>
      <family val="0"/>
      <charset val="204"/>
    </font>
    <font>
      <sz val="11"/>
      <name val="Tahoma"/>
      <family val="2"/>
      <charset val="204"/>
    </font>
    <font>
      <u val="single"/>
      <sz val="9"/>
      <color rgb="FF0000FF"/>
      <name val="Tahoma"/>
      <family val="2"/>
      <charset val="204"/>
    </font>
    <font>
      <b val="true"/>
      <u val="single"/>
      <sz val="9"/>
      <color rgb="FF0000FF"/>
      <name val="Tahoma"/>
      <family val="2"/>
      <charset val="204"/>
    </font>
    <font>
      <u val="single"/>
      <sz val="9"/>
      <color rgb="FF333399"/>
      <name val="Tahoma"/>
      <family val="2"/>
      <charset val="204"/>
    </font>
    <font>
      <b val="true"/>
      <sz val="14"/>
      <name val="Franklin Gothic Medium"/>
      <family val="2"/>
      <charset val="204"/>
    </font>
    <font>
      <b val="true"/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family val="0"/>
      <charset val="204"/>
    </font>
    <font>
      <sz val="9"/>
      <color rgb="FF00FF00"/>
      <name val="Tahoma"/>
      <family val="2"/>
      <charset val="204"/>
    </font>
    <font>
      <sz val="8"/>
      <name val="Verdana"/>
      <family val="2"/>
      <charset val="204"/>
    </font>
    <font>
      <sz val="9"/>
      <color rgb="FFFFFFFF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Marlett"/>
      <family val="0"/>
      <charset val="2"/>
    </font>
    <font>
      <b val="true"/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 val="true"/>
      <u val="single"/>
      <sz val="9"/>
      <color rgb="FF333399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sz val="10"/>
      <color rgb="FF000000"/>
      <name val="Tahoma"/>
      <family val="0"/>
    </font>
    <font>
      <sz val="10"/>
      <color rgb="FFFFFFFF"/>
      <name val="Tahoma"/>
      <family val="0"/>
    </font>
    <font>
      <b val="true"/>
      <sz val="18"/>
      <color rgb="FFFFFFFF"/>
      <name val="Calibri"/>
      <family val="0"/>
    </font>
    <font>
      <sz val="9"/>
      <color rgb="FF000000"/>
      <name val="Tahoma"/>
      <family val="0"/>
    </font>
    <font>
      <sz val="9"/>
      <color rgb="FFCC0000"/>
      <name val="Tahoma"/>
      <family val="2"/>
      <charset val="204"/>
    </font>
    <font>
      <sz val="16"/>
      <name val="Tahoma"/>
      <family val="2"/>
      <charset val="204"/>
    </font>
    <font>
      <b val="true"/>
      <sz val="18"/>
      <name val="Tahoma"/>
      <family val="2"/>
      <charset val="204"/>
    </font>
    <font>
      <sz val="3"/>
      <color rgb="FFFFFFFF"/>
      <name val="3"/>
      <family val="0"/>
      <charset val="204"/>
    </font>
    <font>
      <sz val="3"/>
      <color rgb="FFCC0000"/>
      <name val="3"/>
      <family val="0"/>
      <charset val="204"/>
    </font>
    <font>
      <sz val="3"/>
      <name val="3"/>
      <family val="0"/>
      <charset val="204"/>
    </font>
    <font>
      <sz val="3"/>
      <color rgb="FF993300"/>
      <name val="3"/>
      <family val="0"/>
      <charset val="204"/>
    </font>
    <font>
      <b val="true"/>
      <sz val="3"/>
      <name val="3"/>
      <family val="0"/>
      <charset val="204"/>
    </font>
    <font>
      <sz val="3"/>
      <color rgb="FFFFFFFF"/>
      <name val="Tahoma"/>
      <family val="2"/>
      <charset val="204"/>
    </font>
    <font>
      <sz val="3"/>
      <color rgb="FFCC0000"/>
      <name val="Tahoma"/>
      <family val="2"/>
      <charset val="204"/>
    </font>
    <font>
      <sz val="3"/>
      <name val="Tahoma"/>
      <family val="2"/>
      <charset val="204"/>
    </font>
    <font>
      <sz val="18"/>
      <name val="Tahoma"/>
      <family val="2"/>
      <charset val="204"/>
    </font>
    <font>
      <sz val="1"/>
      <color rgb="FFFFFFFF"/>
      <name val="Tahoma"/>
      <family val="2"/>
      <charset val="204"/>
    </font>
    <font>
      <sz val="1"/>
      <color rgb="FFCC0000"/>
      <name val="Tahoma"/>
      <family val="2"/>
      <charset val="204"/>
    </font>
    <font>
      <sz val="1"/>
      <name val="Tahoma"/>
      <family val="2"/>
      <charset val="204"/>
    </font>
    <font>
      <sz val="16"/>
      <color rgb="FFFFFFFF"/>
      <name val="Tahoma"/>
      <family val="2"/>
      <charset val="204"/>
    </font>
    <font>
      <sz val="10"/>
      <name val="Wingdings 2"/>
      <family val="1"/>
      <charset val="2"/>
    </font>
    <font>
      <sz val="22"/>
      <name val="Tahoma"/>
      <family val="2"/>
      <charset val="204"/>
    </font>
    <font>
      <sz val="3"/>
      <color rgb="FF000000"/>
      <name val="Tahoma"/>
      <family val="2"/>
      <charset val="204"/>
    </font>
    <font>
      <vertAlign val="superscript"/>
      <sz val="10"/>
      <name val="Tahoma"/>
      <family val="2"/>
      <charset val="204"/>
    </font>
    <font>
      <sz val="18"/>
      <color rgb="FF000000"/>
      <name val="Tahoma"/>
      <family val="2"/>
      <charset val="204"/>
    </font>
    <font>
      <b val="true"/>
      <sz val="3"/>
      <name val="Tahoma"/>
      <family val="2"/>
      <charset val="204"/>
    </font>
    <font>
      <sz val="7"/>
      <color rgb="FF808080"/>
      <name val="Tahoma"/>
      <family val="2"/>
      <charset val="204"/>
    </font>
    <font>
      <sz val="9"/>
      <color rgb="FF969696"/>
      <name val="Tahoma"/>
      <family val="2"/>
      <charset val="204"/>
    </font>
    <font>
      <sz val="9"/>
      <color rgb="FF333399"/>
      <name val="Tahoma"/>
      <family val="2"/>
      <charset val="204"/>
    </font>
    <font>
      <b val="true"/>
      <sz val="9"/>
      <color rgb="FF000080"/>
      <name val="Tahoma"/>
      <family val="2"/>
      <charset val="204"/>
    </font>
    <font>
      <sz val="12"/>
      <color rgb="FF000000"/>
      <name val="Tahoma"/>
      <family val="2"/>
      <charset val="204"/>
    </font>
    <font>
      <sz val="8"/>
      <name val="Tahoma"/>
      <family val="2"/>
      <charset val="204"/>
    </font>
    <font>
      <vertAlign val="superscript"/>
      <sz val="8"/>
      <name val="Tahoma"/>
      <family val="2"/>
      <charset val="204"/>
    </font>
    <font>
      <sz val="9"/>
      <color rgb="FF0066CC"/>
      <name val="Tahoma"/>
      <family val="2"/>
      <charset val="204"/>
    </font>
    <font>
      <sz val="10"/>
      <color rgb="FFFF6600"/>
      <name val="Tahoma"/>
      <family val="2"/>
      <charset val="204"/>
    </font>
    <font>
      <sz val="11"/>
      <color rgb="FF969696"/>
      <name val="Wingdings 2"/>
      <family val="1"/>
      <charset val="2"/>
    </font>
    <font>
      <sz val="11"/>
      <name val="Wingdings 2"/>
      <family val="1"/>
      <charset val="2"/>
    </font>
    <font>
      <sz val="3"/>
      <color rgb="FF969696"/>
      <name val="Tahoma"/>
      <family val="2"/>
      <charset val="204"/>
    </font>
    <font>
      <sz val="1"/>
      <color rgb="FF969696"/>
      <name val="Tahoma"/>
      <family val="2"/>
      <charset val="204"/>
    </font>
    <font>
      <b val="true"/>
      <sz val="9"/>
      <color rgb="FF333399"/>
      <name val="Tahoma"/>
      <family val="2"/>
      <charset val="204"/>
    </font>
    <font>
      <sz val="12"/>
      <name val="Marlett"/>
      <family val="0"/>
      <charset val="2"/>
    </font>
    <font>
      <sz val="11"/>
      <name val="Webdings2"/>
      <family val="0"/>
      <charset val="204"/>
    </font>
    <font>
      <sz val="9"/>
      <color rgb="FFFF6600"/>
      <name val="Tahoma"/>
      <family val="2"/>
      <charset val="204"/>
    </font>
    <font>
      <sz val="9"/>
      <color rgb="FFC0C0C0"/>
      <name val="Tahoma"/>
      <family val="2"/>
      <charset val="204"/>
    </font>
    <font>
      <sz val="15"/>
      <color rgb="FFFFFFFF"/>
      <name val="Tahoma"/>
      <family val="2"/>
      <charset val="204"/>
    </font>
    <font>
      <vertAlign val="superscript"/>
      <sz val="9"/>
      <name val="Tahoma"/>
      <family val="2"/>
      <charset val="204"/>
    </font>
    <font>
      <b val="true"/>
      <sz val="9"/>
      <color rgb="FFFFFFFF"/>
      <name val="Tahoma"/>
      <family val="2"/>
      <charset val="204"/>
    </font>
    <font>
      <b val="true"/>
      <sz val="10"/>
      <name val="Tahoma"/>
      <family val="2"/>
      <charset val="204"/>
    </font>
    <font>
      <sz val="10"/>
      <name val="Arial"/>
      <family val="2"/>
      <charset val="204"/>
    </font>
    <font>
      <b val="true"/>
      <u val="single"/>
      <sz val="9"/>
      <name val="Tahoma"/>
      <family val="2"/>
      <charset val="204"/>
    </font>
    <font>
      <sz val="9"/>
      <name val="Courier New"/>
      <family val="3"/>
      <charset val="204"/>
    </font>
    <font>
      <sz val="10"/>
      <color rgb="FFFFFFFF"/>
      <name val="Tahoma"/>
      <family val="2"/>
      <charset val="204"/>
    </font>
    <font>
      <sz val="10"/>
      <color rgb="FFCC000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C0"/>
        <bgColor rgb="FFFCFCF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00FF00"/>
        <bgColor rgb="FF33CCCC"/>
      </patternFill>
    </fill>
    <fill>
      <patternFill patternType="solid">
        <fgColor rgb="FFFFFFFF"/>
        <bgColor rgb="FFFDFDFD"/>
      </patternFill>
    </fill>
    <fill>
      <patternFill patternType="solid">
        <fgColor rgb="FFD7EAD3"/>
        <bgColor rgb="FFEDEDED"/>
      </patternFill>
    </fill>
    <fill>
      <patternFill patternType="solid">
        <fgColor rgb="FFE3FAFD"/>
        <bgColor rgb="FFEDEDED"/>
      </patternFill>
    </fill>
    <fill>
      <patternFill patternType="solid">
        <fgColor rgb="FFB7E4FF"/>
        <bgColor rgb="FFCCCCFF"/>
      </patternFill>
    </fill>
    <fill>
      <patternFill patternType="solid">
        <fgColor rgb="FFEDEDED"/>
        <bgColor rgb="FFE3FAFD"/>
      </patternFill>
    </fill>
    <fill>
      <patternFill patternType="solid">
        <fgColor rgb="FFFDFDFD"/>
        <bgColor rgb="FFFCFCFC"/>
      </patternFill>
    </fill>
    <fill>
      <patternFill patternType="solid">
        <fgColor rgb="FFFCFCFC"/>
        <bgColor rgb="FFFDFDFD"/>
      </patternFill>
    </fill>
    <fill>
      <patternFill patternType="solid">
        <fgColor rgb="FFFFB7B7"/>
        <bgColor rgb="FFFFCC99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 diagonalUp="false" diagonalDown="false"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969696"/>
      </left>
      <right/>
      <top/>
      <bottom/>
      <diagonal/>
    </border>
    <border diagonalUp="false" diagonalDown="false">
      <left style="thin">
        <color rgb="FF808080"/>
      </left>
      <right/>
      <top/>
      <bottom style="thin">
        <color rgb="FF808080"/>
      </bottom>
      <diagonal/>
    </border>
    <border diagonalUp="false" diagonalDown="false">
      <left/>
      <right style="thin">
        <color rgb="FF808080"/>
      </right>
      <top/>
      <bottom style="thin">
        <color rgb="FF808080"/>
      </bottom>
      <diagonal/>
    </border>
    <border diagonalUp="false" diagonalDown="false">
      <left/>
      <right/>
      <top/>
      <bottom style="thin">
        <color rgb="FF80808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/>
      <right/>
      <top/>
      <bottom style="thin">
        <color rgb="FFC0C0C0"/>
      </bottom>
      <diagonal/>
    </border>
    <border diagonalUp="false" diagonalDown="false">
      <left style="thin">
        <color rgb="FFC0C0C0"/>
      </left>
      <right/>
      <top style="thin">
        <color rgb="FFC0C0C0"/>
      </top>
      <bottom style="thin">
        <color rgb="FFC0C0C0"/>
      </bottom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/>
      <diagonal/>
    </border>
    <border diagonalUp="false" diagonalDown="false">
      <left style="thin">
        <color rgb="FFC0C0C0"/>
      </left>
      <right/>
      <top/>
      <bottom style="thin">
        <color rgb="FFC0C0C0"/>
      </bottom>
      <diagonal/>
    </border>
    <border diagonalUp="false" diagonalDown="false">
      <left style="thin">
        <color rgb="FFC0C0C0"/>
      </left>
      <right/>
      <top style="thin">
        <color rgb="FFC0C0C0"/>
      </top>
      <bottom/>
      <diagonal/>
    </border>
    <border diagonalUp="false" diagonalDown="false">
      <left/>
      <right/>
      <top style="thin">
        <color rgb="FFC0C0C0"/>
      </top>
      <bottom/>
      <diagonal/>
    </border>
    <border diagonalUp="false" diagonalDown="false">
      <left/>
      <right style="thin">
        <color rgb="FFC0C0C0"/>
      </right>
      <top style="thin">
        <color rgb="FFC0C0C0"/>
      </top>
      <bottom/>
      <diagonal/>
    </border>
    <border diagonalUp="false" diagonalDown="false">
      <left style="thin">
        <color rgb="FF969696"/>
      </left>
      <right style="thin">
        <color rgb="FF969696"/>
      </right>
      <top style="thin">
        <color rgb="FF969696"/>
      </top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969696"/>
      </bottom>
      <diagonal/>
    </border>
    <border diagonalUp="false" diagonalDown="false">
      <left style="thin">
        <color rgb="FF232627"/>
      </left>
      <right style="thin">
        <color rgb="FF232627"/>
      </right>
      <top style="thin">
        <color rgb="FF232627"/>
      </top>
      <bottom style="thin">
        <color rgb="FF232627"/>
      </bottom>
      <diagonal/>
    </border>
    <border diagonalUp="false" diagonalDown="false">
      <left/>
      <right style="thin">
        <color rgb="FF333333"/>
      </right>
      <top style="thin">
        <color rgb="FF333333"/>
      </top>
      <bottom/>
      <diagonal/>
    </border>
    <border diagonalUp="false" diagonalDown="false"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 diagonalUp="false" diagonalDown="false">
      <left/>
      <right style="thin">
        <color rgb="FFC0C0C0"/>
      </right>
      <top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/>
      <bottom/>
      <diagonal/>
    </border>
    <border diagonalUp="false" diagonalDown="false">
      <left style="thin">
        <color rgb="FFC0C0C0"/>
      </left>
      <right/>
      <top/>
      <bottom/>
      <diagonal/>
    </border>
    <border diagonalUp="false" diagonalDown="false">
      <left style="thin">
        <color rgb="FF969696"/>
      </left>
      <right/>
      <top style="thin">
        <color rgb="FF969696"/>
      </top>
      <bottom/>
      <diagonal/>
    </border>
    <border diagonalUp="false" diagonalDown="false">
      <left style="thin">
        <color rgb="FF969696"/>
      </left>
      <right/>
      <top style="thin">
        <color rgb="FF969696"/>
      </top>
      <bottom style="thin">
        <color rgb="FF969696"/>
      </bottom>
      <diagonal/>
    </border>
  </borders>
  <cellStyleXfs count="82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5" fillId="0" borderId="0" applyFont="true" applyBorder="false" applyAlignment="true" applyProtection="false">
      <alignment horizontal="general" vertical="top" textRotation="0" wrapText="false" indent="0" shrinkToFit="false"/>
    </xf>
    <xf numFmtId="165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1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0" fillId="0" borderId="0" applyFont="true" applyBorder="false" applyAlignment="true" applyProtection="false">
      <alignment horizontal="general" vertical="top" textRotation="0" wrapText="false" indent="0" shrinkToFit="false"/>
    </xf>
    <xf numFmtId="169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70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0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applyFont="true" applyBorder="false" applyAlignment="true" applyProtection="false">
      <alignment horizontal="general" vertical="top" textRotation="0" wrapText="false" indent="0" shrinkToFit="false"/>
    </xf>
    <xf numFmtId="164" fontId="6" fillId="3" borderId="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0" applyFont="true" applyBorder="false" applyAlignment="true" applyProtection="false">
      <alignment horizontal="general" vertical="top" textRotation="0" wrapText="false" indent="0" shrinkToFit="false"/>
    </xf>
    <xf numFmtId="164" fontId="10" fillId="0" borderId="0" applyFont="true" applyBorder="false" applyAlignment="true" applyProtection="false">
      <alignment horizontal="general" vertical="top" textRotation="0" wrapText="false" indent="0" shrinkToFit="false"/>
    </xf>
    <xf numFmtId="165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65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12" fillId="4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general" vertical="top" textRotation="0" wrapText="false" indent="0" shrinkToFit="false"/>
    </xf>
    <xf numFmtId="164" fontId="14" fillId="0" borderId="0" applyFont="true" applyBorder="false" applyAlignment="true" applyProtection="false">
      <alignment horizontal="general" vertical="top" textRotation="0" wrapText="false" indent="0" shrinkToFit="false"/>
    </xf>
    <xf numFmtId="164" fontId="15" fillId="0" borderId="0" applyFont="true" applyBorder="false" applyAlignment="true" applyProtection="false">
      <alignment horizontal="general" vertical="top" textRotation="0" wrapText="false" indent="0" shrinkToFit="false"/>
    </xf>
    <xf numFmtId="164" fontId="0" fillId="0" borderId="3" applyFont="true" applyBorder="true" applyAlignment="true" applyProtection="false">
      <alignment horizontal="general" vertical="top" textRotation="0" wrapText="false" indent="0" shrinkToFit="false"/>
    </xf>
    <xf numFmtId="165" fontId="16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2" fontId="0" fillId="2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0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3" borderId="1" xfId="4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3" fillId="6" borderId="0" xfId="6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4" fillId="6" borderId="5" xfId="6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3" fillId="6" borderId="0" xfId="63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6" borderId="5" xfId="6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6" borderId="4" xfId="6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6" borderId="0" xfId="6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6" borderId="4" xfId="6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6" fillId="2" borderId="3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6" borderId="6" xfId="6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7" borderId="3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6" borderId="6" xfId="6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8" borderId="3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9" borderId="3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6" borderId="0" xfId="63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5" fontId="23" fillId="6" borderId="0" xfId="63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23" fillId="6" borderId="0" xfId="63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5" fillId="0" borderId="0" xfId="5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43" applyFont="true" applyBorder="true" applyAlignment="true" applyProtection="true">
      <alignment horizontal="right" vertical="top" textRotation="0" wrapText="true" indent="1" shrinkToFit="false"/>
      <protection locked="true" hidden="false"/>
    </xf>
    <xf numFmtId="164" fontId="27" fillId="0" borderId="0" xfId="5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0" xfId="43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6" fillId="0" borderId="0" xfId="4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3" fillId="0" borderId="0" xfId="6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6" fillId="6" borderId="0" xfId="6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3" fillId="0" borderId="0" xfId="7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23" fillId="0" borderId="0" xfId="7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7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8" fillId="6" borderId="0" xfId="6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6" fillId="6" borderId="0" xfId="6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3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27" fillId="0" borderId="0" xfId="5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63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6" borderId="0" xfId="63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4" fillId="6" borderId="0" xfId="5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6" borderId="0" xfId="5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3" fillId="6" borderId="0" xfId="63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3" fillId="6" borderId="0" xfId="6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5" fillId="6" borderId="7" xfId="6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6" borderId="9" xfId="6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6" borderId="8" xfId="6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7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7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3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0" xfId="7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4" fontId="0" fillId="0" borderId="0" xfId="7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2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22" fillId="0" borderId="0" xfId="76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3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76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0" xfId="76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22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0" fillId="0" borderId="0" xfId="76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34" fillId="6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0" xfId="79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5" fontId="35" fillId="6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76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7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8" fillId="6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8" fillId="6" borderId="0" xfId="7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39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0" fillId="6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8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76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7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7" borderId="11" xfId="76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75" fontId="36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8" fillId="6" borderId="0" xfId="7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8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1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1" fillId="0" borderId="0" xfId="76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42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3" fillId="6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3" fillId="0" borderId="0" xfId="7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3" fillId="0" borderId="0" xfId="7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3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1" fillId="0" borderId="0" xfId="76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3" fillId="6" borderId="0" xfId="7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3" fillId="0" borderId="0" xfId="7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5" fontId="22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12" xfId="7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9" borderId="11" xfId="7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4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1" xfId="77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0" fillId="8" borderId="11" xfId="76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0" fillId="0" borderId="11" xfId="7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5" fontId="45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5" fillId="0" borderId="0" xfId="76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46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5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7" fillId="6" borderId="0" xfId="7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5" fontId="47" fillId="0" borderId="0" xfId="7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7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7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5" fillId="0" borderId="0" xfId="76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7" fillId="0" borderId="0" xfId="7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7" fillId="6" borderId="0" xfId="7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7" fillId="0" borderId="0" xfId="7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7" fillId="6" borderId="0" xfId="7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5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7" fillId="6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4" fillId="6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3" fillId="0" borderId="0" xfId="76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7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6" borderId="0" xfId="7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5" fontId="0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8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1" xfId="7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5" fontId="44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9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7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0" xfId="76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8" borderId="11" xfId="77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45" fillId="0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6" fillId="0" borderId="0" xfId="7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8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6" borderId="0" xfId="7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38" fillId="0" borderId="13" xfId="7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22" fillId="0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0" xfId="7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0" xfId="7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73" fontId="0" fillId="7" borderId="11" xfId="7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33" fillId="0" borderId="0" xfId="76" applyFont="true" applyBorder="true" applyAlignment="true" applyProtection="true">
      <alignment horizontal="left" vertical="top" textRotation="0" wrapText="true" indent="1" shrinkToFit="false"/>
      <protection locked="true" hidden="false"/>
    </xf>
    <xf numFmtId="165" fontId="38" fillId="6" borderId="0" xfId="76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1" fillId="0" borderId="0" xfId="7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1" fillId="0" borderId="0" xfId="7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3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6" borderId="0" xfId="76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3" fillId="0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3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3" fillId="0" borderId="0" xfId="76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0" fillId="0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0" fillId="6" borderId="0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8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50" fillId="0" borderId="0" xfId="76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5" fillId="6" borderId="0" xfId="7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26" fillId="6" borderId="0" xfId="7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26" fillId="6" borderId="0" xfId="7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1" fillId="6" borderId="0" xfId="7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51" fillId="6" borderId="0" xfId="7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0" xfId="75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44" fillId="0" borderId="0" xfId="7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3" fillId="6" borderId="0" xfId="7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54" fillId="0" borderId="0" xfId="7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5" fillId="6" borderId="0" xfId="7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0" xfId="7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5" fillId="6" borderId="0" xfId="7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6" borderId="11" xfId="8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11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6" fillId="6" borderId="0" xfId="8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1" xfId="8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11" xfId="7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0" fillId="7" borderId="11" xfId="7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11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11" xfId="75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8" borderId="11" xfId="7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8" borderId="11" xfId="7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45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12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0" fillId="6" borderId="11" xfId="8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11" xfId="75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0" fillId="10" borderId="14" xfId="5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7" fillId="10" borderId="1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58" fillId="10" borderId="10" xfId="5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10" borderId="15" xfId="7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59" fillId="6" borderId="0" xfId="7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6" borderId="11" xfId="7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6" borderId="16" xfId="8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16" xfId="7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6" borderId="16" xfId="7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0" fillId="6" borderId="11" xfId="7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8" fillId="10" borderId="15" xfId="5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5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12" xfId="7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9" borderId="11" xfId="7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9" borderId="16" xfId="7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6" borderId="14" xfId="75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5" fillId="0" borderId="0" xfId="76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45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0" fillId="0" borderId="0" xfId="76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61" fillId="0" borderId="0" xfId="76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0" fillId="0" borderId="0" xfId="76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2" fillId="6" borderId="0" xfId="7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25" fillId="6" borderId="0" xfId="7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3" fillId="6" borderId="0" xfId="7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3" fillId="6" borderId="0" xfId="7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5" fillId="6" borderId="0" xfId="75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23" fillId="6" borderId="0" xfId="7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2" fillId="0" borderId="0" xfId="7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7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4" fillId="0" borderId="0" xfId="7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5" fillId="0" borderId="0" xfId="7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5" fillId="0" borderId="0" xfId="7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1" fillId="0" borderId="0" xfId="7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3" fillId="0" borderId="0" xfId="7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6" fillId="6" borderId="0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3" fillId="6" borderId="0" xfId="78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4" fillId="6" borderId="0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0" xfId="54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44" fillId="0" borderId="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4" fillId="0" borderId="0" xfId="7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3" fillId="0" borderId="0" xfId="74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11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1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4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5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6" fillId="6" borderId="0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6" fillId="6" borderId="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5" fillId="0" borderId="0" xfId="78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7" fillId="0" borderId="0" xfId="7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7" fillId="6" borderId="0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7" fillId="0" borderId="16" xfId="7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7" fillId="0" borderId="11" xfId="7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1" xfId="78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11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7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9" borderId="11" xfId="7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6" fontId="0" fillId="8" borderId="15" xfId="7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76" fontId="0" fillId="8" borderId="11" xfId="7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0" fillId="0" borderId="11" xfId="78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7" fillId="1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1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8" fillId="1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8" fillId="1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5" fillId="0" borderId="0" xfId="7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3" fillId="6" borderId="0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3" fillId="6" borderId="0" xfId="78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0" borderId="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43" fillId="0" borderId="0" xfId="56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6" borderId="11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6" fillId="6" borderId="1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7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5" fillId="0" borderId="11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4" fillId="6" borderId="12" xfId="78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0" fillId="7" borderId="11" xfId="7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4" fillId="10" borderId="14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10" borderId="10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10" borderId="10" xfId="7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0" borderId="10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69" fillId="10" borderId="10" xfId="7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10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5" fontId="45" fillId="0" borderId="0" xfId="78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45" fillId="0" borderId="0" xfId="78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64" fillId="0" borderId="11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0" fillId="7" borderId="11" xfId="7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7" borderId="11" xfId="7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5" fontId="0" fillId="9" borderId="11" xfId="7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1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5" fontId="65" fillId="10" borderId="14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1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1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8" fillId="10" borderId="1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45" fillId="0" borderId="0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5" fillId="0" borderId="0" xfId="7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7" fillId="1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8" fillId="10" borderId="15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0" borderId="0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6" fillId="0" borderId="0" xfId="7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0" fillId="0" borderId="0" xfId="78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61" fillId="0" borderId="0" xfId="78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0" fillId="0" borderId="0" xfId="78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1" fillId="0" borderId="0" xfId="78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0" xfId="79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5" fontId="45" fillId="0" borderId="0" xfId="6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0" fillId="0" borderId="0" xfId="65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1" xfId="6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1" fillId="0" borderId="0" xfId="6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1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1" xfId="7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2" fillId="6" borderId="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2" fillId="0" borderId="0" xfId="6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2" fillId="0" borderId="0" xfId="7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2" fillId="0" borderId="0" xfId="6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1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1" xfId="6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73" fontId="0" fillId="7" borderId="11" xfId="7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11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3" fillId="0" borderId="0" xfId="6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8" borderId="11" xfId="77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11" xfId="67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0" fillId="0" borderId="11" xfId="67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0" fillId="0" borderId="11" xfId="67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5" fontId="0" fillId="0" borderId="16" xfId="78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10" borderId="18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7" fillId="10" borderId="19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5" fontId="0" fillId="10" borderId="20" xfId="7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0" borderId="14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7" fillId="10" borderId="10" xfId="0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5" fontId="0" fillId="10" borderId="10" xfId="7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0" borderId="15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7" fillId="10" borderId="10" xfId="0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4" fontId="57" fillId="10" borderId="10" xfId="65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45" fillId="0" borderId="0" xfId="6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0" fillId="0" borderId="0" xfId="6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67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0" fillId="0" borderId="0" xfId="7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1" fillId="0" borderId="0" xfId="6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78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2" fillId="0" borderId="0" xfId="64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4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64" fillId="0" borderId="0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64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6" fillId="0" borderId="0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4" fillId="0" borderId="0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6" borderId="0" xfId="6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5" fillId="6" borderId="0" xfId="6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6" borderId="0" xfId="6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6" borderId="11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62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64" fillId="0" borderId="0" xfId="6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1" xfId="7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8" borderId="11" xfId="52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4" fillId="0" borderId="0" xfId="62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45" fillId="0" borderId="0" xfId="62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45" fillId="0" borderId="0" xfId="62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62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0" fillId="10" borderId="14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7" fillId="10" borderId="10" xfId="6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10" borderId="10" xfId="64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7" fillId="10" borderId="15" xfId="64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4" fillId="0" borderId="0" xfId="64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0" fillId="0" borderId="0" xfId="71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64" fillId="0" borderId="0" xfId="7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64" fillId="6" borderId="0" xfId="7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0" xfId="7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4" fillId="0" borderId="0" xfId="71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6" borderId="21" xfId="7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7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11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11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3" fillId="0" borderId="0" xfId="71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66" fillId="6" borderId="0" xfId="7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3" fillId="6" borderId="0" xfId="71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6" borderId="16" xfId="7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7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4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11" xfId="7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1" xfId="7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10" borderId="14" xfId="6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10" borderId="15" xfId="6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0" fillId="0" borderId="0" xfId="64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0" fillId="0" borderId="0" xfId="64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0" fillId="0" borderId="0" xfId="6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7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3" fillId="0" borderId="0" xfId="7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0" xfId="79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44" fillId="0" borderId="0" xfId="7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12" borderId="22" xfId="7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65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19" fillId="0" borderId="0" xfId="58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0" xfId="59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top" textRotation="0" wrapText="fals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top" textRotation="0" wrapText="false" indent="0" shrinkToFit="false"/>
      <protection locked="true" hidden="false"/>
    </xf>
    <xf numFmtId="165" fontId="0" fillId="0" borderId="0" xfId="7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77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6" fillId="13" borderId="0" xfId="7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7" fillId="1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7" fillId="13" borderId="1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7" fillId="13" borderId="24" xfId="7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13" borderId="0" xfId="78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7" fillId="13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5" fontId="17" fillId="13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7" fillId="1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13" borderId="1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0" fillId="0" borderId="11" xfId="7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7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1" xfId="7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0" fillId="0" borderId="15" xfId="7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5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26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11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15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11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7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20" fillId="0" borderId="0" xfId="61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20" fillId="0" borderId="0" xfId="61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13" borderId="0" xfId="0" applyFont="true" applyBorder="false" applyAlignment="false" applyProtection="true">
      <alignment horizontal="general" vertical="top" textRotation="0" wrapText="false" indent="0" shrinkToFit="false"/>
      <protection locked="true" hidden="false"/>
    </xf>
    <xf numFmtId="165" fontId="64" fillId="6" borderId="12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0" borderId="15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1" xfId="7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8" borderId="11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4" fillId="6" borderId="0" xfId="7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1" xfId="7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0" xfId="0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5" fontId="0" fillId="9" borderId="11" xfId="77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64" fillId="0" borderId="27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1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69" fillId="9" borderId="11" xfId="7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78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0" fillId="0" borderId="11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4" fillId="0" borderId="27" xfId="78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7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8" fillId="0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5" fillId="0" borderId="25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7" fillId="11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8" fillId="11" borderId="1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68" fillId="0" borderId="1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68" fillId="0" borderId="15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0" borderId="28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8" borderId="11" xfId="7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6" fontId="0" fillId="0" borderId="11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1" xfId="78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1" xfId="78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7" fillId="11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8" fillId="11" borderId="15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76" fontId="0" fillId="0" borderId="14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0" fillId="0" borderId="14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8" borderId="11" xfId="78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0" fillId="2" borderId="15" xfId="78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2" fontId="0" fillId="8" borderId="11" xfId="7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0" fillId="6" borderId="11" xfId="75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0" fillId="6" borderId="11" xfId="75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5" fontId="0" fillId="8" borderId="11" xfId="7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7" fillId="11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1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4" fillId="0" borderId="16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15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5" xfId="78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2" fontId="0" fillId="8" borderId="11" xfId="75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76" fontId="0" fillId="8" borderId="11" xfId="75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72" fontId="0" fillId="8" borderId="11" xfId="75" applyFont="true" applyBorder="true" applyAlignment="true" applyProtection="true">
      <alignment horizontal="left" vertical="center" textRotation="0" wrapText="true" indent="3" shrinkToFit="false"/>
      <protection locked="false" hidden="false"/>
    </xf>
    <xf numFmtId="165" fontId="0" fillId="8" borderId="11" xfId="75" applyFont="true" applyBorder="true" applyAlignment="true" applyProtection="true">
      <alignment horizontal="left" vertical="center" textRotation="0" wrapText="true" indent="4" shrinkToFit="false"/>
      <protection locked="false" hidden="false"/>
    </xf>
    <xf numFmtId="165" fontId="64" fillId="0" borderId="25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11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1" xfId="7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2" borderId="11" xfId="7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73" fontId="45" fillId="0" borderId="11" xfId="7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6" borderId="0" xfId="7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7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8" borderId="11" xfId="75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0" fillId="9" borderId="14" xfId="7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8" borderId="14" xfId="7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3" xfId="57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0" fillId="13" borderId="0" xfId="0" applyFont="true" applyBorder="fals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7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9" fillId="0" borderId="0" xfId="7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9" fillId="0" borderId="0" xfId="7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66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66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7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0" xfId="7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0" borderId="0" xfId="69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6" borderId="29" xfId="8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29" xfId="75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0" fillId="8" borderId="29" xfId="7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21" xfId="7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6" borderId="30" xfId="8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30" xfId="75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0" fillId="8" borderId="30" xfId="7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3" xfId="7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0" fillId="0" borderId="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0" fillId="0" borderId="0" xfId="7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81" fillId="0" borderId="0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6" borderId="0" xfId="7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6" fillId="6" borderId="3" xfId="7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0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7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7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0" fillId="0" borderId="0" xfId="8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6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3" xfId="81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6" fillId="8" borderId="3" xfId="8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0" xfId="8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3" xfId="8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" xfId="75" applyFont="true" applyBorder="true" applyAlignment="true" applyProtection="true">
      <alignment horizontal="left" vertical="center" textRotation="0" wrapText="true" indent="1" shrinkToFit="false"/>
      <protection locked="false" hidden="false"/>
    </xf>
  </cellXfs>
  <cellStyles count="6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 1" xfId="21"/>
    <cellStyle name=" 1 2" xfId="22"/>
    <cellStyle name=" 1_Stage1" xfId="23"/>
    <cellStyle name="_Model_RAB Мой_PR.PROG.WARM.NOTCOMBI.2012.2.16_v1.4(04.04.11) " xfId="24"/>
    <cellStyle name="_Model_RAB Мой_Книга2_PR.PROG.WARM.NOTCOMBI.2012.2.16_v1.4(04.04.11) " xfId="25"/>
    <cellStyle name="_Model_RAB_MRSK_svod_PR.PROG.WARM.NOTCOMBI.2012.2.16_v1.4(04.04.11) " xfId="26"/>
    <cellStyle name="_Model_RAB_MRSK_svod_Книга2_PR.PROG.WARM.NOTCOMBI.2012.2.16_v1.4(04.04.11) " xfId="27"/>
    <cellStyle name="_МОДЕЛЬ_1 (2)_PR.PROG.WARM.NOTCOMBI.2012.2.16_v1.4(04.04.11) " xfId="28"/>
    <cellStyle name="_МОДЕЛЬ_1 (2)_Книга2_PR.PROG.WARM.NOTCOMBI.2012.2.16_v1.4(04.04.11) " xfId="29"/>
    <cellStyle name="_Расчет RAB_22072008_PR.PROG.WARM.NOTCOMBI.2012.2.16_v1.4(04.04.11) " xfId="30"/>
    <cellStyle name="_Расчет RAB_22072008_Книга2_PR.PROG.WARM.NOTCOMBI.2012.2.16_v1.4(04.04.11) " xfId="31"/>
    <cellStyle name="_Расчет RAB_Лен и МОЭСК_с 2010 года_14.04.2009_со сглаж_version 3.0_без ФСК_PR.PROG.WARM.NOTCOMBI.2012.2.16_v1.4(04.04.11) " xfId="32"/>
    <cellStyle name="_Расчет RAB_Лен и МОЭСК_с 2010 года_14.04.2009_со сглаж_version 3.0_без ФСК_Книга2_PR.PROG.WARM.NOTCOMBI.2012.2.16_v1.4(04.04.11) " xfId="33"/>
    <cellStyle name="_пр 5 тариф RAB_PR.PROG.WARM.NOTCOMBI.2012.2.16_v1.4(04.04.11) " xfId="34"/>
    <cellStyle name="_пр 5 тариф RAB_Книга2_PR.PROG.WARM.NOTCOMBI.2012.2.16_v1.4(04.04.11) 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 1" xfId="44"/>
    <cellStyle name="normal" xfId="45"/>
    <cellStyle name="Normal1" xfId="46"/>
    <cellStyle name="Normal2" xfId="47"/>
    <cellStyle name="Percent1" xfId="48"/>
    <cellStyle name="Title 4" xfId="49"/>
    <cellStyle name="Гиперссылка 2 2" xfId="50"/>
    <cellStyle name="Гиперссылка 4" xfId="51"/>
    <cellStyle name="Гиперссылка 5" xfId="52"/>
    <cellStyle name="Границы" xfId="53"/>
    <cellStyle name="Заголовок" xfId="54"/>
    <cellStyle name="ЗаголовокСтолбца" xfId="55"/>
    <cellStyle name="Значение" xfId="56"/>
    <cellStyle name="Обычный 12 2" xfId="57"/>
    <cellStyle name="Обычный 2" xfId="58"/>
    <cellStyle name="Обычный 2 10 2" xfId="59"/>
    <cellStyle name="Обычный 2 2" xfId="60"/>
    <cellStyle name="Обычный 2 4" xfId="61"/>
    <cellStyle name="Обычный 3" xfId="62"/>
    <cellStyle name="Обычный 3 3" xfId="63"/>
    <cellStyle name="Обычный 3 4" xfId="64"/>
    <cellStyle name="Обычный 5" xfId="65"/>
    <cellStyle name="Обычный_INVEST.WARM.PLAN.4.78(v0.1)" xfId="66"/>
    <cellStyle name="Обычный_JKH.OPEN.INFO.HVS(v3.5)_цены161210" xfId="67"/>
    <cellStyle name="Обычный_JKH.OPEN.INFO.PRICE.VO_v4.0(10.02.11)" xfId="68"/>
    <cellStyle name="Обычный_KRU.TARIFF.FACT-0.3" xfId="69"/>
    <cellStyle name="Обычный_KRU.TARIFF.TE.FACT(v0.5)_import_02.02 2" xfId="70"/>
    <cellStyle name="Обычный_MINENERGO.340.PRIL79(v0.1)" xfId="71"/>
    <cellStyle name="Обычный_PREDEL.JKH.2010(v1.3)" xfId="72"/>
    <cellStyle name="Обычный_PRIL1.ELECTR" xfId="73"/>
    <cellStyle name="Обычный_razrabotka_sablonov_po_WKU" xfId="74"/>
    <cellStyle name="Обычный_RESP.INFO" xfId="75"/>
    <cellStyle name="Обычный_SIMPLE_1_massive2" xfId="76"/>
    <cellStyle name="Обычный_ЖКУ_проект3" xfId="77"/>
    <cellStyle name="Обычный_Мониторинг инвестиций" xfId="78"/>
    <cellStyle name="Обычный_Шаблон по источникам для Модуля Реестр (2)" xfId="79"/>
    <cellStyle name="Обычный_форма 1 водопровод для орг" xfId="80"/>
    <cellStyle name="Обычный_форма 1 водопровод для орг_CALC.KV.4.78(v1.0)" xfId="81"/>
    <cellStyle name="*unknown*" xfId="20" builtinId="8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0"/>
      <rgbColor rgb="FFE3FAF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D7EAD3"/>
      <rgbColor rgb="FFFCFCFC"/>
      <rgbColor rgb="FFB7E4FF"/>
      <rgbColor rgb="FFFFB7B7"/>
      <rgbColor rgb="FFFDFDFD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32627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png"/><Relationship Id="rId3" Type="http://schemas.openxmlformats.org/officeDocument/2006/relationships/image" Target="../media/image12.png"/><Relationship Id="rId4" Type="http://schemas.openxmlformats.org/officeDocument/2006/relationships/image" Target="../media/image13.png"/><Relationship Id="rId5" Type="http://schemas.openxmlformats.org/officeDocument/2006/relationships/image" Target="../media/image14.png"/><Relationship Id="rId6" Type="http://schemas.openxmlformats.org/officeDocument/2006/relationships/image" Target="../media/image15.png"/><Relationship Id="rId7" Type="http://schemas.openxmlformats.org/officeDocument/2006/relationships/image" Target="../media/image1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<Relationship Id="rId3" Type="http://schemas.openxmlformats.org/officeDocument/2006/relationships/image" Target="../media/image19.png"/><Relationship Id="rId4" Type="http://schemas.openxmlformats.org/officeDocument/2006/relationships/image" Target="../media/image20.png"/><Relationship Id="rId5" Type="http://schemas.openxmlformats.org/officeDocument/2006/relationships/image" Target="../media/image21.png"/><Relationship Id="rId6" Type="http://schemas.openxmlformats.org/officeDocument/2006/relationships/image" Target="../media/image22.png"/><Relationship Id="rId7" Type="http://schemas.openxmlformats.org/officeDocument/2006/relationships/image" Target="../media/image23.png"/><Relationship Id="rId8" Type="http://schemas.openxmlformats.org/officeDocument/2006/relationships/image" Target="../media/image24.png"/><Relationship Id="rId9" Type="http://schemas.openxmlformats.org/officeDocument/2006/relationships/image" Target="../media/image25.png"/><Relationship Id="rId10" Type="http://schemas.openxmlformats.org/officeDocument/2006/relationships/image" Target="../media/image26.png"/><Relationship Id="rId11" Type="http://schemas.openxmlformats.org/officeDocument/2006/relationships/image" Target="../media/image27.png"/><Relationship Id="rId12" Type="http://schemas.openxmlformats.org/officeDocument/2006/relationships/image" Target="../media/image28.png"/><Relationship Id="rId13" Type="http://schemas.openxmlformats.org/officeDocument/2006/relationships/image" Target="../media/image29.png"/><Relationship Id="rId14" Type="http://schemas.openxmlformats.org/officeDocument/2006/relationships/image" Target="../media/image30.png"/><Relationship Id="rId15" Type="http://schemas.openxmlformats.org/officeDocument/2006/relationships/image" Target="../media/image31.png"/><Relationship Id="rId16" Type="http://schemas.openxmlformats.org/officeDocument/2006/relationships/image" Target="../media/image32.png"/><Relationship Id="rId17" Type="http://schemas.openxmlformats.org/officeDocument/2006/relationships/image" Target="../media/image33.png"/><Relationship Id="rId18" Type="http://schemas.openxmlformats.org/officeDocument/2006/relationships/image" Target="../media/image34.png"/><Relationship Id="rId19" Type="http://schemas.openxmlformats.org/officeDocument/2006/relationships/image" Target="../media/image35.png"/><Relationship Id="rId20" Type="http://schemas.openxmlformats.org/officeDocument/2006/relationships/image" Target="../media/image36.png"/><Relationship Id="rId21" Type="http://schemas.openxmlformats.org/officeDocument/2006/relationships/image" Target="../media/image37.png"/><Relationship Id="rId22" Type="http://schemas.openxmlformats.org/officeDocument/2006/relationships/image" Target="../media/image38.png"/><Relationship Id="rId23" Type="http://schemas.openxmlformats.org/officeDocument/2006/relationships/image" Target="../media/image39.png"/><Relationship Id="rId24" Type="http://schemas.openxmlformats.org/officeDocument/2006/relationships/image" Target="../media/image40.png"/><Relationship Id="rId25" Type="http://schemas.openxmlformats.org/officeDocument/2006/relationships/image" Target="../media/image41.png"/><Relationship Id="rId26" Type="http://schemas.openxmlformats.org/officeDocument/2006/relationships/image" Target="../media/image42.png"/><Relationship Id="rId27" Type="http://schemas.openxmlformats.org/officeDocument/2006/relationships/image" Target="../media/image43.png"/><Relationship Id="rId28" Type="http://schemas.openxmlformats.org/officeDocument/2006/relationships/image" Target="../media/image44.png"/><Relationship Id="rId29" Type="http://schemas.openxmlformats.org/officeDocument/2006/relationships/image" Target="../media/image45.png"/><Relationship Id="rId30" Type="http://schemas.openxmlformats.org/officeDocument/2006/relationships/image" Target="../media/image46.png"/><Relationship Id="rId31" Type="http://schemas.openxmlformats.org/officeDocument/2006/relationships/image" Target="../media/image47.png"/><Relationship Id="rId32" Type="http://schemas.openxmlformats.org/officeDocument/2006/relationships/image" Target="../media/image48.png"/><Relationship Id="rId33" Type="http://schemas.openxmlformats.org/officeDocument/2006/relationships/image" Target="../media/image49.png"/><Relationship Id="rId34" Type="http://schemas.openxmlformats.org/officeDocument/2006/relationships/image" Target="../media/image50.png"/><Relationship Id="rId35" Type="http://schemas.openxmlformats.org/officeDocument/2006/relationships/image" Target="../media/image51.png"/><Relationship Id="rId36" Type="http://schemas.openxmlformats.org/officeDocument/2006/relationships/image" Target="../media/image52.png"/><Relationship Id="rId37" Type="http://schemas.openxmlformats.org/officeDocument/2006/relationships/image" Target="../media/image53.png"/><Relationship Id="rId38" Type="http://schemas.openxmlformats.org/officeDocument/2006/relationships/image" Target="../media/image54.png"/><Relationship Id="rId39" Type="http://schemas.openxmlformats.org/officeDocument/2006/relationships/image" Target="../media/image55.png"/><Relationship Id="rId40" Type="http://schemas.openxmlformats.org/officeDocument/2006/relationships/image" Target="../media/image56.png"/><Relationship Id="rId41" Type="http://schemas.openxmlformats.org/officeDocument/2006/relationships/image" Target="../media/image57.png"/><Relationship Id="rId42" Type="http://schemas.openxmlformats.org/officeDocument/2006/relationships/image" Target="../media/image58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9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0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61.png"/><Relationship Id="rId2" Type="http://schemas.openxmlformats.org/officeDocument/2006/relationships/image" Target="../media/image62.png"/><Relationship Id="rId3" Type="http://schemas.openxmlformats.org/officeDocument/2006/relationships/image" Target="../media/image63.png"/><Relationship Id="rId4" Type="http://schemas.openxmlformats.org/officeDocument/2006/relationships/image" Target="../media/image6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360</xdr:colOff>
      <xdr:row>18</xdr:row>
      <xdr:rowOff>19080</xdr:rowOff>
    </xdr:from>
    <xdr:to>
      <xdr:col>2</xdr:col>
      <xdr:colOff>1415160</xdr:colOff>
      <xdr:row>18</xdr:row>
      <xdr:rowOff>485280</xdr:rowOff>
    </xdr:to>
    <xdr:sp>
      <xdr:nvSpPr>
        <xdr:cNvPr id="0" name="CustomShape 1"/>
        <xdr:cNvSpPr/>
      </xdr:nvSpPr>
      <xdr:spPr>
        <a:xfrm>
          <a:off x="208440" y="3838320"/>
          <a:ext cx="1967400" cy="4662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0f0f0"/>
        </a:solidFill>
        <a:ln cap="sq"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r>
            <a:rPr b="0" lang="ru-RU" sz="1000" spc="-1" strike="noStrike">
              <a:solidFill>
                <a:srgbClr val="000000"/>
              </a:solidFill>
              <a:latin typeface="Tahoma"/>
            </a:rPr>
            <a:t>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360</xdr:colOff>
      <xdr:row>15</xdr:row>
      <xdr:rowOff>123480</xdr:rowOff>
    </xdr:from>
    <xdr:to>
      <xdr:col>2</xdr:col>
      <xdr:colOff>1415160</xdr:colOff>
      <xdr:row>18</xdr:row>
      <xdr:rowOff>19080</xdr:rowOff>
    </xdr:to>
    <xdr:sp>
      <xdr:nvSpPr>
        <xdr:cNvPr id="1" name="CustomShape 1"/>
        <xdr:cNvSpPr/>
      </xdr:nvSpPr>
      <xdr:spPr>
        <a:xfrm>
          <a:off x="208440" y="3371400"/>
          <a:ext cx="1967400" cy="4669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0f0f0"/>
        </a:solidFill>
        <a:ln cap="sq"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r>
            <a:rPr b="0" lang="ru-RU" sz="1000" spc="-1" strike="noStrike">
              <a:solidFill>
                <a:srgbClr val="000000"/>
              </a:solidFill>
              <a:latin typeface="Tahoma"/>
            </a:rPr>
            <a:t>Методология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360</xdr:colOff>
      <xdr:row>13</xdr:row>
      <xdr:rowOff>47880</xdr:rowOff>
    </xdr:from>
    <xdr:to>
      <xdr:col>2</xdr:col>
      <xdr:colOff>1415160</xdr:colOff>
      <xdr:row>15</xdr:row>
      <xdr:rowOff>123480</xdr:rowOff>
    </xdr:to>
    <xdr:sp>
      <xdr:nvSpPr>
        <xdr:cNvPr id="2" name="CustomShape 1"/>
        <xdr:cNvSpPr/>
      </xdr:nvSpPr>
      <xdr:spPr>
        <a:xfrm>
          <a:off x="208440" y="2914560"/>
          <a:ext cx="1967400" cy="4568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0f0f0"/>
        </a:solidFill>
        <a:ln cap="sq"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0" tIns="46800" bIns="46800" anchor="ctr">
          <a:noAutofit/>
        </a:bodyPr>
        <a:p>
          <a:r>
            <a:rPr b="0" lang="ru-RU" sz="1000" spc="-1" strike="noStrike">
              <a:solidFill>
                <a:srgbClr val="000000"/>
              </a:solidFill>
              <a:latin typeface="Tahoma"/>
            </a:rPr>
            <a:t>Организационно-технические консультации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360</xdr:colOff>
      <xdr:row>12</xdr:row>
      <xdr:rowOff>66600</xdr:rowOff>
    </xdr:from>
    <xdr:to>
      <xdr:col>2</xdr:col>
      <xdr:colOff>1415160</xdr:colOff>
      <xdr:row>13</xdr:row>
      <xdr:rowOff>47880</xdr:rowOff>
    </xdr:to>
    <xdr:sp>
      <xdr:nvSpPr>
        <xdr:cNvPr id="3" name="CustomShape 1"/>
        <xdr:cNvSpPr/>
      </xdr:nvSpPr>
      <xdr:spPr>
        <a:xfrm>
          <a:off x="208440" y="2447640"/>
          <a:ext cx="1967400" cy="4669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0f0f0"/>
        </a:solidFill>
        <a:ln cap="sq"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r>
            <a:rPr b="0" lang="ru-RU" sz="1000" spc="-1" strike="noStrike">
              <a:solidFill>
                <a:srgbClr val="000000"/>
              </a:solidFill>
              <a:latin typeface="Tahoma"/>
            </a:rPr>
            <a:t>Проверка отчёта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360</xdr:colOff>
      <xdr:row>10</xdr:row>
      <xdr:rowOff>95400</xdr:rowOff>
    </xdr:from>
    <xdr:to>
      <xdr:col>2</xdr:col>
      <xdr:colOff>1415160</xdr:colOff>
      <xdr:row>12</xdr:row>
      <xdr:rowOff>66600</xdr:rowOff>
    </xdr:to>
    <xdr:sp>
      <xdr:nvSpPr>
        <xdr:cNvPr id="4" name="CustomShape 1"/>
        <xdr:cNvSpPr/>
      </xdr:nvSpPr>
      <xdr:spPr>
        <a:xfrm>
          <a:off x="208440" y="1981080"/>
          <a:ext cx="1967400" cy="4665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0f0f0"/>
        </a:solidFill>
        <a:ln cap="sq"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r>
            <a:rPr b="0" lang="ru-RU" sz="1000" spc="-1" strike="noStrike">
              <a:solidFill>
                <a:srgbClr val="000000"/>
              </a:solidFill>
              <a:latin typeface="Tahoma"/>
            </a:rPr>
            <a:t>Работа с реестрами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360</xdr:colOff>
      <xdr:row>7</xdr:row>
      <xdr:rowOff>152640</xdr:rowOff>
    </xdr:from>
    <xdr:to>
      <xdr:col>2</xdr:col>
      <xdr:colOff>1415160</xdr:colOff>
      <xdr:row>10</xdr:row>
      <xdr:rowOff>95400</xdr:rowOff>
    </xdr:to>
    <xdr:sp>
      <xdr:nvSpPr>
        <xdr:cNvPr id="5" name="CustomShape 1"/>
        <xdr:cNvSpPr/>
      </xdr:nvSpPr>
      <xdr:spPr>
        <a:xfrm>
          <a:off x="208440" y="1524240"/>
          <a:ext cx="1967400" cy="4568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0f0f0"/>
        </a:solidFill>
        <a:ln cap="sq"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r>
            <a:rPr b="0" lang="ru-RU" sz="1000" spc="-1" strike="noStrike">
              <a:solidFill>
                <a:srgbClr val="000000"/>
              </a:solidFill>
              <a:latin typeface="Tahoma"/>
            </a:rPr>
            <a:t>Условные обозначения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360</xdr:colOff>
      <xdr:row>5</xdr:row>
      <xdr:rowOff>360</xdr:rowOff>
    </xdr:from>
    <xdr:to>
      <xdr:col>2</xdr:col>
      <xdr:colOff>1415160</xdr:colOff>
      <xdr:row>7</xdr:row>
      <xdr:rowOff>152640</xdr:rowOff>
    </xdr:to>
    <xdr:sp>
      <xdr:nvSpPr>
        <xdr:cNvPr id="6" name="CustomShape 1"/>
        <xdr:cNvSpPr/>
      </xdr:nvSpPr>
      <xdr:spPr>
        <a:xfrm>
          <a:off x="208440" y="1057320"/>
          <a:ext cx="1967400" cy="4669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c170"/>
        </a:solidFill>
        <a:ln cap="sq"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r>
            <a:rPr b="0" lang="ru-RU" sz="1000" spc="-1" strike="noStrike">
              <a:solidFill>
                <a:srgbClr val="000000"/>
              </a:solidFill>
              <a:latin typeface="Tahoma"/>
            </a:rPr>
            <a:t>Технические требования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63720</xdr:colOff>
      <xdr:row>5</xdr:row>
      <xdr:rowOff>57240</xdr:rowOff>
    </xdr:from>
    <xdr:to>
      <xdr:col>1</xdr:col>
      <xdr:colOff>426240</xdr:colOff>
      <xdr:row>7</xdr:row>
      <xdr:rowOff>123480</xdr:rowOff>
    </xdr:to>
    <xdr:pic>
      <xdr:nvPicPr>
        <xdr:cNvPr id="7" name="InstrImg_1" descr="icon1"/>
        <xdr:cNvPicPr/>
      </xdr:nvPicPr>
      <xdr:blipFill>
        <a:blip r:embed="rId1"/>
        <a:stretch/>
      </xdr:blipFill>
      <xdr:spPr>
        <a:xfrm>
          <a:off x="271800" y="1114200"/>
          <a:ext cx="362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45360</xdr:colOff>
      <xdr:row>7</xdr:row>
      <xdr:rowOff>180720</xdr:rowOff>
    </xdr:from>
    <xdr:to>
      <xdr:col>1</xdr:col>
      <xdr:colOff>408240</xdr:colOff>
      <xdr:row>10</xdr:row>
      <xdr:rowOff>57960</xdr:rowOff>
    </xdr:to>
    <xdr:pic>
      <xdr:nvPicPr>
        <xdr:cNvPr id="8" name="InstrImg_2" descr="icon2"/>
        <xdr:cNvPicPr/>
      </xdr:nvPicPr>
      <xdr:blipFill>
        <a:blip r:embed="rId2"/>
        <a:stretch/>
      </xdr:blipFill>
      <xdr:spPr>
        <a:xfrm>
          <a:off x="253440" y="1552320"/>
          <a:ext cx="362880" cy="391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45360</xdr:colOff>
      <xdr:row>10</xdr:row>
      <xdr:rowOff>134280</xdr:rowOff>
    </xdr:from>
    <xdr:to>
      <xdr:col>1</xdr:col>
      <xdr:colOff>408240</xdr:colOff>
      <xdr:row>12</xdr:row>
      <xdr:rowOff>38160</xdr:rowOff>
    </xdr:to>
    <xdr:pic>
      <xdr:nvPicPr>
        <xdr:cNvPr id="9" name="InstrImg_3" descr="icon3"/>
        <xdr:cNvPicPr/>
      </xdr:nvPicPr>
      <xdr:blipFill>
        <a:blip r:embed="rId3"/>
        <a:stretch/>
      </xdr:blipFill>
      <xdr:spPr>
        <a:xfrm>
          <a:off x="253440" y="2019960"/>
          <a:ext cx="362880" cy="399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45360</xdr:colOff>
      <xdr:row>12</xdr:row>
      <xdr:rowOff>114120</xdr:rowOff>
    </xdr:from>
    <xdr:to>
      <xdr:col>1</xdr:col>
      <xdr:colOff>408240</xdr:colOff>
      <xdr:row>13</xdr:row>
      <xdr:rowOff>28800</xdr:rowOff>
    </xdr:to>
    <xdr:pic>
      <xdr:nvPicPr>
        <xdr:cNvPr id="10" name="InstrImg_4" descr="icon4"/>
        <xdr:cNvPicPr/>
      </xdr:nvPicPr>
      <xdr:blipFill>
        <a:blip r:embed="rId4"/>
        <a:stretch/>
      </xdr:blipFill>
      <xdr:spPr>
        <a:xfrm>
          <a:off x="253440" y="2495160"/>
          <a:ext cx="362880" cy="400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45360</xdr:colOff>
      <xdr:row>13</xdr:row>
      <xdr:rowOff>95760</xdr:rowOff>
    </xdr:from>
    <xdr:to>
      <xdr:col>1</xdr:col>
      <xdr:colOff>408240</xdr:colOff>
      <xdr:row>15</xdr:row>
      <xdr:rowOff>95400</xdr:rowOff>
    </xdr:to>
    <xdr:pic>
      <xdr:nvPicPr>
        <xdr:cNvPr id="11" name="InstrImg_5" descr="icon5"/>
        <xdr:cNvPicPr/>
      </xdr:nvPicPr>
      <xdr:blipFill>
        <a:blip r:embed="rId5"/>
        <a:stretch/>
      </xdr:blipFill>
      <xdr:spPr>
        <a:xfrm>
          <a:off x="253440" y="2962440"/>
          <a:ext cx="36288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63720</xdr:colOff>
      <xdr:row>16</xdr:row>
      <xdr:rowOff>0</xdr:rowOff>
    </xdr:from>
    <xdr:to>
      <xdr:col>1</xdr:col>
      <xdr:colOff>426240</xdr:colOff>
      <xdr:row>17</xdr:row>
      <xdr:rowOff>190800</xdr:rowOff>
    </xdr:to>
    <xdr:pic>
      <xdr:nvPicPr>
        <xdr:cNvPr id="12" name="InstrImg_6" descr="icon6"/>
        <xdr:cNvPicPr/>
      </xdr:nvPicPr>
      <xdr:blipFill>
        <a:blip r:embed="rId6"/>
        <a:stretch/>
      </xdr:blipFill>
      <xdr:spPr>
        <a:xfrm>
          <a:off x="271800" y="3438360"/>
          <a:ext cx="362520" cy="381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18720</xdr:colOff>
      <xdr:row>18</xdr:row>
      <xdr:rowOff>29880</xdr:rowOff>
    </xdr:from>
    <xdr:to>
      <xdr:col>1</xdr:col>
      <xdr:colOff>426240</xdr:colOff>
      <xdr:row>18</xdr:row>
      <xdr:rowOff>477000</xdr:rowOff>
    </xdr:to>
    <xdr:pic>
      <xdr:nvPicPr>
        <xdr:cNvPr id="13" name="InstrImg_7" descr="icon8.png"/>
        <xdr:cNvPicPr/>
      </xdr:nvPicPr>
      <xdr:blipFill>
        <a:blip r:embed="rId7"/>
        <a:stretch/>
      </xdr:blipFill>
      <xdr:spPr>
        <a:xfrm>
          <a:off x="226800" y="3849120"/>
          <a:ext cx="407520" cy="44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208800</xdr:colOff>
      <xdr:row>2</xdr:row>
      <xdr:rowOff>10080</xdr:rowOff>
    </xdr:from>
    <xdr:to>
      <xdr:col>2</xdr:col>
      <xdr:colOff>1243440</xdr:colOff>
      <xdr:row>2</xdr:row>
      <xdr:rowOff>228960</xdr:rowOff>
    </xdr:to>
    <xdr:sp>
      <xdr:nvSpPr>
        <xdr:cNvPr id="14" name="CustomShape 1" hidden="1"/>
        <xdr:cNvSpPr/>
      </xdr:nvSpPr>
      <xdr:spPr>
        <a:xfrm>
          <a:off x="969480" y="352800"/>
          <a:ext cx="1034640" cy="218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b3ffd9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360000" rIns="36000" tIns="36000" bIns="36000" anchor="ctr">
          <a:noAutofit/>
        </a:bodyPr>
        <a:p>
          <a:r>
            <a:rPr b="0" lang="ru-RU" sz="1000" spc="-1" strike="noStrike">
              <a:solidFill>
                <a:srgbClr val="000000"/>
              </a:solidFill>
              <a:latin typeface="Tahoma"/>
            </a:rPr>
            <a:t>Актуальна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181080</xdr:colOff>
      <xdr:row>1</xdr:row>
      <xdr:rowOff>114840</xdr:rowOff>
    </xdr:from>
    <xdr:to>
      <xdr:col>2</xdr:col>
      <xdr:colOff>454680</xdr:colOff>
      <xdr:row>3</xdr:row>
      <xdr:rowOff>57240</xdr:rowOff>
    </xdr:to>
    <xdr:pic>
      <xdr:nvPicPr>
        <xdr:cNvPr id="15" name="cmdAct_2" descr="icon15.png"/>
        <xdr:cNvPicPr/>
      </xdr:nvPicPr>
      <xdr:blipFill>
        <a:blip r:embed="rId8"/>
        <a:stretch/>
      </xdr:blipFill>
      <xdr:spPr>
        <a:xfrm>
          <a:off x="941760" y="248040"/>
          <a:ext cx="273600" cy="380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208800</xdr:colOff>
      <xdr:row>2</xdr:row>
      <xdr:rowOff>10080</xdr:rowOff>
    </xdr:from>
    <xdr:to>
      <xdr:col>4</xdr:col>
      <xdr:colOff>81720</xdr:colOff>
      <xdr:row>2</xdr:row>
      <xdr:rowOff>218880</xdr:rowOff>
    </xdr:to>
    <xdr:sp>
      <xdr:nvSpPr>
        <xdr:cNvPr id="16" name="CustomShape 1"/>
        <xdr:cNvSpPr/>
      </xdr:nvSpPr>
      <xdr:spPr>
        <a:xfrm>
          <a:off x="969480" y="352800"/>
          <a:ext cx="1559520" cy="2088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5050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r>
            <a:rPr b="0" lang="ru-RU" sz="1000" spc="-1" strike="noStrike">
              <a:solidFill>
                <a:srgbClr val="ffffff"/>
              </a:solidFill>
              <a:latin typeface="Tahoma"/>
            </a:rPr>
            <a:t>Требуется 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218520</xdr:colOff>
      <xdr:row>1</xdr:row>
      <xdr:rowOff>199800</xdr:rowOff>
    </xdr:from>
    <xdr:to>
      <xdr:col>2</xdr:col>
      <xdr:colOff>454680</xdr:colOff>
      <xdr:row>3</xdr:row>
      <xdr:rowOff>9720</xdr:rowOff>
    </xdr:to>
    <xdr:pic>
      <xdr:nvPicPr>
        <xdr:cNvPr id="17" name="cmdNoAct_2" descr="icon16.png"/>
        <xdr:cNvPicPr/>
      </xdr:nvPicPr>
      <xdr:blipFill>
        <a:blip r:embed="rId9"/>
        <a:stretch/>
      </xdr:blipFill>
      <xdr:spPr>
        <a:xfrm>
          <a:off x="979200" y="333000"/>
          <a:ext cx="236160" cy="248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208800</xdr:colOff>
      <xdr:row>2</xdr:row>
      <xdr:rowOff>360</xdr:rowOff>
    </xdr:from>
    <xdr:to>
      <xdr:col>4</xdr:col>
      <xdr:colOff>136080</xdr:colOff>
      <xdr:row>2</xdr:row>
      <xdr:rowOff>218880</xdr:rowOff>
    </xdr:to>
    <xdr:sp>
      <xdr:nvSpPr>
        <xdr:cNvPr id="18" name="CustomShape 1" hidden="1"/>
        <xdr:cNvSpPr/>
      </xdr:nvSpPr>
      <xdr:spPr>
        <a:xfrm>
          <a:off x="969480" y="343080"/>
          <a:ext cx="1613880" cy="218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cc66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r>
            <a:rPr b="0" lang="ru-RU" sz="1000" spc="-1" strike="noStrike">
              <a:solidFill>
                <a:srgbClr val="000000"/>
              </a:solidFill>
              <a:latin typeface="Tahoma"/>
            </a:rPr>
            <a:t>Ошибка подключения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190800</xdr:colOff>
      <xdr:row>1</xdr:row>
      <xdr:rowOff>133560</xdr:rowOff>
    </xdr:from>
    <xdr:to>
      <xdr:col>2</xdr:col>
      <xdr:colOff>428400</xdr:colOff>
      <xdr:row>3</xdr:row>
      <xdr:rowOff>76320</xdr:rowOff>
    </xdr:to>
    <xdr:sp>
      <xdr:nvSpPr>
        <xdr:cNvPr id="19" name="CustomShape 1" hidden="1"/>
        <xdr:cNvSpPr/>
      </xdr:nvSpPr>
      <xdr:spPr>
        <a:xfrm>
          <a:off x="951480" y="266760"/>
          <a:ext cx="237600" cy="380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>
          <a:noAutofit/>
        </a:bodyPr>
        <a:p>
          <a:r>
            <a:rPr b="1" lang="ru-RU" sz="1800" spc="-1" strike="noStrike">
              <a:solidFill>
                <a:srgbClr val="ffffff"/>
              </a:solidFill>
              <a:latin typeface="Calibri"/>
            </a:rPr>
            <a:t>!</a:t>
          </a:r>
          <a:endParaRPr b="0" lang="ru-RU" sz="1800" spc="-1" strike="noStrike">
            <a:latin typeface="Times New Roman"/>
          </a:endParaRPr>
        </a:p>
      </xdr:txBody>
    </xdr:sp>
    <xdr:clientData/>
  </xdr:twoCellAnchor>
  <xdr:twoCellAnchor editAs="oneCell">
    <xdr:from>
      <xdr:col>18</xdr:col>
      <xdr:colOff>190440</xdr:colOff>
      <xdr:row>1</xdr:row>
      <xdr:rowOff>47520</xdr:rowOff>
    </xdr:from>
    <xdr:to>
      <xdr:col>24</xdr:col>
      <xdr:colOff>254160</xdr:colOff>
      <xdr:row>2</xdr:row>
      <xdr:rowOff>124200</xdr:rowOff>
    </xdr:to>
    <xdr:sp>
      <xdr:nvSpPr>
        <xdr:cNvPr id="20" name="CustomShape 1" hidden="1"/>
        <xdr:cNvSpPr/>
      </xdr:nvSpPr>
      <xdr:spPr>
        <a:xfrm>
          <a:off x="6575760" y="180720"/>
          <a:ext cx="1747800" cy="286200"/>
        </a:xfrm>
        <a:custGeom>
          <a:avLst/>
          <a:gdLst/>
          <a:ahLst/>
          <a:rect l="0" t="0" r="r" b="b"/>
          <a:pathLst>
            <a:path w="4857" h="797">
              <a:moveTo>
                <a:pt x="0" y="0"/>
              </a:moveTo>
              <a:lnTo>
                <a:pt x="0" y="0"/>
              </a:lnTo>
              <a:lnTo>
                <a:pt x="0" y="0"/>
              </a:lnTo>
              <a:lnTo>
                <a:pt x="0" y="0"/>
              </a:lnTo>
              <a:lnTo>
                <a:pt x="0" y="0"/>
              </a:lnTo>
              <a:lnTo>
                <a:pt x="0" y="0"/>
              </a:lnTo>
              <a:lnTo>
                <a:pt x="0" y="796"/>
              </a:lnTo>
              <a:lnTo>
                <a:pt x="0" y="796"/>
              </a:lnTo>
              <a:lnTo>
                <a:pt x="0" y="796"/>
              </a:lnTo>
              <a:lnTo>
                <a:pt x="0" y="796"/>
              </a:lnTo>
              <a:lnTo>
                <a:pt x="0" y="796"/>
              </a:lnTo>
              <a:lnTo>
                <a:pt x="4855" y="796"/>
              </a:lnTo>
              <a:lnTo>
                <a:pt x="4856" y="796"/>
              </a:lnTo>
              <a:lnTo>
                <a:pt x="4856" y="796"/>
              </a:lnTo>
              <a:lnTo>
                <a:pt x="4856" y="796"/>
              </a:lnTo>
              <a:lnTo>
                <a:pt x="4856" y="796"/>
              </a:lnTo>
              <a:lnTo>
                <a:pt x="4856" y="796"/>
              </a:lnTo>
              <a:lnTo>
                <a:pt x="4855" y="0"/>
              </a:lnTo>
              <a:lnTo>
                <a:pt x="4856" y="0"/>
              </a:lnTo>
              <a:lnTo>
                <a:pt x="4856" y="0"/>
              </a:lnTo>
              <a:lnTo>
                <a:pt x="4856" y="0"/>
              </a:lnTo>
              <a:lnTo>
                <a:pt x="4856" y="0"/>
              </a:lnTo>
              <a:lnTo>
                <a:pt x="0" y="0"/>
              </a:lnTo>
            </a:path>
          </a:pathLst>
        </a:custGeom>
        <a:solidFill>
          <a:srgbClr val="dddddd"/>
        </a:solidFill>
        <a:ln cap="sq" w="3240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000" bIns="18000" anchor="ctr">
          <a:noAutofit/>
        </a:bodyPr>
        <a:p>
          <a:pPr algn="ctr"/>
          <a:r>
            <a:rPr b="0" lang="ru-RU" sz="900" spc="-1" strike="noStrike">
              <a:solidFill>
                <a:srgbClr val="000000"/>
              </a:solidFill>
              <a:latin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63720</xdr:colOff>
      <xdr:row>0</xdr:row>
      <xdr:rowOff>47520</xdr:rowOff>
    </xdr:from>
    <xdr:to>
      <xdr:col>6</xdr:col>
      <xdr:colOff>73080</xdr:colOff>
      <xdr:row>0</xdr:row>
      <xdr:rowOff>304920</xdr:rowOff>
    </xdr:to>
    <xdr:sp>
      <xdr:nvSpPr>
        <xdr:cNvPr id="21" name="CustomShape 1"/>
        <xdr:cNvSpPr/>
      </xdr:nvSpPr>
      <xdr:spPr>
        <a:xfrm>
          <a:off x="9086760" y="47520"/>
          <a:ext cx="1748880" cy="257400"/>
        </a:xfrm>
        <a:custGeom>
          <a:avLst/>
          <a:gdLst/>
          <a:ahLst/>
          <a:rect l="0" t="0" r="r" b="b"/>
          <a:pathLst>
            <a:path w="4860" h="717">
              <a:moveTo>
                <a:pt x="0" y="0"/>
              </a:moveTo>
              <a:lnTo>
                <a:pt x="0" y="0"/>
              </a:lnTo>
              <a:lnTo>
                <a:pt x="0" y="0"/>
              </a:lnTo>
              <a:lnTo>
                <a:pt x="0" y="0"/>
              </a:lnTo>
              <a:lnTo>
                <a:pt x="0" y="0"/>
              </a:lnTo>
              <a:lnTo>
                <a:pt x="0" y="0"/>
              </a:lnTo>
              <a:lnTo>
                <a:pt x="0" y="716"/>
              </a:lnTo>
              <a:lnTo>
                <a:pt x="0" y="716"/>
              </a:lnTo>
              <a:lnTo>
                <a:pt x="0" y="716"/>
              </a:lnTo>
              <a:lnTo>
                <a:pt x="0" y="716"/>
              </a:lnTo>
              <a:lnTo>
                <a:pt x="0" y="716"/>
              </a:lnTo>
              <a:lnTo>
                <a:pt x="4859" y="716"/>
              </a:lnTo>
              <a:lnTo>
                <a:pt x="4859" y="716"/>
              </a:lnTo>
              <a:lnTo>
                <a:pt x="4859" y="716"/>
              </a:lnTo>
              <a:lnTo>
                <a:pt x="4859" y="716"/>
              </a:lnTo>
              <a:lnTo>
                <a:pt x="4859" y="716"/>
              </a:lnTo>
              <a:lnTo>
                <a:pt x="4859" y="716"/>
              </a:lnTo>
              <a:lnTo>
                <a:pt x="4859" y="0"/>
              </a:lnTo>
              <a:lnTo>
                <a:pt x="4859" y="0"/>
              </a:lnTo>
              <a:lnTo>
                <a:pt x="4859" y="0"/>
              </a:lnTo>
              <a:lnTo>
                <a:pt x="4859" y="0"/>
              </a:lnTo>
              <a:lnTo>
                <a:pt x="4859" y="0"/>
              </a:lnTo>
              <a:lnTo>
                <a:pt x="0" y="0"/>
              </a:lnTo>
            </a:path>
          </a:pathLst>
        </a:custGeom>
        <a:solidFill>
          <a:srgbClr val="dddddd"/>
        </a:solidFill>
        <a:ln cap="sq" w="3240">
          <a:solidFill>
            <a:srgbClr val="c0c0c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000" bIns="18000" anchor="ctr">
          <a:noAutofit/>
        </a:bodyPr>
        <a:p>
          <a:pPr algn="ctr"/>
          <a:r>
            <a:rPr b="0" lang="ru-RU" sz="900" spc="-1" strike="noStrike">
              <a:solidFill>
                <a:srgbClr val="000000"/>
              </a:solidFill>
              <a:latin typeface="Tahoma"/>
            </a:rPr>
            <a:t>Очистить лог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32</xdr:row>
      <xdr:rowOff>56880</xdr:rowOff>
    </xdr:from>
    <xdr:to>
      <xdr:col>5</xdr:col>
      <xdr:colOff>3219840</xdr:colOff>
      <xdr:row>32</xdr:row>
      <xdr:rowOff>342720</xdr:rowOff>
    </xdr:to>
    <xdr:sp>
      <xdr:nvSpPr>
        <xdr:cNvPr id="22" name="CustomShape 1"/>
        <xdr:cNvSpPr/>
      </xdr:nvSpPr>
      <xdr:spPr>
        <a:xfrm>
          <a:off x="3745080" y="2647440"/>
          <a:ext cx="3219840" cy="285840"/>
        </a:xfrm>
        <a:custGeom>
          <a:avLst/>
          <a:gdLst/>
          <a:ahLst/>
          <a:rect l="0" t="0" r="r" b="b"/>
          <a:pathLst>
            <a:path w="8946" h="796">
              <a:moveTo>
                <a:pt x="0" y="0"/>
              </a:moveTo>
              <a:lnTo>
                <a:pt x="0" y="0"/>
              </a:lnTo>
              <a:lnTo>
                <a:pt x="0" y="0"/>
              </a:lnTo>
              <a:lnTo>
                <a:pt x="0" y="0"/>
              </a:lnTo>
              <a:lnTo>
                <a:pt x="0" y="0"/>
              </a:lnTo>
              <a:lnTo>
                <a:pt x="0" y="0"/>
              </a:lnTo>
              <a:lnTo>
                <a:pt x="0" y="795"/>
              </a:lnTo>
              <a:lnTo>
                <a:pt x="0" y="795"/>
              </a:lnTo>
              <a:lnTo>
                <a:pt x="0" y="795"/>
              </a:lnTo>
              <a:lnTo>
                <a:pt x="0" y="795"/>
              </a:lnTo>
              <a:lnTo>
                <a:pt x="0" y="795"/>
              </a:lnTo>
              <a:lnTo>
                <a:pt x="8945" y="795"/>
              </a:lnTo>
              <a:lnTo>
                <a:pt x="8945" y="795"/>
              </a:lnTo>
              <a:lnTo>
                <a:pt x="8945" y="795"/>
              </a:lnTo>
              <a:lnTo>
                <a:pt x="8945" y="795"/>
              </a:lnTo>
              <a:lnTo>
                <a:pt x="8945" y="795"/>
              </a:lnTo>
              <a:lnTo>
                <a:pt x="8945" y="795"/>
              </a:lnTo>
              <a:lnTo>
                <a:pt x="8945" y="0"/>
              </a:lnTo>
              <a:lnTo>
                <a:pt x="8945" y="0"/>
              </a:lnTo>
              <a:lnTo>
                <a:pt x="8945" y="0"/>
              </a:lnTo>
              <a:lnTo>
                <a:pt x="8945" y="0"/>
              </a:lnTo>
              <a:lnTo>
                <a:pt x="8945" y="0"/>
              </a:lnTo>
              <a:lnTo>
                <a:pt x="0" y="0"/>
              </a:lnTo>
            </a:path>
          </a:pathLst>
        </a:custGeom>
        <a:solidFill>
          <a:srgbClr val="dddddd"/>
        </a:solidFill>
        <a:ln cap="sq" w="6480">
          <a:solidFill>
            <a:srgbClr val="96969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000" bIns="18000" anchor="ctr">
          <a:noAutofit/>
        </a:bodyPr>
        <a:p>
          <a:pPr algn="ctr"/>
          <a:r>
            <a:rPr b="0" lang="ru-RU" sz="1000" spc="-1" strike="noStrike">
              <a:solidFill>
                <a:srgbClr val="000000"/>
              </a:solidFill>
              <a:latin typeface="Tahoma"/>
            </a:rPr>
            <a:t>Выбор организации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360</xdr:rowOff>
    </xdr:from>
    <xdr:to>
      <xdr:col>6</xdr:col>
      <xdr:colOff>208080</xdr:colOff>
      <xdr:row>31</xdr:row>
      <xdr:rowOff>153360</xdr:rowOff>
    </xdr:to>
    <xdr:pic>
      <xdr:nvPicPr>
        <xdr:cNvPr id="23" name="ExcludeHelp_1" descr="Справка по листу"/>
        <xdr:cNvPicPr/>
      </xdr:nvPicPr>
      <xdr:blipFill>
        <a:blip r:embed="rId1"/>
        <a:stretch/>
      </xdr:blipFill>
      <xdr:spPr>
        <a:xfrm>
          <a:off x="6964560" y="2238480"/>
          <a:ext cx="208080" cy="219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23</xdr:row>
      <xdr:rowOff>360</xdr:rowOff>
    </xdr:from>
    <xdr:to>
      <xdr:col>6</xdr:col>
      <xdr:colOff>208080</xdr:colOff>
      <xdr:row>31</xdr:row>
      <xdr:rowOff>153360</xdr:rowOff>
    </xdr:to>
    <xdr:pic>
      <xdr:nvPicPr>
        <xdr:cNvPr id="24" name="ExcludeHelp_4" descr="Справка по листу"/>
        <xdr:cNvPicPr/>
      </xdr:nvPicPr>
      <xdr:blipFill>
        <a:blip r:embed="rId2"/>
        <a:stretch/>
      </xdr:blipFill>
      <xdr:spPr>
        <a:xfrm>
          <a:off x="6964560" y="2238480"/>
          <a:ext cx="208080" cy="219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16</xdr:row>
      <xdr:rowOff>360</xdr:rowOff>
    </xdr:from>
    <xdr:to>
      <xdr:col>6</xdr:col>
      <xdr:colOff>208080</xdr:colOff>
      <xdr:row>17</xdr:row>
      <xdr:rowOff>38160</xdr:rowOff>
    </xdr:to>
    <xdr:pic>
      <xdr:nvPicPr>
        <xdr:cNvPr id="25" name="ExcludeHelp_1" descr="Справка по листу"/>
        <xdr:cNvPicPr/>
      </xdr:nvPicPr>
      <xdr:blipFill>
        <a:blip r:embed="rId3"/>
        <a:stretch/>
      </xdr:blipFill>
      <xdr:spPr>
        <a:xfrm>
          <a:off x="6964560" y="1590840"/>
          <a:ext cx="208080" cy="323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36360</xdr:colOff>
      <xdr:row>14</xdr:row>
      <xdr:rowOff>0</xdr:rowOff>
    </xdr:from>
    <xdr:to>
      <xdr:col>6</xdr:col>
      <xdr:colOff>217440</xdr:colOff>
      <xdr:row>14</xdr:row>
      <xdr:rowOff>190800</xdr:rowOff>
    </xdr:to>
    <xdr:sp>
      <xdr:nvSpPr>
        <xdr:cNvPr id="26" name="CustomShape 1" hidden="1"/>
        <xdr:cNvSpPr/>
      </xdr:nvSpPr>
      <xdr:spPr>
        <a:xfrm>
          <a:off x="7000920" y="1228680"/>
          <a:ext cx="181080" cy="19080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84600</xdr:colOff>
      <xdr:row>14</xdr:row>
      <xdr:rowOff>53640</xdr:rowOff>
    </xdr:from>
    <xdr:to>
      <xdr:col>6</xdr:col>
      <xdr:colOff>168840</xdr:colOff>
      <xdr:row>14</xdr:row>
      <xdr:rowOff>151200</xdr:rowOff>
    </xdr:to>
    <xdr:pic>
      <xdr:nvPicPr>
        <xdr:cNvPr id="27" name="shCalendar_1" descr="CalendarSmall.bmp"/>
        <xdr:cNvPicPr/>
      </xdr:nvPicPr>
      <xdr:blipFill>
        <a:blip r:embed="rId4"/>
        <a:stretch/>
      </xdr:blipFill>
      <xdr:spPr>
        <a:xfrm>
          <a:off x="7049160" y="1282320"/>
          <a:ext cx="8424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oneCell">
    <xdr:from>
      <xdr:col>6</xdr:col>
      <xdr:colOff>0</xdr:colOff>
      <xdr:row>18</xdr:row>
      <xdr:rowOff>360</xdr:rowOff>
    </xdr:from>
    <xdr:to>
      <xdr:col>6</xdr:col>
      <xdr:colOff>208080</xdr:colOff>
      <xdr:row>23</xdr:row>
      <xdr:rowOff>38160</xdr:rowOff>
    </xdr:to>
    <xdr:pic>
      <xdr:nvPicPr>
        <xdr:cNvPr id="28" name="ExcludeHelp_1" descr="Справка по листу"/>
        <xdr:cNvPicPr/>
      </xdr:nvPicPr>
      <xdr:blipFill>
        <a:blip r:embed="rId5"/>
        <a:stretch/>
      </xdr:blipFill>
      <xdr:spPr>
        <a:xfrm>
          <a:off x="6964560" y="1952640"/>
          <a:ext cx="208080" cy="323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4</xdr:row>
      <xdr:rowOff>360</xdr:rowOff>
    </xdr:from>
    <xdr:to>
      <xdr:col>6</xdr:col>
      <xdr:colOff>208080</xdr:colOff>
      <xdr:row>4</xdr:row>
      <xdr:rowOff>219240</xdr:rowOff>
    </xdr:to>
    <xdr:pic>
      <xdr:nvPicPr>
        <xdr:cNvPr id="29" name="cmdCreatePrintedForm" descr="Создание печатной формы"/>
        <xdr:cNvPicPr/>
      </xdr:nvPicPr>
      <xdr:blipFill>
        <a:blip r:embed="rId6"/>
        <a:stretch/>
      </xdr:blipFill>
      <xdr:spPr>
        <a:xfrm>
          <a:off x="6964560" y="142920"/>
          <a:ext cx="2080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23</xdr:row>
      <xdr:rowOff>360</xdr:rowOff>
    </xdr:from>
    <xdr:to>
      <xdr:col>6</xdr:col>
      <xdr:colOff>208080</xdr:colOff>
      <xdr:row>31</xdr:row>
      <xdr:rowOff>257040</xdr:rowOff>
    </xdr:to>
    <xdr:pic>
      <xdr:nvPicPr>
        <xdr:cNvPr id="30" name="ExcludeHelp_1" descr="Справка по листу"/>
        <xdr:cNvPicPr/>
      </xdr:nvPicPr>
      <xdr:blipFill>
        <a:blip r:embed="rId7"/>
        <a:stretch/>
      </xdr:blipFill>
      <xdr:spPr>
        <a:xfrm>
          <a:off x="6964560" y="2238480"/>
          <a:ext cx="208080" cy="323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35280</xdr:colOff>
      <xdr:row>19</xdr:row>
      <xdr:rowOff>360</xdr:rowOff>
    </xdr:from>
    <xdr:to>
      <xdr:col>6</xdr:col>
      <xdr:colOff>225360</xdr:colOff>
      <xdr:row>19</xdr:row>
      <xdr:rowOff>191160</xdr:rowOff>
    </xdr:to>
    <xdr:sp>
      <xdr:nvSpPr>
        <xdr:cNvPr id="31" name="CustomShape 1" hidden="1"/>
        <xdr:cNvSpPr/>
      </xdr:nvSpPr>
      <xdr:spPr>
        <a:xfrm>
          <a:off x="8560080" y="3876840"/>
          <a:ext cx="190080" cy="19080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19</xdr:row>
      <xdr:rowOff>54000</xdr:rowOff>
    </xdr:from>
    <xdr:to>
      <xdr:col>6</xdr:col>
      <xdr:colOff>174600</xdr:colOff>
      <xdr:row>19</xdr:row>
      <xdr:rowOff>151560</xdr:rowOff>
    </xdr:to>
    <xdr:pic>
      <xdr:nvPicPr>
        <xdr:cNvPr id="32" name="shCalendar_1" descr="CalendarSmall.bmp"/>
        <xdr:cNvPicPr/>
      </xdr:nvPicPr>
      <xdr:blipFill>
        <a:blip r:embed="rId1"/>
        <a:stretch/>
      </xdr:blipFill>
      <xdr:spPr>
        <a:xfrm>
          <a:off x="8610840" y="39304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21</xdr:row>
      <xdr:rowOff>0</xdr:rowOff>
    </xdr:from>
    <xdr:to>
      <xdr:col>6</xdr:col>
      <xdr:colOff>225360</xdr:colOff>
      <xdr:row>21</xdr:row>
      <xdr:rowOff>190800</xdr:rowOff>
    </xdr:to>
    <xdr:sp>
      <xdr:nvSpPr>
        <xdr:cNvPr id="33" name="CustomShape 1" hidden="1"/>
        <xdr:cNvSpPr/>
      </xdr:nvSpPr>
      <xdr:spPr>
        <a:xfrm>
          <a:off x="8560080" y="4448160"/>
          <a:ext cx="190080" cy="19080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21</xdr:row>
      <xdr:rowOff>53640</xdr:rowOff>
    </xdr:from>
    <xdr:to>
      <xdr:col>6</xdr:col>
      <xdr:colOff>174600</xdr:colOff>
      <xdr:row>21</xdr:row>
      <xdr:rowOff>151200</xdr:rowOff>
    </xdr:to>
    <xdr:pic>
      <xdr:nvPicPr>
        <xdr:cNvPr id="34" name="shCalendar_1" descr="CalendarSmall.bmp"/>
        <xdr:cNvPicPr/>
      </xdr:nvPicPr>
      <xdr:blipFill>
        <a:blip r:embed="rId2"/>
        <a:stretch/>
      </xdr:blipFill>
      <xdr:spPr>
        <a:xfrm>
          <a:off x="8610840" y="450180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35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36" name="shCalendar_1" descr="CalendarSmall.bmp"/>
        <xdr:cNvPicPr/>
      </xdr:nvPicPr>
      <xdr:blipFill>
        <a:blip r:embed="rId3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37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38" name="shCalendar_1" descr="CalendarSmall.bmp"/>
        <xdr:cNvPicPr/>
      </xdr:nvPicPr>
      <xdr:blipFill>
        <a:blip r:embed="rId4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143280</xdr:rowOff>
    </xdr:to>
    <xdr:sp>
      <xdr:nvSpPr>
        <xdr:cNvPr id="39" name="CustomShape 1" hidden="1"/>
        <xdr:cNvSpPr/>
      </xdr:nvSpPr>
      <xdr:spPr>
        <a:xfrm>
          <a:off x="8560080" y="4734000"/>
          <a:ext cx="190080" cy="14292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40320</xdr:rowOff>
    </xdr:from>
    <xdr:to>
      <xdr:col>6</xdr:col>
      <xdr:colOff>174600</xdr:colOff>
      <xdr:row>22</xdr:row>
      <xdr:rowOff>113400</xdr:rowOff>
    </xdr:to>
    <xdr:pic>
      <xdr:nvPicPr>
        <xdr:cNvPr id="40" name="shCalendar_1" descr="CalendarSmall.bmp"/>
        <xdr:cNvPicPr/>
      </xdr:nvPicPr>
      <xdr:blipFill>
        <a:blip r:embed="rId5"/>
        <a:stretch/>
      </xdr:blipFill>
      <xdr:spPr>
        <a:xfrm>
          <a:off x="8610840" y="4773960"/>
          <a:ext cx="88560" cy="7308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41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42" name="shCalendar_1" descr="CalendarSmall.bmp"/>
        <xdr:cNvPicPr/>
      </xdr:nvPicPr>
      <xdr:blipFill>
        <a:blip r:embed="rId6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43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44" name="shCalendar_1" descr="CalendarSmall.bmp"/>
        <xdr:cNvPicPr/>
      </xdr:nvPicPr>
      <xdr:blipFill>
        <a:blip r:embed="rId7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45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46" name="shCalendar_1" descr="CalendarSmall.bmp"/>
        <xdr:cNvPicPr/>
      </xdr:nvPicPr>
      <xdr:blipFill>
        <a:blip r:embed="rId8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143280</xdr:rowOff>
    </xdr:to>
    <xdr:sp>
      <xdr:nvSpPr>
        <xdr:cNvPr id="47" name="CustomShape 1" hidden="1"/>
        <xdr:cNvSpPr/>
      </xdr:nvSpPr>
      <xdr:spPr>
        <a:xfrm>
          <a:off x="8560080" y="4734000"/>
          <a:ext cx="190080" cy="14292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40320</xdr:rowOff>
    </xdr:from>
    <xdr:to>
      <xdr:col>6</xdr:col>
      <xdr:colOff>174600</xdr:colOff>
      <xdr:row>22</xdr:row>
      <xdr:rowOff>113400</xdr:rowOff>
    </xdr:to>
    <xdr:pic>
      <xdr:nvPicPr>
        <xdr:cNvPr id="48" name="shCalendar_1" descr="CalendarSmall.bmp"/>
        <xdr:cNvPicPr/>
      </xdr:nvPicPr>
      <xdr:blipFill>
        <a:blip r:embed="rId9"/>
        <a:stretch/>
      </xdr:blipFill>
      <xdr:spPr>
        <a:xfrm>
          <a:off x="8610840" y="4773960"/>
          <a:ext cx="88560" cy="7308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49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50" name="shCalendar_1" descr="CalendarSmall.bmp"/>
        <xdr:cNvPicPr/>
      </xdr:nvPicPr>
      <xdr:blipFill>
        <a:blip r:embed="rId10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51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52" name="shCalendar_1" descr="CalendarSmall.bmp"/>
        <xdr:cNvPicPr/>
      </xdr:nvPicPr>
      <xdr:blipFill>
        <a:blip r:embed="rId11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53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54" name="shCalendar_1" descr="CalendarSmall.bmp"/>
        <xdr:cNvPicPr/>
      </xdr:nvPicPr>
      <xdr:blipFill>
        <a:blip r:embed="rId12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143280</xdr:rowOff>
    </xdr:to>
    <xdr:sp>
      <xdr:nvSpPr>
        <xdr:cNvPr id="55" name="CustomShape 1" hidden="1"/>
        <xdr:cNvSpPr/>
      </xdr:nvSpPr>
      <xdr:spPr>
        <a:xfrm>
          <a:off x="8560080" y="4734000"/>
          <a:ext cx="190080" cy="14292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40320</xdr:rowOff>
    </xdr:from>
    <xdr:to>
      <xdr:col>6</xdr:col>
      <xdr:colOff>174600</xdr:colOff>
      <xdr:row>22</xdr:row>
      <xdr:rowOff>113400</xdr:rowOff>
    </xdr:to>
    <xdr:pic>
      <xdr:nvPicPr>
        <xdr:cNvPr id="56" name="shCalendar_1" descr="CalendarSmall.bmp"/>
        <xdr:cNvPicPr/>
      </xdr:nvPicPr>
      <xdr:blipFill>
        <a:blip r:embed="rId13"/>
        <a:stretch/>
      </xdr:blipFill>
      <xdr:spPr>
        <a:xfrm>
          <a:off x="8610840" y="4773960"/>
          <a:ext cx="88560" cy="7308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57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58" name="shCalendar_1" descr="CalendarSmall.bmp"/>
        <xdr:cNvPicPr/>
      </xdr:nvPicPr>
      <xdr:blipFill>
        <a:blip r:embed="rId14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59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60" name="shCalendar_1" descr="CalendarSmall.bmp"/>
        <xdr:cNvPicPr/>
      </xdr:nvPicPr>
      <xdr:blipFill>
        <a:blip r:embed="rId15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61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62" name="shCalendar_1" descr="CalendarSmall.bmp"/>
        <xdr:cNvPicPr/>
      </xdr:nvPicPr>
      <xdr:blipFill>
        <a:blip r:embed="rId16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143280</xdr:rowOff>
    </xdr:to>
    <xdr:sp>
      <xdr:nvSpPr>
        <xdr:cNvPr id="63" name="CustomShape 1" hidden="1"/>
        <xdr:cNvSpPr/>
      </xdr:nvSpPr>
      <xdr:spPr>
        <a:xfrm>
          <a:off x="8560080" y="4734000"/>
          <a:ext cx="190080" cy="14292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40320</xdr:rowOff>
    </xdr:from>
    <xdr:to>
      <xdr:col>6</xdr:col>
      <xdr:colOff>174600</xdr:colOff>
      <xdr:row>22</xdr:row>
      <xdr:rowOff>113400</xdr:rowOff>
    </xdr:to>
    <xdr:pic>
      <xdr:nvPicPr>
        <xdr:cNvPr id="64" name="shCalendar_1" descr="CalendarSmall.bmp"/>
        <xdr:cNvPicPr/>
      </xdr:nvPicPr>
      <xdr:blipFill>
        <a:blip r:embed="rId17"/>
        <a:stretch/>
      </xdr:blipFill>
      <xdr:spPr>
        <a:xfrm>
          <a:off x="8610840" y="4773960"/>
          <a:ext cx="88560" cy="7308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65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66" name="shCalendar_1" descr="CalendarSmall.bmp"/>
        <xdr:cNvPicPr/>
      </xdr:nvPicPr>
      <xdr:blipFill>
        <a:blip r:embed="rId18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67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68" name="shCalendar_1" descr="CalendarSmall.bmp"/>
        <xdr:cNvPicPr/>
      </xdr:nvPicPr>
      <xdr:blipFill>
        <a:blip r:embed="rId19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69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70" name="shCalendar_1" descr="CalendarSmall.bmp"/>
        <xdr:cNvPicPr/>
      </xdr:nvPicPr>
      <xdr:blipFill>
        <a:blip r:embed="rId20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143280</xdr:rowOff>
    </xdr:to>
    <xdr:sp>
      <xdr:nvSpPr>
        <xdr:cNvPr id="71" name="CustomShape 1" hidden="1"/>
        <xdr:cNvSpPr/>
      </xdr:nvSpPr>
      <xdr:spPr>
        <a:xfrm>
          <a:off x="8560080" y="4734000"/>
          <a:ext cx="190080" cy="14292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40320</xdr:rowOff>
    </xdr:from>
    <xdr:to>
      <xdr:col>6</xdr:col>
      <xdr:colOff>174600</xdr:colOff>
      <xdr:row>22</xdr:row>
      <xdr:rowOff>113400</xdr:rowOff>
    </xdr:to>
    <xdr:pic>
      <xdr:nvPicPr>
        <xdr:cNvPr id="72" name="shCalendar_1" descr="CalendarSmall.bmp"/>
        <xdr:cNvPicPr/>
      </xdr:nvPicPr>
      <xdr:blipFill>
        <a:blip r:embed="rId21"/>
        <a:stretch/>
      </xdr:blipFill>
      <xdr:spPr>
        <a:xfrm>
          <a:off x="8610840" y="4773960"/>
          <a:ext cx="88560" cy="7308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73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74" name="shCalendar_1" descr="CalendarSmall.bmp"/>
        <xdr:cNvPicPr/>
      </xdr:nvPicPr>
      <xdr:blipFill>
        <a:blip r:embed="rId22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75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76" name="shCalendar_1" descr="CalendarSmall.bmp"/>
        <xdr:cNvPicPr/>
      </xdr:nvPicPr>
      <xdr:blipFill>
        <a:blip r:embed="rId23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77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78" name="shCalendar_1" descr="CalendarSmall.bmp"/>
        <xdr:cNvPicPr/>
      </xdr:nvPicPr>
      <xdr:blipFill>
        <a:blip r:embed="rId24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143280</xdr:rowOff>
    </xdr:to>
    <xdr:sp>
      <xdr:nvSpPr>
        <xdr:cNvPr id="79" name="CustomShape 1" hidden="1"/>
        <xdr:cNvSpPr/>
      </xdr:nvSpPr>
      <xdr:spPr>
        <a:xfrm>
          <a:off x="8560080" y="4734000"/>
          <a:ext cx="190080" cy="14292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40320</xdr:rowOff>
    </xdr:from>
    <xdr:to>
      <xdr:col>6</xdr:col>
      <xdr:colOff>174600</xdr:colOff>
      <xdr:row>22</xdr:row>
      <xdr:rowOff>113400</xdr:rowOff>
    </xdr:to>
    <xdr:pic>
      <xdr:nvPicPr>
        <xdr:cNvPr id="80" name="shCalendar_1" descr="CalendarSmall.bmp"/>
        <xdr:cNvPicPr/>
      </xdr:nvPicPr>
      <xdr:blipFill>
        <a:blip r:embed="rId25"/>
        <a:stretch/>
      </xdr:blipFill>
      <xdr:spPr>
        <a:xfrm>
          <a:off x="8610840" y="4773960"/>
          <a:ext cx="88560" cy="7308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81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82" name="shCalendar_1" descr="CalendarSmall.bmp"/>
        <xdr:cNvPicPr/>
      </xdr:nvPicPr>
      <xdr:blipFill>
        <a:blip r:embed="rId26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83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84" name="shCalendar_1" descr="CalendarSmall.bmp"/>
        <xdr:cNvPicPr/>
      </xdr:nvPicPr>
      <xdr:blipFill>
        <a:blip r:embed="rId27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85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86" name="shCalendar_1" descr="CalendarSmall.bmp"/>
        <xdr:cNvPicPr/>
      </xdr:nvPicPr>
      <xdr:blipFill>
        <a:blip r:embed="rId28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143280</xdr:rowOff>
    </xdr:to>
    <xdr:sp>
      <xdr:nvSpPr>
        <xdr:cNvPr id="87" name="CustomShape 1" hidden="1"/>
        <xdr:cNvSpPr/>
      </xdr:nvSpPr>
      <xdr:spPr>
        <a:xfrm>
          <a:off x="8560080" y="4734000"/>
          <a:ext cx="190080" cy="14292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40320</xdr:rowOff>
    </xdr:from>
    <xdr:to>
      <xdr:col>6</xdr:col>
      <xdr:colOff>174600</xdr:colOff>
      <xdr:row>22</xdr:row>
      <xdr:rowOff>113400</xdr:rowOff>
    </xdr:to>
    <xdr:pic>
      <xdr:nvPicPr>
        <xdr:cNvPr id="88" name="shCalendar_1" descr="CalendarSmall.bmp"/>
        <xdr:cNvPicPr/>
      </xdr:nvPicPr>
      <xdr:blipFill>
        <a:blip r:embed="rId29"/>
        <a:stretch/>
      </xdr:blipFill>
      <xdr:spPr>
        <a:xfrm>
          <a:off x="8610840" y="4773960"/>
          <a:ext cx="88560" cy="7308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89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90" name="shCalendar_1" descr="CalendarSmall.bmp"/>
        <xdr:cNvPicPr/>
      </xdr:nvPicPr>
      <xdr:blipFill>
        <a:blip r:embed="rId30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91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92" name="shCalendar_1" descr="CalendarSmall.bmp"/>
        <xdr:cNvPicPr/>
      </xdr:nvPicPr>
      <xdr:blipFill>
        <a:blip r:embed="rId31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93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94" name="shCalendar_1" descr="CalendarSmall.bmp"/>
        <xdr:cNvPicPr/>
      </xdr:nvPicPr>
      <xdr:blipFill>
        <a:blip r:embed="rId32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143280</xdr:rowOff>
    </xdr:to>
    <xdr:sp>
      <xdr:nvSpPr>
        <xdr:cNvPr id="95" name="CustomShape 1" hidden="1"/>
        <xdr:cNvSpPr/>
      </xdr:nvSpPr>
      <xdr:spPr>
        <a:xfrm>
          <a:off x="8560080" y="4734000"/>
          <a:ext cx="190080" cy="14292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40320</xdr:rowOff>
    </xdr:from>
    <xdr:to>
      <xdr:col>6</xdr:col>
      <xdr:colOff>174600</xdr:colOff>
      <xdr:row>22</xdr:row>
      <xdr:rowOff>113400</xdr:rowOff>
    </xdr:to>
    <xdr:pic>
      <xdr:nvPicPr>
        <xdr:cNvPr id="96" name="shCalendar_1" descr="CalendarSmall.bmp"/>
        <xdr:cNvPicPr/>
      </xdr:nvPicPr>
      <xdr:blipFill>
        <a:blip r:embed="rId33"/>
        <a:stretch/>
      </xdr:blipFill>
      <xdr:spPr>
        <a:xfrm>
          <a:off x="8610840" y="4773960"/>
          <a:ext cx="88560" cy="7308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97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98" name="shCalendar_1" descr="CalendarSmall.bmp"/>
        <xdr:cNvPicPr/>
      </xdr:nvPicPr>
      <xdr:blipFill>
        <a:blip r:embed="rId34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99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100" name="shCalendar_1" descr="CalendarSmall.bmp"/>
        <xdr:cNvPicPr/>
      </xdr:nvPicPr>
      <xdr:blipFill>
        <a:blip r:embed="rId35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101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102" name="shCalendar_1" descr="CalendarSmall.bmp"/>
        <xdr:cNvPicPr/>
      </xdr:nvPicPr>
      <xdr:blipFill>
        <a:blip r:embed="rId36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143280</xdr:rowOff>
    </xdr:to>
    <xdr:sp>
      <xdr:nvSpPr>
        <xdr:cNvPr id="103" name="CustomShape 1" hidden="1"/>
        <xdr:cNvSpPr/>
      </xdr:nvSpPr>
      <xdr:spPr>
        <a:xfrm>
          <a:off x="8560080" y="4734000"/>
          <a:ext cx="190080" cy="14292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40320</xdr:rowOff>
    </xdr:from>
    <xdr:to>
      <xdr:col>6</xdr:col>
      <xdr:colOff>174600</xdr:colOff>
      <xdr:row>22</xdr:row>
      <xdr:rowOff>113400</xdr:rowOff>
    </xdr:to>
    <xdr:pic>
      <xdr:nvPicPr>
        <xdr:cNvPr id="104" name="shCalendar_1" descr="CalendarSmall.bmp"/>
        <xdr:cNvPicPr/>
      </xdr:nvPicPr>
      <xdr:blipFill>
        <a:blip r:embed="rId37"/>
        <a:stretch/>
      </xdr:blipFill>
      <xdr:spPr>
        <a:xfrm>
          <a:off x="8610840" y="4773960"/>
          <a:ext cx="88560" cy="7308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105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106" name="shCalendar_1" descr="CalendarSmall.bmp"/>
        <xdr:cNvPicPr/>
      </xdr:nvPicPr>
      <xdr:blipFill>
        <a:blip r:embed="rId38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107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108" name="shCalendar_1" descr="CalendarSmall.bmp"/>
        <xdr:cNvPicPr/>
      </xdr:nvPicPr>
      <xdr:blipFill>
        <a:blip r:embed="rId39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109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110" name="shCalendar_1" descr="CalendarSmall.bmp"/>
        <xdr:cNvPicPr/>
      </xdr:nvPicPr>
      <xdr:blipFill>
        <a:blip r:embed="rId40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143280</xdr:rowOff>
    </xdr:to>
    <xdr:sp>
      <xdr:nvSpPr>
        <xdr:cNvPr id="111" name="CustomShape 1" hidden="1"/>
        <xdr:cNvSpPr/>
      </xdr:nvSpPr>
      <xdr:spPr>
        <a:xfrm>
          <a:off x="8560080" y="4734000"/>
          <a:ext cx="190080" cy="14292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40320</xdr:rowOff>
    </xdr:from>
    <xdr:to>
      <xdr:col>6</xdr:col>
      <xdr:colOff>174600</xdr:colOff>
      <xdr:row>22</xdr:row>
      <xdr:rowOff>113400</xdr:rowOff>
    </xdr:to>
    <xdr:pic>
      <xdr:nvPicPr>
        <xdr:cNvPr id="112" name="shCalendar_1" descr="CalendarSmall.bmp"/>
        <xdr:cNvPicPr/>
      </xdr:nvPicPr>
      <xdr:blipFill>
        <a:blip r:embed="rId41"/>
        <a:stretch/>
      </xdr:blipFill>
      <xdr:spPr>
        <a:xfrm>
          <a:off x="8610840" y="4773960"/>
          <a:ext cx="88560" cy="7308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35280</xdr:colOff>
      <xdr:row>22</xdr:row>
      <xdr:rowOff>360</xdr:rowOff>
    </xdr:from>
    <xdr:to>
      <xdr:col>6</xdr:col>
      <xdr:colOff>225360</xdr:colOff>
      <xdr:row>22</xdr:row>
      <xdr:rowOff>190800</xdr:rowOff>
    </xdr:to>
    <xdr:sp>
      <xdr:nvSpPr>
        <xdr:cNvPr id="113" name="CustomShape 1" hidden="1"/>
        <xdr:cNvSpPr/>
      </xdr:nvSpPr>
      <xdr:spPr>
        <a:xfrm>
          <a:off x="8560080" y="4734000"/>
          <a:ext cx="190080" cy="19044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86040</xdr:colOff>
      <xdr:row>22</xdr:row>
      <xdr:rowOff>53640</xdr:rowOff>
    </xdr:from>
    <xdr:to>
      <xdr:col>6</xdr:col>
      <xdr:colOff>174600</xdr:colOff>
      <xdr:row>22</xdr:row>
      <xdr:rowOff>151200</xdr:rowOff>
    </xdr:to>
    <xdr:pic>
      <xdr:nvPicPr>
        <xdr:cNvPr id="114" name="shCalendar_1" descr="CalendarSmall.bmp"/>
        <xdr:cNvPicPr/>
      </xdr:nvPicPr>
      <xdr:blipFill>
        <a:blip r:embed="rId42"/>
        <a:stretch/>
      </xdr:blipFill>
      <xdr:spPr>
        <a:xfrm>
          <a:off x="8610840" y="4787280"/>
          <a:ext cx="885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3</xdr:row>
      <xdr:rowOff>360</xdr:rowOff>
    </xdr:from>
    <xdr:to>
      <xdr:col>2</xdr:col>
      <xdr:colOff>208080</xdr:colOff>
      <xdr:row>3</xdr:row>
      <xdr:rowOff>218880</xdr:rowOff>
    </xdr:to>
    <xdr:pic>
      <xdr:nvPicPr>
        <xdr:cNvPr id="115" name="ExcludeHelp_1" descr="Справка по листу"/>
        <xdr:cNvPicPr/>
      </xdr:nvPicPr>
      <xdr:blipFill>
        <a:blip r:embed="rId1"/>
        <a:stretch/>
      </xdr:blipFill>
      <xdr:spPr>
        <a:xfrm>
          <a:off x="0" y="76320"/>
          <a:ext cx="208080" cy="21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36720</xdr:colOff>
      <xdr:row>11</xdr:row>
      <xdr:rowOff>360</xdr:rowOff>
    </xdr:from>
    <xdr:to>
      <xdr:col>9</xdr:col>
      <xdr:colOff>219600</xdr:colOff>
      <xdr:row>11</xdr:row>
      <xdr:rowOff>191160</xdr:rowOff>
    </xdr:to>
    <xdr:sp>
      <xdr:nvSpPr>
        <xdr:cNvPr id="116" name="CustomShape 1" hidden="1"/>
        <xdr:cNvSpPr/>
      </xdr:nvSpPr>
      <xdr:spPr>
        <a:xfrm>
          <a:off x="7625520" y="1057320"/>
          <a:ext cx="182880" cy="19080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85680</xdr:colOff>
      <xdr:row>11</xdr:row>
      <xdr:rowOff>54000</xdr:rowOff>
    </xdr:from>
    <xdr:to>
      <xdr:col>9</xdr:col>
      <xdr:colOff>170640</xdr:colOff>
      <xdr:row>11</xdr:row>
      <xdr:rowOff>151560</xdr:rowOff>
    </xdr:to>
    <xdr:pic>
      <xdr:nvPicPr>
        <xdr:cNvPr id="117" name="shCalendar_1" descr="CalendarSmall.bmp"/>
        <xdr:cNvPicPr/>
      </xdr:nvPicPr>
      <xdr:blipFill>
        <a:blip r:embed="rId1"/>
        <a:stretch/>
      </xdr:blipFill>
      <xdr:spPr>
        <a:xfrm>
          <a:off x="7674480" y="1110960"/>
          <a:ext cx="8496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36360</xdr:colOff>
      <xdr:row>111</xdr:row>
      <xdr:rowOff>360</xdr:rowOff>
    </xdr:from>
    <xdr:to>
      <xdr:col>6</xdr:col>
      <xdr:colOff>218520</xdr:colOff>
      <xdr:row>112</xdr:row>
      <xdr:rowOff>47160</xdr:rowOff>
    </xdr:to>
    <xdr:sp>
      <xdr:nvSpPr>
        <xdr:cNvPr id="118" name="CustomShape 1" hidden="1"/>
        <xdr:cNvSpPr/>
      </xdr:nvSpPr>
      <xdr:spPr>
        <a:xfrm>
          <a:off x="4115880" y="23955480"/>
          <a:ext cx="182160" cy="90396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84960</xdr:colOff>
      <xdr:row>111</xdr:row>
      <xdr:rowOff>253800</xdr:rowOff>
    </xdr:from>
    <xdr:to>
      <xdr:col>6</xdr:col>
      <xdr:colOff>169560</xdr:colOff>
      <xdr:row>111</xdr:row>
      <xdr:rowOff>716040</xdr:rowOff>
    </xdr:to>
    <xdr:pic>
      <xdr:nvPicPr>
        <xdr:cNvPr id="119" name="shCalendar_1" descr="CalendarSmall.bmp"/>
        <xdr:cNvPicPr/>
      </xdr:nvPicPr>
      <xdr:blipFill>
        <a:blip r:embed="rId1"/>
        <a:stretch/>
      </xdr:blipFill>
      <xdr:spPr>
        <a:xfrm>
          <a:off x="4164480" y="24208920"/>
          <a:ext cx="84600" cy="46224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36360</xdr:colOff>
      <xdr:row>113</xdr:row>
      <xdr:rowOff>0</xdr:rowOff>
    </xdr:from>
    <xdr:to>
      <xdr:col>6</xdr:col>
      <xdr:colOff>218520</xdr:colOff>
      <xdr:row>113</xdr:row>
      <xdr:rowOff>190800</xdr:rowOff>
    </xdr:to>
    <xdr:sp>
      <xdr:nvSpPr>
        <xdr:cNvPr id="120" name="CustomShape 1" hidden="1"/>
        <xdr:cNvSpPr/>
      </xdr:nvSpPr>
      <xdr:spPr>
        <a:xfrm>
          <a:off x="4115880" y="25669800"/>
          <a:ext cx="182160" cy="19080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84960</xdr:colOff>
      <xdr:row>113</xdr:row>
      <xdr:rowOff>53640</xdr:rowOff>
    </xdr:from>
    <xdr:to>
      <xdr:col>6</xdr:col>
      <xdr:colOff>169560</xdr:colOff>
      <xdr:row>113</xdr:row>
      <xdr:rowOff>151200</xdr:rowOff>
    </xdr:to>
    <xdr:pic>
      <xdr:nvPicPr>
        <xdr:cNvPr id="121" name="shCalendar_1" descr="CalendarSmall.bmp"/>
        <xdr:cNvPicPr/>
      </xdr:nvPicPr>
      <xdr:blipFill>
        <a:blip r:embed="rId2"/>
        <a:stretch/>
      </xdr:blipFill>
      <xdr:spPr>
        <a:xfrm>
          <a:off x="4164480" y="25723440"/>
          <a:ext cx="8460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36360</xdr:colOff>
      <xdr:row>112</xdr:row>
      <xdr:rowOff>360</xdr:rowOff>
    </xdr:from>
    <xdr:to>
      <xdr:col>6</xdr:col>
      <xdr:colOff>218520</xdr:colOff>
      <xdr:row>112</xdr:row>
      <xdr:rowOff>191160</xdr:rowOff>
    </xdr:to>
    <xdr:sp>
      <xdr:nvSpPr>
        <xdr:cNvPr id="122" name="CustomShape 1" hidden="1"/>
        <xdr:cNvSpPr/>
      </xdr:nvSpPr>
      <xdr:spPr>
        <a:xfrm>
          <a:off x="4115880" y="24812640"/>
          <a:ext cx="182160" cy="19080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84960</xdr:colOff>
      <xdr:row>112</xdr:row>
      <xdr:rowOff>54000</xdr:rowOff>
    </xdr:from>
    <xdr:to>
      <xdr:col>6</xdr:col>
      <xdr:colOff>169560</xdr:colOff>
      <xdr:row>112</xdr:row>
      <xdr:rowOff>151560</xdr:rowOff>
    </xdr:to>
    <xdr:pic>
      <xdr:nvPicPr>
        <xdr:cNvPr id="123" name="shCalendar_1" descr="CalendarSmall.bmp"/>
        <xdr:cNvPicPr/>
      </xdr:nvPicPr>
      <xdr:blipFill>
        <a:blip r:embed="rId3"/>
        <a:stretch/>
      </xdr:blipFill>
      <xdr:spPr>
        <a:xfrm>
          <a:off x="4164480" y="24866280"/>
          <a:ext cx="84600" cy="9756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6</xdr:col>
      <xdr:colOff>36360</xdr:colOff>
      <xdr:row>114</xdr:row>
      <xdr:rowOff>360</xdr:rowOff>
    </xdr:from>
    <xdr:to>
      <xdr:col>6</xdr:col>
      <xdr:colOff>218520</xdr:colOff>
      <xdr:row>114</xdr:row>
      <xdr:rowOff>190080</xdr:rowOff>
    </xdr:to>
    <xdr:sp>
      <xdr:nvSpPr>
        <xdr:cNvPr id="124" name="CustomShape 1" hidden="1"/>
        <xdr:cNvSpPr/>
      </xdr:nvSpPr>
      <xdr:spPr>
        <a:xfrm>
          <a:off x="4115880" y="25955640"/>
          <a:ext cx="182160" cy="189720"/>
        </a:xfrm>
        <a:prstGeom prst="rect">
          <a:avLst/>
        </a:prstGeom>
        <a:solidFill>
          <a:srgbClr val="7f7f7f"/>
        </a:solidFill>
        <a:ln cap="sq"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84960</xdr:colOff>
      <xdr:row>114</xdr:row>
      <xdr:rowOff>53640</xdr:rowOff>
    </xdr:from>
    <xdr:to>
      <xdr:col>6</xdr:col>
      <xdr:colOff>169560</xdr:colOff>
      <xdr:row>114</xdr:row>
      <xdr:rowOff>150840</xdr:rowOff>
    </xdr:to>
    <xdr:pic>
      <xdr:nvPicPr>
        <xdr:cNvPr id="125" name="shCalendar_1" descr="CalendarSmall.bmp"/>
        <xdr:cNvPicPr/>
      </xdr:nvPicPr>
      <xdr:blipFill>
        <a:blip r:embed="rId4"/>
        <a:stretch/>
      </xdr:blipFill>
      <xdr:spPr>
        <a:xfrm>
          <a:off x="4164480" y="26008920"/>
          <a:ext cx="84600" cy="97200"/>
        </a:xfrm>
        <a:prstGeom prst="rect">
          <a:avLst/>
        </a:prstGeom>
        <a:ln cap="sq" w="3240">
          <a:solidFill>
            <a:srgbClr val="d9d9d9"/>
          </a:solidFill>
          <a:miter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24.xml.rels><?xml version="1.0" encoding="UTF-8"?>
<Relationships xmlns="http://schemas.openxmlformats.org/package/2006/relationships"><Relationship Id="rId1" Type="http://schemas.openxmlformats.org/officeDocument/2006/relationships/comments" Target="../comments2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CCCCFF"/>
    <pageSetUpPr fitToPage="false"/>
  </sheetPr>
  <dimension ref="A1:AA11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cols>
    <col collapsed="false" customWidth="true" hidden="false" outlineLevel="0" max="1" min="1" style="0" width="3.29"/>
    <col collapsed="false" customWidth="true" hidden="false" outlineLevel="0" max="2" min="2" style="0" width="8.72"/>
    <col collapsed="false" customWidth="true" hidden="false" outlineLevel="0" max="3" min="3" style="0" width="22.33"/>
    <col collapsed="false" customWidth="true" hidden="false" outlineLevel="0" max="4" min="4" style="0" width="4.29"/>
    <col collapsed="false" customWidth="true" hidden="false" outlineLevel="0" max="6" min="5" style="0" width="4.43"/>
    <col collapsed="false" customWidth="true" hidden="false" outlineLevel="0" max="7" min="7" style="0" width="4.57"/>
    <col collapsed="false" customWidth="true" hidden="false" outlineLevel="0" max="25" min="8" style="0" width="4.43"/>
    <col collapsed="false" customWidth="false" hidden="false" outlineLevel="0" max="33" min="26" style="1" width="9.15"/>
  </cols>
  <sheetData>
    <row r="1" customFormat="false" ht="10.5" hidden="false" customHeight="true" outlineLevel="0" collapsed="false">
      <c r="AA1" s="1" t="s">
        <v>0</v>
      </c>
    </row>
    <row r="2" customFormat="false" ht="16.5" hidden="false" customHeight="true" outlineLevel="0" collapsed="false">
      <c r="B2" s="2" t="e">
        <f aca="false">"Код шаблона: "&amp;GetCode()</f>
        <v>#VALUE!</v>
      </c>
      <c r="C2" s="2"/>
      <c r="D2" s="2"/>
      <c r="E2" s="2"/>
      <c r="F2" s="2"/>
      <c r="G2" s="2"/>
      <c r="V2" s="3"/>
    </row>
    <row r="3" customFormat="false" ht="18" hidden="false" customHeight="true" outlineLevel="0" collapsed="false">
      <c r="B3" s="4" t="e">
        <f aca="false">"Версия "&amp;GetVersion()</f>
        <v>#VALUE!</v>
      </c>
      <c r="C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V3" s="3"/>
      <c r="W3" s="3"/>
      <c r="X3" s="3"/>
      <c r="Y3" s="3"/>
    </row>
    <row r="4" customFormat="false" ht="6" hidden="false" customHeight="true" outlineLevel="0" collapsed="false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false" ht="32.25" hidden="false" customHeight="true" outlineLevel="0" collapsed="false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customFormat="false" ht="9.75" hidden="false" customHeight="true" outlineLevel="0" collapsed="false">
      <c r="A6" s="3"/>
      <c r="B6" s="6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9"/>
    </row>
    <row r="7" customFormat="false" ht="15" hidden="false" customHeight="true" outlineLevel="0" collapsed="false">
      <c r="A7" s="3"/>
      <c r="B7" s="6"/>
      <c r="C7" s="7"/>
      <c r="D7" s="8"/>
      <c r="E7" s="10" t="s">
        <v>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9"/>
    </row>
    <row r="8" customFormat="false" ht="15" hidden="false" customHeight="true" outlineLevel="0" collapsed="false">
      <c r="A8" s="3"/>
      <c r="B8" s="6"/>
      <c r="C8" s="7"/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9"/>
    </row>
    <row r="9" customFormat="false" ht="15" hidden="false" customHeight="true" outlineLevel="0" collapsed="false">
      <c r="A9" s="3"/>
      <c r="B9" s="6"/>
      <c r="C9" s="7"/>
      <c r="D9" s="8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9"/>
    </row>
    <row r="10" customFormat="false" ht="10.5" hidden="false" customHeight="true" outlineLevel="0" collapsed="false">
      <c r="A10" s="3"/>
      <c r="B10" s="6"/>
      <c r="C10" s="7"/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9"/>
    </row>
    <row r="11" customFormat="false" ht="27" hidden="false" customHeight="true" outlineLevel="0" collapsed="false">
      <c r="A11" s="3"/>
      <c r="B11" s="6"/>
      <c r="C11" s="7"/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9"/>
    </row>
    <row r="12" customFormat="false" ht="12" hidden="false" customHeight="true" outlineLevel="0" collapsed="false">
      <c r="A12" s="3"/>
      <c r="B12" s="6"/>
      <c r="C12" s="7"/>
      <c r="D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9"/>
    </row>
    <row r="13" customFormat="false" ht="38.25" hidden="false" customHeight="true" outlineLevel="0" collapsed="false">
      <c r="A13" s="3"/>
      <c r="B13" s="6"/>
      <c r="C13" s="7"/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1"/>
    </row>
    <row r="14" customFormat="false" ht="15" hidden="false" customHeight="true" outlineLevel="0" collapsed="false">
      <c r="A14" s="3"/>
      <c r="B14" s="6"/>
      <c r="C14" s="7"/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9"/>
    </row>
    <row r="15" customFormat="false" ht="15" hidden="false" customHeight="false" outlineLevel="0" collapsed="false">
      <c r="A15" s="3"/>
      <c r="B15" s="6"/>
      <c r="C15" s="7"/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9"/>
    </row>
    <row r="16" customFormat="false" ht="15" hidden="false" customHeight="false" outlineLevel="0" collapsed="false">
      <c r="A16" s="3"/>
      <c r="B16" s="6"/>
      <c r="C16" s="7"/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9"/>
    </row>
    <row r="17" customFormat="false" ht="15" hidden="false" customHeight="true" outlineLevel="0" collapsed="false">
      <c r="A17" s="3"/>
      <c r="B17" s="6"/>
      <c r="C17" s="7"/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9"/>
    </row>
    <row r="18" customFormat="false" ht="15" hidden="false" customHeight="false" outlineLevel="0" collapsed="false">
      <c r="A18" s="3"/>
      <c r="B18" s="6"/>
      <c r="C18" s="7"/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9"/>
    </row>
    <row r="19" customFormat="false" ht="54" hidden="false" customHeight="true" outlineLevel="0" collapsed="false">
      <c r="A19" s="3"/>
      <c r="B19" s="6"/>
      <c r="C19" s="7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9"/>
    </row>
    <row r="20" customFormat="false" ht="15" hidden="true" customHeight="false" outlineLevel="0" collapsed="false">
      <c r="A20" s="3"/>
      <c r="B20" s="6"/>
      <c r="C20" s="7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9"/>
    </row>
    <row r="21" customFormat="false" ht="14.25" hidden="true" customHeight="true" outlineLevel="0" collapsed="false">
      <c r="A21" s="3"/>
      <c r="B21" s="6"/>
      <c r="C21" s="7"/>
      <c r="D21" s="14"/>
      <c r="E21" s="15" t="s">
        <v>3</v>
      </c>
      <c r="F21" s="16" t="s">
        <v>4</v>
      </c>
      <c r="G21" s="16"/>
      <c r="H21" s="16"/>
      <c r="I21" s="16"/>
      <c r="J21" s="16"/>
      <c r="K21" s="16"/>
      <c r="L21" s="16"/>
      <c r="M21" s="16"/>
      <c r="N21" s="8"/>
      <c r="O21" s="17" t="s">
        <v>3</v>
      </c>
      <c r="P21" s="18" t="s">
        <v>5</v>
      </c>
      <c r="Q21" s="18"/>
      <c r="R21" s="18"/>
      <c r="S21" s="18"/>
      <c r="T21" s="18"/>
      <c r="U21" s="18"/>
      <c r="V21" s="18"/>
      <c r="W21" s="18"/>
      <c r="X21" s="18"/>
      <c r="Y21" s="9"/>
    </row>
    <row r="22" customFormat="false" ht="14.25" hidden="true" customHeight="true" outlineLevel="0" collapsed="false">
      <c r="A22" s="3"/>
      <c r="B22" s="6"/>
      <c r="C22" s="7"/>
      <c r="D22" s="14"/>
      <c r="E22" s="19" t="s">
        <v>3</v>
      </c>
      <c r="F22" s="16" t="s">
        <v>6</v>
      </c>
      <c r="G22" s="16"/>
      <c r="H22" s="16"/>
      <c r="I22" s="16"/>
      <c r="J22" s="16"/>
      <c r="K22" s="16"/>
      <c r="L22" s="16"/>
      <c r="M22" s="16"/>
      <c r="N22" s="8"/>
      <c r="O22" s="20" t="s">
        <v>3</v>
      </c>
      <c r="P22" s="18" t="s">
        <v>7</v>
      </c>
      <c r="Q22" s="18"/>
      <c r="R22" s="18"/>
      <c r="S22" s="18"/>
      <c r="T22" s="18"/>
      <c r="U22" s="18"/>
      <c r="V22" s="18"/>
      <c r="W22" s="18"/>
      <c r="X22" s="18"/>
      <c r="Y22" s="9"/>
    </row>
    <row r="23" customFormat="false" ht="26.25" hidden="true" customHeight="true" outlineLevel="0" collapsed="false">
      <c r="A23" s="3"/>
      <c r="B23" s="6"/>
      <c r="C23" s="7"/>
      <c r="D23" s="14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21"/>
      <c r="Q23" s="21"/>
      <c r="R23" s="21"/>
      <c r="S23" s="21"/>
      <c r="T23" s="21"/>
      <c r="U23" s="21"/>
      <c r="V23" s="21"/>
      <c r="W23" s="21"/>
      <c r="X23" s="8"/>
      <c r="Y23" s="9"/>
    </row>
    <row r="24" customFormat="false" ht="10.5" hidden="true" customHeight="true" outlineLevel="0" collapsed="false">
      <c r="A24" s="3"/>
      <c r="B24" s="6"/>
      <c r="C24" s="7"/>
      <c r="D24" s="14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customFormat="false" ht="14.25" hidden="true" customHeight="true" outlineLevel="0" collapsed="false">
      <c r="A25" s="3"/>
      <c r="B25" s="6"/>
      <c r="C25" s="7"/>
      <c r="D25" s="1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9"/>
    </row>
    <row r="26" customFormat="false" ht="12" hidden="true" customHeight="true" outlineLevel="0" collapsed="false">
      <c r="A26" s="3"/>
      <c r="B26" s="6"/>
      <c r="C26" s="7"/>
      <c r="D26" s="14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9"/>
    </row>
    <row r="27" customFormat="false" ht="14.25" hidden="true" customHeight="true" outlineLevel="0" collapsed="false">
      <c r="A27" s="3"/>
      <c r="B27" s="6"/>
      <c r="C27" s="7"/>
      <c r="D27" s="1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9"/>
    </row>
    <row r="28" customFormat="false" ht="15" hidden="true" customHeight="false" outlineLevel="0" collapsed="false">
      <c r="A28" s="3"/>
      <c r="B28" s="6"/>
      <c r="C28" s="7"/>
      <c r="D28" s="1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9"/>
    </row>
    <row r="29" customFormat="false" ht="6" hidden="true" customHeight="true" outlineLevel="0" collapsed="false">
      <c r="A29" s="3"/>
      <c r="B29" s="6"/>
      <c r="C29" s="7"/>
      <c r="D29" s="14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9"/>
    </row>
    <row r="30" customFormat="false" ht="15" hidden="true" customHeight="false" outlineLevel="0" collapsed="false">
      <c r="A30" s="3"/>
      <c r="B30" s="6"/>
      <c r="C30" s="7"/>
      <c r="D30" s="14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9"/>
    </row>
    <row r="31" customFormat="false" ht="9.75" hidden="true" customHeight="true" outlineLevel="0" collapsed="false">
      <c r="A31" s="3"/>
      <c r="B31" s="6"/>
      <c r="C31" s="7"/>
      <c r="D31" s="14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9"/>
    </row>
    <row r="32" customFormat="false" ht="15" hidden="true" customHeight="false" outlineLevel="0" collapsed="false">
      <c r="A32" s="3"/>
      <c r="B32" s="6"/>
      <c r="C32" s="7"/>
      <c r="D32" s="14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9"/>
    </row>
    <row r="33" customFormat="false" ht="34.5" hidden="true" customHeight="true" outlineLevel="0" collapsed="false">
      <c r="A33" s="3"/>
      <c r="B33" s="6"/>
      <c r="C33" s="7"/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9"/>
    </row>
    <row r="34" customFormat="false" ht="15" hidden="true" customHeight="false" outlineLevel="0" collapsed="false">
      <c r="A34" s="3"/>
      <c r="B34" s="6"/>
      <c r="C34" s="7"/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9"/>
    </row>
    <row r="35" customFormat="false" ht="24" hidden="true" customHeight="true" outlineLevel="0" collapsed="false">
      <c r="A35" s="3"/>
      <c r="B35" s="6"/>
      <c r="C35" s="7"/>
      <c r="D35" s="14"/>
      <c r="E35" s="22" t="s">
        <v>8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9"/>
    </row>
    <row r="36" customFormat="false" ht="38.25" hidden="true" customHeight="true" outlineLevel="0" collapsed="false">
      <c r="A36" s="3"/>
      <c r="B36" s="6"/>
      <c r="C36" s="7"/>
      <c r="D36" s="14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9"/>
    </row>
    <row r="37" customFormat="false" ht="9.75" hidden="true" customHeight="true" outlineLevel="0" collapsed="false">
      <c r="A37" s="3"/>
      <c r="B37" s="6"/>
      <c r="C37" s="7"/>
      <c r="D37" s="14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9"/>
    </row>
    <row r="38" customFormat="false" ht="51" hidden="true" customHeight="true" outlineLevel="0" collapsed="false">
      <c r="A38" s="3"/>
      <c r="B38" s="6"/>
      <c r="C38" s="7"/>
      <c r="D38" s="14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9"/>
    </row>
    <row r="39" customFormat="false" ht="15" hidden="true" customHeight="true" outlineLevel="0" collapsed="false">
      <c r="A39" s="3"/>
      <c r="B39" s="6"/>
      <c r="C39" s="7"/>
      <c r="D39" s="14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9"/>
    </row>
    <row r="40" customFormat="false" ht="12" hidden="true" customHeight="true" outlineLevel="0" collapsed="false">
      <c r="A40" s="3"/>
      <c r="B40" s="6"/>
      <c r="C40" s="7"/>
      <c r="D40" s="1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9"/>
    </row>
    <row r="41" customFormat="false" ht="15" hidden="true" customHeight="false" outlineLevel="0" collapsed="false">
      <c r="A41" s="3"/>
      <c r="B41" s="6"/>
      <c r="C41" s="7"/>
      <c r="D41" s="14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9"/>
    </row>
    <row r="42" customFormat="false" ht="15" hidden="true" customHeight="false" outlineLevel="0" collapsed="false">
      <c r="A42" s="3"/>
      <c r="B42" s="6"/>
      <c r="C42" s="7"/>
      <c r="D42" s="14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9"/>
    </row>
    <row r="43" customFormat="false" ht="8.25" hidden="true" customHeight="true" outlineLevel="0" collapsed="false">
      <c r="A43" s="3"/>
      <c r="B43" s="6"/>
      <c r="C43" s="7"/>
      <c r="D43" s="14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9"/>
    </row>
    <row r="44" customFormat="false" ht="27.75" hidden="true" customHeight="true" outlineLevel="0" collapsed="false">
      <c r="A44" s="3"/>
      <c r="B44" s="6"/>
      <c r="C44" s="7"/>
      <c r="D44" s="12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9"/>
    </row>
    <row r="45" customFormat="false" ht="15" hidden="true" customHeight="false" outlineLevel="0" collapsed="false">
      <c r="A45" s="3"/>
      <c r="B45" s="6"/>
      <c r="C45" s="7"/>
      <c r="D45" s="12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9"/>
    </row>
    <row r="46" customFormat="false" ht="24" hidden="true" customHeight="true" outlineLevel="0" collapsed="false">
      <c r="A46" s="3"/>
      <c r="B46" s="6"/>
      <c r="C46" s="7"/>
      <c r="D46" s="14"/>
      <c r="E46" s="22" t="s">
        <v>9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9"/>
    </row>
    <row r="47" customFormat="false" ht="37.5" hidden="true" customHeight="true" outlineLevel="0" collapsed="false">
      <c r="A47" s="3"/>
      <c r="B47" s="6"/>
      <c r="C47" s="7"/>
      <c r="D47" s="14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9"/>
    </row>
    <row r="48" customFormat="false" ht="24" hidden="true" customHeight="true" outlineLevel="0" collapsed="false">
      <c r="A48" s="3"/>
      <c r="B48" s="6"/>
      <c r="C48" s="7"/>
      <c r="D48" s="14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9"/>
    </row>
    <row r="49" customFormat="false" ht="51" hidden="true" customHeight="true" outlineLevel="0" collapsed="false">
      <c r="A49" s="3"/>
      <c r="B49" s="6"/>
      <c r="C49" s="7"/>
      <c r="D49" s="14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9"/>
    </row>
    <row r="50" customFormat="false" ht="12" hidden="true" customHeight="true" outlineLevel="0" collapsed="false">
      <c r="A50" s="3"/>
      <c r="B50" s="6"/>
      <c r="C50" s="7"/>
      <c r="D50" s="14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9"/>
    </row>
    <row r="51" customFormat="false" ht="9" hidden="true" customHeight="true" outlineLevel="0" collapsed="false">
      <c r="A51" s="3"/>
      <c r="B51" s="6"/>
      <c r="C51" s="7"/>
      <c r="D51" s="14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9"/>
    </row>
    <row r="52" customFormat="false" ht="10.5" hidden="true" customHeight="true" outlineLevel="0" collapsed="false">
      <c r="A52" s="3"/>
      <c r="B52" s="6"/>
      <c r="C52" s="7"/>
      <c r="D52" s="14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9"/>
    </row>
    <row r="53" customFormat="false" ht="10.5" hidden="true" customHeight="true" outlineLevel="0" collapsed="false">
      <c r="A53" s="3"/>
      <c r="B53" s="6"/>
      <c r="C53" s="7"/>
      <c r="D53" s="14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9"/>
    </row>
    <row r="54" customFormat="false" ht="8.25" hidden="true" customHeight="true" outlineLevel="0" collapsed="false">
      <c r="A54" s="3"/>
      <c r="B54" s="6"/>
      <c r="C54" s="7"/>
      <c r="D54" s="14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9"/>
    </row>
    <row r="55" customFormat="false" ht="21.75" hidden="true" customHeight="true" outlineLevel="0" collapsed="false">
      <c r="A55" s="3"/>
      <c r="B55" s="6"/>
      <c r="C55" s="7"/>
      <c r="D55" s="14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9"/>
    </row>
    <row r="56" customFormat="false" ht="7.5" hidden="true" customHeight="true" outlineLevel="0" collapsed="false">
      <c r="A56" s="3"/>
      <c r="B56" s="6"/>
      <c r="C56" s="7"/>
      <c r="D56" s="1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9"/>
    </row>
    <row r="57" customFormat="false" ht="15" hidden="true" customHeight="false" outlineLevel="0" collapsed="false">
      <c r="A57" s="3"/>
      <c r="B57" s="6"/>
      <c r="C57" s="7"/>
      <c r="D57" s="1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9"/>
    </row>
    <row r="58" customFormat="false" ht="15" hidden="true" customHeight="true" outlineLevel="0" collapsed="false">
      <c r="A58" s="3"/>
      <c r="B58" s="6"/>
      <c r="C58" s="7"/>
      <c r="D58" s="14"/>
      <c r="E58" s="24" t="s">
        <v>10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5"/>
      <c r="W58" s="25"/>
      <c r="X58" s="25"/>
      <c r="Y58" s="9"/>
    </row>
    <row r="59" customFormat="false" ht="15" hidden="true" customHeight="true" outlineLevel="0" collapsed="false">
      <c r="A59" s="3"/>
      <c r="B59" s="6"/>
      <c r="C59" s="7"/>
      <c r="D59" s="14"/>
      <c r="E59" s="26"/>
      <c r="F59" s="26"/>
      <c r="G59" s="26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9"/>
    </row>
    <row r="60" customFormat="false" ht="15" hidden="true" customHeight="true" outlineLevel="0" collapsed="false">
      <c r="A60" s="3"/>
      <c r="B60" s="6"/>
      <c r="C60" s="7"/>
      <c r="D60" s="14"/>
      <c r="E60" s="26"/>
      <c r="F60" s="26"/>
      <c r="G60" s="26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9"/>
    </row>
    <row r="61" customFormat="false" ht="15" hidden="true" customHeight="true" outlineLevel="0" collapsed="false">
      <c r="A61" s="3"/>
      <c r="B61" s="6"/>
      <c r="C61" s="7"/>
      <c r="D61" s="14"/>
      <c r="E61" s="28"/>
      <c r="F61" s="29"/>
      <c r="G61" s="30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9"/>
    </row>
    <row r="62" customFormat="false" ht="27.75" hidden="true" customHeight="true" outlineLevel="0" collapsed="false">
      <c r="A62" s="3"/>
      <c r="B62" s="6"/>
      <c r="C62" s="7"/>
      <c r="D62" s="14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9"/>
    </row>
    <row r="63" customFormat="false" ht="15" hidden="true" customHeight="false" outlineLevel="0" collapsed="false">
      <c r="A63" s="3"/>
      <c r="B63" s="6"/>
      <c r="C63" s="7"/>
      <c r="D63" s="14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9"/>
    </row>
    <row r="64" customFormat="false" ht="15" hidden="true" customHeight="false" outlineLevel="0" collapsed="false">
      <c r="A64" s="3"/>
      <c r="B64" s="6"/>
      <c r="C64" s="7"/>
      <c r="D64" s="14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9"/>
    </row>
    <row r="65" customFormat="false" ht="15" hidden="true" customHeight="false" outlineLevel="0" collapsed="false">
      <c r="A65" s="3"/>
      <c r="B65" s="6"/>
      <c r="C65" s="7"/>
      <c r="D65" s="14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9"/>
    </row>
    <row r="66" customFormat="false" ht="15" hidden="true" customHeight="false" outlineLevel="0" collapsed="false">
      <c r="A66" s="3"/>
      <c r="B66" s="6"/>
      <c r="C66" s="7"/>
      <c r="D66" s="14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9"/>
    </row>
    <row r="67" customFormat="false" ht="53.25" hidden="true" customHeight="true" outlineLevel="0" collapsed="false">
      <c r="A67" s="3"/>
      <c r="B67" s="6"/>
      <c r="C67" s="7"/>
      <c r="D67" s="14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9"/>
    </row>
    <row r="68" customFormat="false" ht="15" hidden="true" customHeight="false" outlineLevel="0" collapsed="false">
      <c r="A68" s="3"/>
      <c r="B68" s="6"/>
      <c r="C68" s="7"/>
      <c r="D68" s="12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9"/>
    </row>
    <row r="69" customFormat="false" ht="15" hidden="true" customHeight="false" outlineLevel="0" collapsed="false">
      <c r="A69" s="3"/>
      <c r="B69" s="6"/>
      <c r="C69" s="7"/>
      <c r="D69" s="12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9"/>
    </row>
    <row r="70" customFormat="false" ht="15" hidden="true" customHeight="false" outlineLevel="0" collapsed="false">
      <c r="A70" s="3"/>
      <c r="B70" s="6"/>
      <c r="C70" s="7"/>
      <c r="D70" s="14"/>
      <c r="E70" s="24" t="s">
        <v>11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5"/>
      <c r="V70" s="31"/>
      <c r="W70" s="31"/>
      <c r="X70" s="31"/>
      <c r="Y70" s="9"/>
    </row>
    <row r="71" customFormat="false" ht="15" hidden="true" customHeight="false" outlineLevel="0" collapsed="false">
      <c r="A71" s="3"/>
      <c r="B71" s="6"/>
      <c r="C71" s="7"/>
      <c r="D71" s="14"/>
      <c r="E71" s="32" t="s">
        <v>12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3"/>
      <c r="V71" s="33"/>
      <c r="W71" s="33"/>
      <c r="X71" s="33"/>
      <c r="Y71" s="9"/>
    </row>
    <row r="72" customFormat="false" ht="15" hidden="true" customHeight="false" outlineLevel="0" collapsed="false">
      <c r="A72" s="3"/>
      <c r="B72" s="6"/>
      <c r="C72" s="7"/>
      <c r="D72" s="14"/>
      <c r="E72" s="34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9"/>
    </row>
    <row r="73" customFormat="false" ht="15" hidden="true" customHeight="true" outlineLevel="0" collapsed="false">
      <c r="A73" s="3"/>
      <c r="B73" s="6"/>
      <c r="C73" s="7"/>
      <c r="D73" s="14"/>
      <c r="E73" s="34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9"/>
    </row>
    <row r="74" customFormat="false" ht="15" hidden="true" customHeight="false" outlineLevel="0" collapsed="false">
      <c r="A74" s="3"/>
      <c r="B74" s="6"/>
      <c r="C74" s="7"/>
      <c r="D74" s="14"/>
      <c r="E74" s="34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9"/>
    </row>
    <row r="75" customFormat="false" ht="15" hidden="true" customHeight="true" outlineLevel="0" collapsed="false">
      <c r="A75" s="3"/>
      <c r="B75" s="6"/>
      <c r="C75" s="7"/>
      <c r="D75" s="14"/>
      <c r="E75" s="34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9"/>
    </row>
    <row r="76" customFormat="false" ht="8.1" hidden="true" customHeight="true" outlineLevel="0" collapsed="false">
      <c r="A76" s="3"/>
      <c r="B76" s="6"/>
      <c r="C76" s="7"/>
      <c r="D76" s="14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9"/>
    </row>
    <row r="77" customFormat="false" ht="15" hidden="true" customHeight="false" outlineLevel="0" collapsed="false">
      <c r="A77" s="3"/>
      <c r="B77" s="6"/>
      <c r="C77" s="7"/>
      <c r="D77" s="14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9"/>
    </row>
    <row r="78" customFormat="false" ht="15" hidden="true" customHeight="false" outlineLevel="0" collapsed="false">
      <c r="A78" s="3"/>
      <c r="B78" s="6"/>
      <c r="C78" s="7"/>
      <c r="D78" s="14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9"/>
    </row>
    <row r="79" customFormat="false" ht="15" hidden="true" customHeight="false" outlineLevel="0" collapsed="false">
      <c r="A79" s="3"/>
      <c r="B79" s="6"/>
      <c r="C79" s="7"/>
      <c r="D79" s="14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9"/>
    </row>
    <row r="80" customFormat="false" ht="15" hidden="true" customHeight="false" outlineLevel="0" collapsed="false">
      <c r="A80" s="3"/>
      <c r="B80" s="6"/>
      <c r="C80" s="7"/>
      <c r="D80" s="14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9"/>
    </row>
    <row r="81" customFormat="false" ht="15" hidden="true" customHeight="false" outlineLevel="0" collapsed="false">
      <c r="A81" s="3"/>
      <c r="B81" s="6"/>
      <c r="C81" s="7"/>
      <c r="D81" s="14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9"/>
    </row>
    <row r="82" customFormat="false" ht="15" hidden="true" customHeight="false" outlineLevel="0" collapsed="false">
      <c r="A82" s="3"/>
      <c r="B82" s="6"/>
      <c r="C82" s="7"/>
      <c r="D82" s="14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9"/>
    </row>
    <row r="83" customFormat="false" ht="15" hidden="true" customHeight="false" outlineLevel="0" collapsed="false">
      <c r="A83" s="3"/>
      <c r="B83" s="6"/>
      <c r="C83" s="7"/>
      <c r="D83" s="14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9"/>
    </row>
    <row r="84" customFormat="false" ht="15" hidden="true" customHeight="false" outlineLevel="0" collapsed="false">
      <c r="A84" s="3"/>
      <c r="B84" s="6"/>
      <c r="C84" s="7"/>
      <c r="D84" s="14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9"/>
    </row>
    <row r="85" customFormat="false" ht="15" hidden="true" customHeight="false" outlineLevel="0" collapsed="false">
      <c r="A85" s="3"/>
      <c r="B85" s="6"/>
      <c r="C85" s="7"/>
      <c r="D85" s="14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9"/>
    </row>
    <row r="86" customFormat="false" ht="15" hidden="true" customHeight="true" outlineLevel="0" collapsed="false">
      <c r="A86" s="3"/>
      <c r="B86" s="6"/>
      <c r="C86" s="7"/>
      <c r="D86" s="14"/>
      <c r="E86" s="29"/>
      <c r="F86" s="29"/>
      <c r="G86" s="29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9"/>
    </row>
    <row r="87" customFormat="false" ht="15" hidden="true" customHeight="true" outlineLevel="0" collapsed="false">
      <c r="A87" s="3"/>
      <c r="B87" s="6"/>
      <c r="C87" s="7"/>
      <c r="D87" s="14"/>
      <c r="E87" s="26"/>
      <c r="F87" s="26"/>
      <c r="G87" s="26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9"/>
    </row>
    <row r="88" customFormat="false" ht="15" hidden="true" customHeight="true" outlineLevel="0" collapsed="false">
      <c r="A88" s="3"/>
      <c r="B88" s="6"/>
      <c r="C88" s="7"/>
      <c r="D88" s="14"/>
      <c r="E88" s="26"/>
      <c r="F88" s="26"/>
      <c r="G88" s="26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9"/>
    </row>
    <row r="89" customFormat="false" ht="15" hidden="true" customHeight="true" outlineLevel="0" collapsed="false">
      <c r="A89" s="3"/>
      <c r="B89" s="6"/>
      <c r="C89" s="7"/>
      <c r="D89" s="14"/>
      <c r="E89" s="28"/>
      <c r="F89" s="29"/>
      <c r="G89" s="30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9"/>
    </row>
    <row r="90" customFormat="false" ht="15" hidden="true" customHeight="false" outlineLevel="0" collapsed="false">
      <c r="A90" s="3"/>
      <c r="B90" s="6"/>
      <c r="C90" s="7"/>
      <c r="D90" s="14"/>
      <c r="E90" s="8"/>
      <c r="F90" s="8"/>
      <c r="G90" s="8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8"/>
      <c r="X90" s="8"/>
      <c r="Y90" s="9"/>
    </row>
    <row r="91" customFormat="false" ht="15" hidden="true" customHeight="false" outlineLevel="0" collapsed="false">
      <c r="A91" s="3"/>
      <c r="B91" s="6"/>
      <c r="C91" s="7"/>
      <c r="D91" s="14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9"/>
    </row>
    <row r="92" customFormat="false" ht="15" hidden="true" customHeight="false" outlineLevel="0" collapsed="false">
      <c r="A92" s="3"/>
      <c r="B92" s="6"/>
      <c r="C92" s="7"/>
      <c r="D92" s="14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9"/>
    </row>
    <row r="93" customFormat="false" ht="15" hidden="true" customHeight="false" outlineLevel="0" collapsed="false">
      <c r="A93" s="3"/>
      <c r="B93" s="6"/>
      <c r="C93" s="7"/>
      <c r="D93" s="14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9"/>
    </row>
    <row r="94" customFormat="false" ht="15" hidden="true" customHeight="false" outlineLevel="0" collapsed="false">
      <c r="A94" s="3"/>
      <c r="B94" s="6"/>
      <c r="C94" s="7"/>
      <c r="D94" s="14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9"/>
    </row>
    <row r="95" customFormat="false" ht="15" hidden="true" customHeight="false" outlineLevel="0" collapsed="false">
      <c r="A95" s="3"/>
      <c r="B95" s="6"/>
      <c r="C95" s="7"/>
      <c r="D95" s="14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9"/>
    </row>
    <row r="96" customFormat="false" ht="15" hidden="true" customHeight="false" outlineLevel="0" collapsed="false">
      <c r="A96" s="3"/>
      <c r="B96" s="6"/>
      <c r="C96" s="7"/>
      <c r="D96" s="14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9"/>
    </row>
    <row r="97" customFormat="false" ht="15" hidden="true" customHeight="false" outlineLevel="0" collapsed="false">
      <c r="A97" s="3"/>
      <c r="B97" s="6"/>
      <c r="C97" s="7"/>
      <c r="D97" s="14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9"/>
    </row>
    <row r="98" customFormat="false" ht="15" hidden="true" customHeight="false" outlineLevel="0" collapsed="false">
      <c r="A98" s="3"/>
      <c r="B98" s="6"/>
      <c r="C98" s="7"/>
      <c r="D98" s="14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9"/>
    </row>
    <row r="99" customFormat="false" ht="15" hidden="true" customHeight="false" outlineLevel="0" collapsed="false">
      <c r="A99" s="3"/>
      <c r="B99" s="6"/>
      <c r="C99" s="7"/>
      <c r="D99" s="14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9"/>
    </row>
    <row r="100" customFormat="false" ht="15" hidden="true" customHeight="false" outlineLevel="0" collapsed="false">
      <c r="A100" s="3"/>
      <c r="B100" s="6"/>
      <c r="C100" s="7"/>
      <c r="D100" s="14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9"/>
    </row>
    <row r="101" customFormat="false" ht="27" hidden="true" customHeight="true" outlineLevel="0" collapsed="false">
      <c r="A101" s="3"/>
      <c r="B101" s="6"/>
      <c r="C101" s="7"/>
      <c r="D101" s="12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9"/>
    </row>
    <row r="102" customFormat="false" ht="15" hidden="true" customHeight="false" outlineLevel="0" collapsed="false">
      <c r="A102" s="3"/>
      <c r="B102" s="6"/>
      <c r="C102" s="7"/>
      <c r="D102" s="12"/>
      <c r="Y102" s="9"/>
    </row>
    <row r="103" customFormat="false" ht="25.5" hidden="true" customHeight="true" outlineLevel="0" collapsed="false">
      <c r="A103" s="3"/>
      <c r="B103" s="6"/>
      <c r="C103" s="7"/>
      <c r="D103" s="14"/>
      <c r="E103" s="43" t="s">
        <v>13</v>
      </c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9"/>
    </row>
    <row r="104" customFormat="false" ht="15" hidden="true" customHeight="true" outlineLevel="0" collapsed="false">
      <c r="A104" s="3"/>
      <c r="B104" s="6"/>
      <c r="C104" s="7"/>
      <c r="D104" s="14"/>
      <c r="E104" s="8"/>
      <c r="F104" s="8"/>
      <c r="G104" s="8"/>
      <c r="H104" s="44"/>
      <c r="I104" s="44"/>
      <c r="J104" s="44"/>
      <c r="K104" s="44"/>
      <c r="L104" s="44"/>
      <c r="M104" s="44"/>
      <c r="N104" s="44"/>
      <c r="O104" s="45"/>
      <c r="P104" s="45"/>
      <c r="Q104" s="45"/>
      <c r="R104" s="45"/>
      <c r="S104" s="45"/>
      <c r="T104" s="45"/>
      <c r="U104" s="8"/>
      <c r="V104" s="8"/>
      <c r="W104" s="8"/>
      <c r="X104" s="8"/>
      <c r="Y104" s="9"/>
    </row>
    <row r="105" customFormat="false" ht="15" hidden="true" customHeight="true" outlineLevel="0" collapsed="false">
      <c r="A105" s="3"/>
      <c r="B105" s="6"/>
      <c r="C105" s="7"/>
      <c r="D105" s="14"/>
      <c r="E105" s="46"/>
      <c r="F105" s="47" t="s">
        <v>14</v>
      </c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5"/>
      <c r="U105" s="8"/>
      <c r="V105" s="8"/>
      <c r="W105" s="8"/>
      <c r="X105" s="8"/>
      <c r="Y105" s="9"/>
      <c r="AA105" s="1" t="s">
        <v>15</v>
      </c>
    </row>
    <row r="106" customFormat="false" ht="15" hidden="true" customHeight="true" outlineLevel="0" collapsed="false">
      <c r="A106" s="3"/>
      <c r="B106" s="6"/>
      <c r="C106" s="7"/>
      <c r="D106" s="14"/>
      <c r="E106" s="8"/>
      <c r="F106" s="8"/>
      <c r="G106" s="8"/>
      <c r="H106" s="44"/>
      <c r="I106" s="44"/>
      <c r="J106" s="44"/>
      <c r="K106" s="44"/>
      <c r="L106" s="44"/>
      <c r="M106" s="44"/>
      <c r="N106" s="44"/>
      <c r="O106" s="45"/>
      <c r="P106" s="45"/>
      <c r="Q106" s="45"/>
      <c r="R106" s="45"/>
      <c r="S106" s="45"/>
      <c r="T106" s="45"/>
      <c r="U106" s="8"/>
      <c r="V106" s="8"/>
      <c r="W106" s="8"/>
      <c r="X106" s="8"/>
      <c r="Y106" s="9"/>
    </row>
    <row r="107" customFormat="false" ht="15" hidden="true" customHeight="true" outlineLevel="0" collapsed="false">
      <c r="A107" s="3"/>
      <c r="B107" s="6"/>
      <c r="C107" s="7"/>
      <c r="D107" s="14"/>
      <c r="E107" s="8"/>
      <c r="F107" s="47" t="s">
        <v>16</v>
      </c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9"/>
    </row>
    <row r="108" customFormat="false" ht="15" hidden="true" customHeight="false" outlineLevel="0" collapsed="false">
      <c r="A108" s="3"/>
      <c r="B108" s="6"/>
      <c r="C108" s="7"/>
      <c r="D108" s="14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9"/>
    </row>
    <row r="109" customFormat="false" ht="15" hidden="true" customHeight="false" outlineLevel="0" collapsed="false">
      <c r="A109" s="3"/>
      <c r="B109" s="6"/>
      <c r="C109" s="7"/>
      <c r="D109" s="14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9"/>
    </row>
    <row r="110" customFormat="false" ht="15" hidden="true" customHeight="false" outlineLevel="0" collapsed="false">
      <c r="A110" s="3"/>
      <c r="B110" s="6"/>
      <c r="C110" s="7"/>
      <c r="D110" s="14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9"/>
    </row>
    <row r="111" customFormat="false" ht="15" hidden="true" customHeight="false" outlineLevel="0" collapsed="false">
      <c r="A111" s="3"/>
      <c r="B111" s="6"/>
      <c r="C111" s="7"/>
      <c r="D111" s="14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9"/>
    </row>
    <row r="112" customFormat="false" ht="15" hidden="true" customHeight="false" outlineLevel="0" collapsed="false">
      <c r="A112" s="3"/>
      <c r="B112" s="6"/>
      <c r="C112" s="7"/>
      <c r="D112" s="14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9"/>
    </row>
    <row r="113" customFormat="false" ht="15" hidden="true" customHeight="false" outlineLevel="0" collapsed="false">
      <c r="A113" s="3"/>
      <c r="B113" s="6"/>
      <c r="C113" s="7"/>
      <c r="D113" s="14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9"/>
    </row>
    <row r="114" customFormat="false" ht="25.5" hidden="true" customHeight="true" outlineLevel="0" collapsed="false">
      <c r="A114" s="3"/>
      <c r="B114" s="6"/>
      <c r="C114" s="7"/>
      <c r="D114" s="14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9"/>
    </row>
    <row r="115" customFormat="false" ht="11.25" hidden="true" customHeight="true" outlineLevel="0" collapsed="false">
      <c r="A115" s="3"/>
      <c r="B115" s="6"/>
      <c r="C115" s="7"/>
      <c r="D115" s="14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9"/>
    </row>
    <row r="116" customFormat="false" ht="8.25" hidden="true" customHeight="true" outlineLevel="0" collapsed="false">
      <c r="A116" s="3"/>
      <c r="B116" s="6"/>
      <c r="C116" s="7"/>
      <c r="D116" s="14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9"/>
    </row>
    <row r="117" customFormat="false" ht="10.5" hidden="true" customHeight="true" outlineLevel="0" collapsed="false">
      <c r="A117" s="3"/>
      <c r="B117" s="6"/>
      <c r="C117" s="7"/>
      <c r="D117" s="14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9"/>
    </row>
    <row r="118" customFormat="false" ht="15" hidden="false" customHeight="true" outlineLevel="0" collapsed="false">
      <c r="A118" s="3"/>
      <c r="B118" s="48"/>
      <c r="C118" s="49"/>
      <c r="D118" s="50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2"/>
    </row>
  </sheetData>
  <sheetProtection sheet="true" password="fa9c" objects="true" scenarios="true" formatColumns="false" formatRows="false"/>
  <mergeCells count="31">
    <mergeCell ref="B2:G2"/>
    <mergeCell ref="B3:C3"/>
    <mergeCell ref="B5:Y5"/>
    <mergeCell ref="E7:X19"/>
    <mergeCell ref="F21:M21"/>
    <mergeCell ref="P21:X21"/>
    <mergeCell ref="F22:M22"/>
    <mergeCell ref="P22:X22"/>
    <mergeCell ref="P23:W23"/>
    <mergeCell ref="E35:X39"/>
    <mergeCell ref="E40:X40"/>
    <mergeCell ref="E41:X45"/>
    <mergeCell ref="E46:X57"/>
    <mergeCell ref="E58:U58"/>
    <mergeCell ref="E59:G59"/>
    <mergeCell ref="H59:X59"/>
    <mergeCell ref="E60:G60"/>
    <mergeCell ref="H60:X60"/>
    <mergeCell ref="H61:X61"/>
    <mergeCell ref="E70:T70"/>
    <mergeCell ref="E71:T71"/>
    <mergeCell ref="E86:G86"/>
    <mergeCell ref="H86:X86"/>
    <mergeCell ref="E87:G87"/>
    <mergeCell ref="H87:X87"/>
    <mergeCell ref="E88:G88"/>
    <mergeCell ref="H88:X88"/>
    <mergeCell ref="H89:X89"/>
    <mergeCell ref="E103:X103"/>
    <mergeCell ref="F105:S105"/>
    <mergeCell ref="F107:X107"/>
  </mergeCells>
  <hyperlinks>
    <hyperlink ref="E58" location="Инструкция!A1" display="Обратиться за помощью в службу технической поддержки"/>
    <hyperlink ref="E70" location="Инструкция!A1" display="Инструкция по загрузке сопроводительных материалов"/>
    <hyperlink ref="E71" location="Инструкция!A1" display="Инструкция по работе с отчетной формой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CCCCFF"/>
    <pageSetUpPr fitToPage="true"/>
  </sheetPr>
  <dimension ref="C1:I15"/>
  <sheetViews>
    <sheetView showFormulas="false" showGridLines="false" showRowColHeaders="true" showZeros="true" rightToLeft="false" tabSelected="false" showOutlineSymbols="true" defaultGridColor="true" view="normal" topLeftCell="C6" colorId="64" zoomScale="100" zoomScaleNormal="100" zoomScalePageLayoutView="100" workbookViewId="0">
      <selection pane="topLeft" activeCell="A1" activeCellId="0" sqref="A1"/>
    </sheetView>
  </sheetViews>
  <sheetFormatPr defaultColWidth="9.1328125" defaultRowHeight="14.25" zeroHeight="false" outlineLevelRow="0" outlineLevelCol="0"/>
  <cols>
    <col collapsed="false" customWidth="false" hidden="true" outlineLevel="0" max="2" min="1" style="355" width="9.15"/>
    <col collapsed="false" customWidth="true" hidden="false" outlineLevel="0" max="3" min="3" style="356" width="3.71"/>
    <col collapsed="false" customWidth="true" hidden="false" outlineLevel="0" max="4" min="4" style="355" width="6.3"/>
    <col collapsed="false" customWidth="true" hidden="false" outlineLevel="0" max="5" min="5" style="355" width="95.06"/>
    <col collapsed="false" customWidth="false" hidden="false" outlineLevel="0" max="257" min="6" style="355" width="9.15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s="364" customFormat="true" ht="6" hidden="false" customHeight="false" outlineLevel="0" collapsed="false">
      <c r="C6" s="365"/>
      <c r="D6" s="366"/>
      <c r="E6" s="366"/>
    </row>
    <row r="7" customFormat="false" ht="18.95" hidden="false" customHeight="true" outlineLevel="0" collapsed="false">
      <c r="C7" s="357"/>
      <c r="D7" s="223" t="s">
        <v>274</v>
      </c>
      <c r="E7" s="223"/>
    </row>
    <row r="8" s="364" customFormat="true" ht="6" hidden="false" customHeight="false" outlineLevel="0" collapsed="false">
      <c r="C8" s="365"/>
      <c r="D8" s="366"/>
      <c r="E8" s="366"/>
    </row>
    <row r="9" customFormat="false" ht="15.95" hidden="false" customHeight="true" outlineLevel="0" collapsed="false">
      <c r="C9" s="357"/>
      <c r="D9" s="254" t="s">
        <v>72</v>
      </c>
      <c r="E9" s="228" t="s">
        <v>275</v>
      </c>
    </row>
    <row r="10" customFormat="false" ht="12" hidden="false" customHeight="true" outlineLevel="0" collapsed="false">
      <c r="C10" s="357"/>
      <c r="D10" s="232" t="s">
        <v>74</v>
      </c>
      <c r="E10" s="232" t="s">
        <v>77</v>
      </c>
    </row>
    <row r="11" customFormat="false" ht="11.25" hidden="true" customHeight="true" outlineLevel="0" collapsed="false">
      <c r="C11" s="357"/>
      <c r="D11" s="367" t="n">
        <v>0</v>
      </c>
      <c r="E11" s="368"/>
    </row>
    <row r="12" customFormat="false" ht="15" hidden="false" customHeight="true" outlineLevel="0" collapsed="false">
      <c r="C12" s="369"/>
      <c r="D12" s="370" t="n">
        <v>1</v>
      </c>
      <c r="E12" s="371"/>
    </row>
    <row r="13" customFormat="false" ht="12" hidden="false" customHeight="true" outlineLevel="0" collapsed="false">
      <c r="C13" s="357"/>
      <c r="D13" s="372"/>
      <c r="E13" s="373" t="s">
        <v>273</v>
      </c>
    </row>
    <row r="14" customFormat="false" ht="3" hidden="false" customHeight="true" outlineLevel="0" collapsed="false"/>
    <row r="15" customFormat="false" ht="22.5" hidden="false" customHeight="true" outlineLevel="0" collapsed="false">
      <c r="C15" s="374"/>
      <c r="D15" s="375" t="s">
        <v>276</v>
      </c>
      <c r="E15" s="375"/>
      <c r="F15" s="376"/>
      <c r="G15" s="376"/>
      <c r="H15" s="376"/>
      <c r="I15" s="376"/>
    </row>
  </sheetData>
  <sheetProtection sheet="true" password="fa9c" objects="true" scenarios="true" formatColumns="false" formatRows="false"/>
  <mergeCells count="2">
    <mergeCell ref="D7:E7"/>
    <mergeCell ref="D15:E15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false" sqref="E11:E12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CCCCFF"/>
    <pageSetUpPr fitToPage="false"/>
  </sheetPr>
  <dimension ref="B1:E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9.1328125" defaultRowHeight="11.25" zeroHeight="false" outlineLevelRow="0" outlineLevelCol="0"/>
  <cols>
    <col collapsed="false" customWidth="true" hidden="false" outlineLevel="0" max="1" min="1" style="377" width="3.71"/>
    <col collapsed="false" customWidth="true" hidden="false" outlineLevel="0" max="2" min="2" style="377" width="36.78"/>
    <col collapsed="false" customWidth="true" hidden="false" outlineLevel="0" max="3" min="3" style="377" width="103.51"/>
    <col collapsed="false" customWidth="true" hidden="false" outlineLevel="0" max="4" min="4" style="377" width="17.74"/>
    <col collapsed="false" customWidth="false" hidden="false" outlineLevel="0" max="257" min="5" style="377" width="9.15"/>
  </cols>
  <sheetData>
    <row r="1" s="378" customFormat="true" ht="6" hidden="false" customHeight="false" outlineLevel="0" collapsed="false"/>
    <row r="2" customFormat="false" ht="22.5" hidden="false" customHeight="false" outlineLevel="0" collapsed="false">
      <c r="B2" s="379" t="s">
        <v>277</v>
      </c>
      <c r="C2" s="379"/>
      <c r="D2" s="379"/>
      <c r="E2" s="380"/>
    </row>
    <row r="3" s="378" customFormat="true" ht="6" hidden="false" customHeight="false" outlineLevel="0" collapsed="false"/>
    <row r="4" customFormat="false" ht="21.75" hidden="false" customHeight="true" outlineLevel="0" collapsed="false">
      <c r="B4" s="381" t="s">
        <v>278</v>
      </c>
      <c r="C4" s="381" t="s">
        <v>279</v>
      </c>
      <c r="D4" s="381" t="s">
        <v>19</v>
      </c>
    </row>
  </sheetData>
  <sheetProtection sheet="true" password="fa9c" objects="true" scenarios="true" formatColumns="false" formatRows="false" autoFilter="false"/>
  <autoFilter ref="B4:D4"/>
  <mergeCells count="1">
    <mergeCell ref="B2:D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B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cols>
    <col collapsed="false" customWidth="true" hidden="false" outlineLevel="0" max="1" min="1" style="0" width="110.94"/>
    <col collapsed="false" customWidth="true" hidden="false" outlineLevel="0" max="2" min="2" style="0" width="39.65"/>
  </cols>
  <sheetData>
    <row r="1" customFormat="false" ht="11.25" hidden="false" customHeight="false" outlineLevel="0" collapsed="false">
      <c r="B1" s="38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" min="1" style="383" width="9.15"/>
    <col collapsed="false" customWidth="true" hidden="false" outlineLevel="0" max="2" min="2" style="383" width="65.43"/>
    <col collapsed="false" customWidth="true" hidden="false" outlineLevel="0" max="3" min="3" style="383" width="41.08"/>
    <col collapsed="false" customWidth="false" hidden="false" outlineLevel="0" max="257" min="4" style="383" width="9.1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" min="1" style="383" width="9.15"/>
    <col collapsed="false" customWidth="true" hidden="false" outlineLevel="0" max="2" min="2" style="383" width="65.43"/>
    <col collapsed="false" customWidth="true" hidden="false" outlineLevel="0" max="3" min="3" style="383" width="41.08"/>
    <col collapsed="false" customWidth="false" hidden="false" outlineLevel="0" max="257" min="4" style="383" width="9.15"/>
  </cols>
  <sheetData>
    <row r="1" customFormat="false" ht="11.25" hidden="false" customHeight="false" outlineLevel="0" collapsed="false">
      <c r="A1" s="383" t="s">
        <v>280</v>
      </c>
      <c r="B1" s="383" t="s">
        <v>281</v>
      </c>
    </row>
    <row r="2" customFormat="false" ht="11.25" hidden="false" customHeight="false" outlineLevel="0" collapsed="false">
      <c r="A2" s="383" t="n">
        <v>4190064</v>
      </c>
      <c r="B2" s="383" t="s">
        <v>210</v>
      </c>
    </row>
    <row r="3" customFormat="false" ht="11.25" hidden="false" customHeight="false" outlineLevel="0" collapsed="false">
      <c r="A3" s="383" t="n">
        <v>4190065</v>
      </c>
      <c r="B3" s="383" t="s">
        <v>282</v>
      </c>
    </row>
    <row r="4" customFormat="false" ht="11.25" hidden="false" customHeight="false" outlineLevel="0" collapsed="false">
      <c r="A4" s="383" t="n">
        <v>4190066</v>
      </c>
      <c r="B4" s="383" t="s">
        <v>283</v>
      </c>
    </row>
    <row r="5" customFormat="false" ht="11.25" hidden="false" customHeight="false" outlineLevel="0" collapsed="false">
      <c r="A5" s="383" t="n">
        <v>4190067</v>
      </c>
      <c r="B5" s="383" t="s">
        <v>284</v>
      </c>
    </row>
    <row r="6" customFormat="false" ht="11.25" hidden="false" customHeight="false" outlineLevel="0" collapsed="false">
      <c r="A6" s="383" t="n">
        <v>4190068</v>
      </c>
      <c r="B6" s="383" t="s">
        <v>285</v>
      </c>
    </row>
    <row r="7" customFormat="false" ht="11.25" hidden="false" customHeight="false" outlineLevel="0" collapsed="false">
      <c r="A7" s="383" t="n">
        <v>4190069</v>
      </c>
      <c r="B7" s="383" t="s">
        <v>286</v>
      </c>
    </row>
    <row r="8" customFormat="false" ht="11.25" hidden="false" customHeight="false" outlineLevel="0" collapsed="false">
      <c r="A8" s="383" t="n">
        <v>4190070</v>
      </c>
      <c r="B8" s="383" t="s">
        <v>287</v>
      </c>
    </row>
    <row r="9" customFormat="false" ht="11.25" hidden="false" customHeight="false" outlineLevel="0" collapsed="false">
      <c r="A9" s="383" t="n">
        <v>4190071</v>
      </c>
      <c r="B9" s="383" t="s">
        <v>288</v>
      </c>
    </row>
    <row r="10" customFormat="false" ht="11.25" hidden="false" customHeight="false" outlineLevel="0" collapsed="false">
      <c r="A10" s="383" t="n">
        <v>4190072</v>
      </c>
      <c r="B10" s="383" t="s">
        <v>289</v>
      </c>
    </row>
    <row r="11" customFormat="false" ht="11.25" hidden="false" customHeight="false" outlineLevel="0" collapsed="false">
      <c r="A11" s="383" t="n">
        <v>4190073</v>
      </c>
      <c r="B11" s="383" t="s">
        <v>290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2.75" zeroHeight="false" outlineLevelRow="0" outlineLevelCol="0"/>
  <cols>
    <col collapsed="false" customWidth="false" hidden="false" outlineLevel="0" max="257" min="1" style="384" width="9.1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2.75" zeroHeight="false" outlineLevelRow="0" outlineLevelCol="0"/>
  <cols>
    <col collapsed="false" customWidth="false" hidden="false" outlineLevel="0" max="257" min="1" style="385" width="9.1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40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true" hidden="false" outlineLevel="0" max="1" min="1" style="386" width="36.36"/>
    <col collapsed="false" customWidth="true" hidden="false" outlineLevel="0" max="2" min="2" style="386" width="21.18"/>
    <col collapsed="false" customWidth="false" hidden="false" outlineLevel="0" max="257" min="3" style="387" width="9.15"/>
  </cols>
  <sheetData>
    <row r="1" customFormat="false" ht="11.25" hidden="false" customHeight="false" outlineLevel="0" collapsed="false">
      <c r="A1" s="388" t="s">
        <v>291</v>
      </c>
      <c r="B1" s="388" t="s">
        <v>292</v>
      </c>
    </row>
    <row r="2" customFormat="false" ht="11.25" hidden="false" customHeight="false" outlineLevel="0" collapsed="false">
      <c r="A2" s="0" t="s">
        <v>293</v>
      </c>
      <c r="B2" s="0" t="s">
        <v>294</v>
      </c>
    </row>
    <row r="3" customFormat="false" ht="11.25" hidden="false" customHeight="false" outlineLevel="0" collapsed="false">
      <c r="A3" s="0" t="s">
        <v>295</v>
      </c>
      <c r="B3" s="0" t="s">
        <v>296</v>
      </c>
    </row>
    <row r="4" customFormat="false" ht="11.25" hidden="false" customHeight="false" outlineLevel="0" collapsed="false">
      <c r="A4" s="0" t="s">
        <v>297</v>
      </c>
      <c r="B4" s="0" t="s">
        <v>298</v>
      </c>
    </row>
    <row r="5" customFormat="false" ht="11.25" hidden="false" customHeight="false" outlineLevel="0" collapsed="false">
      <c r="A5" s="0" t="s">
        <v>299</v>
      </c>
      <c r="B5" s="0" t="s">
        <v>300</v>
      </c>
    </row>
    <row r="6" customFormat="false" ht="11.25" hidden="false" customHeight="false" outlineLevel="0" collapsed="false">
      <c r="A6" s="0" t="s">
        <v>301</v>
      </c>
      <c r="B6" s="0" t="s">
        <v>302</v>
      </c>
    </row>
    <row r="7" customFormat="false" ht="11.25" hidden="false" customHeight="false" outlineLevel="0" collapsed="false">
      <c r="A7" s="0" t="s">
        <v>303</v>
      </c>
      <c r="B7" s="0" t="s">
        <v>304</v>
      </c>
    </row>
    <row r="8" customFormat="false" ht="11.25" hidden="false" customHeight="false" outlineLevel="0" collapsed="false">
      <c r="A8" s="0" t="s">
        <v>305</v>
      </c>
      <c r="B8" s="0" t="s">
        <v>306</v>
      </c>
    </row>
    <row r="9" customFormat="false" ht="11.25" hidden="false" customHeight="false" outlineLevel="0" collapsed="false">
      <c r="A9" s="0" t="s">
        <v>307</v>
      </c>
      <c r="B9" s="0" t="s">
        <v>308</v>
      </c>
    </row>
    <row r="10" customFormat="false" ht="11.25" hidden="false" customHeight="false" outlineLevel="0" collapsed="false">
      <c r="A10" s="0" t="s">
        <v>271</v>
      </c>
      <c r="B10" s="0" t="s">
        <v>309</v>
      </c>
    </row>
    <row r="11" customFormat="false" ht="11.25" hidden="false" customHeight="false" outlineLevel="0" collapsed="false">
      <c r="A11" s="0" t="s">
        <v>310</v>
      </c>
      <c r="B11" s="0" t="s">
        <v>311</v>
      </c>
    </row>
    <row r="12" customFormat="false" ht="11.25" hidden="false" customHeight="false" outlineLevel="0" collapsed="false">
      <c r="A12" s="0" t="s">
        <v>312</v>
      </c>
      <c r="B12" s="0" t="s">
        <v>313</v>
      </c>
    </row>
    <row r="13" customFormat="false" ht="11.25" hidden="false" customHeight="false" outlineLevel="0" collapsed="false">
      <c r="A13" s="0"/>
      <c r="B13" s="0" t="s">
        <v>314</v>
      </c>
    </row>
    <row r="14" customFormat="false" ht="11.25" hidden="false" customHeight="false" outlineLevel="0" collapsed="false">
      <c r="A14" s="0"/>
      <c r="B14" s="0" t="s">
        <v>315</v>
      </c>
    </row>
    <row r="15" customFormat="false" ht="11.25" hidden="false" customHeight="false" outlineLevel="0" collapsed="false">
      <c r="A15" s="0"/>
      <c r="B15" s="0" t="s">
        <v>316</v>
      </c>
    </row>
    <row r="16" customFormat="false" ht="11.25" hidden="false" customHeight="false" outlineLevel="0" collapsed="false">
      <c r="A16" s="0"/>
      <c r="B16" s="0" t="s">
        <v>317</v>
      </c>
    </row>
    <row r="17" customFormat="false" ht="11.25" hidden="false" customHeight="false" outlineLevel="0" collapsed="false">
      <c r="A17" s="0"/>
      <c r="B17" s="0" t="s">
        <v>318</v>
      </c>
    </row>
    <row r="18" customFormat="false" ht="11.25" hidden="false" customHeight="false" outlineLevel="0" collapsed="false">
      <c r="A18" s="0"/>
      <c r="B18" s="0" t="s">
        <v>319</v>
      </c>
    </row>
    <row r="19" customFormat="false" ht="11.25" hidden="false" customHeight="false" outlineLevel="0" collapsed="false">
      <c r="A19" s="0"/>
      <c r="B19" s="0" t="s">
        <v>320</v>
      </c>
    </row>
    <row r="20" customFormat="false" ht="11.25" hidden="false" customHeight="false" outlineLevel="0" collapsed="false">
      <c r="A20" s="0"/>
      <c r="B20" s="0" t="s">
        <v>321</v>
      </c>
    </row>
    <row r="21" customFormat="false" ht="11.25" hidden="false" customHeight="false" outlineLevel="0" collapsed="false">
      <c r="A21" s="0"/>
      <c r="B21" s="0" t="s">
        <v>322</v>
      </c>
    </row>
    <row r="22" customFormat="false" ht="11.25" hidden="false" customHeight="false" outlineLevel="0" collapsed="false">
      <c r="A22" s="0"/>
      <c r="B22" s="0" t="s">
        <v>323</v>
      </c>
    </row>
    <row r="23" customFormat="false" ht="11.25" hidden="false" customHeight="false" outlineLevel="0" collapsed="false">
      <c r="A23" s="0"/>
      <c r="B23" s="0" t="s">
        <v>324</v>
      </c>
    </row>
    <row r="24" customFormat="false" ht="11.25" hidden="false" customHeight="false" outlineLevel="0" collapsed="false">
      <c r="A24" s="0"/>
      <c r="B24" s="0" t="s">
        <v>325</v>
      </c>
    </row>
    <row r="25" customFormat="false" ht="11.25" hidden="false" customHeight="false" outlineLevel="0" collapsed="false">
      <c r="A25" s="0"/>
      <c r="B25" s="0" t="s">
        <v>326</v>
      </c>
    </row>
    <row r="26" customFormat="false" ht="11.25" hidden="false" customHeight="false" outlineLevel="0" collapsed="false">
      <c r="A26" s="0"/>
      <c r="B26" s="0" t="s">
        <v>327</v>
      </c>
    </row>
    <row r="27" customFormat="false" ht="11.25" hidden="false" customHeight="false" outlineLevel="0" collapsed="false">
      <c r="A27" s="0"/>
      <c r="B27" s="0" t="s">
        <v>328</v>
      </c>
    </row>
    <row r="28" customFormat="false" ht="11.25" hidden="false" customHeight="false" outlineLevel="0" collapsed="false">
      <c r="A28" s="0"/>
      <c r="B28" s="0" t="s">
        <v>329</v>
      </c>
    </row>
    <row r="29" customFormat="false" ht="11.25" hidden="false" customHeight="false" outlineLevel="0" collapsed="false">
      <c r="A29" s="0"/>
      <c r="B29" s="0" t="s">
        <v>330</v>
      </c>
    </row>
    <row r="30" customFormat="false" ht="11.25" hidden="false" customHeight="false" outlineLevel="0" collapsed="false">
      <c r="A30" s="0"/>
      <c r="B30" s="0" t="s">
        <v>331</v>
      </c>
    </row>
    <row r="31" customFormat="false" ht="11.25" hidden="false" customHeight="false" outlineLevel="0" collapsed="false">
      <c r="A31" s="0"/>
      <c r="B31" s="0" t="s">
        <v>332</v>
      </c>
    </row>
    <row r="32" customFormat="false" ht="11.25" hidden="false" customHeight="false" outlineLevel="0" collapsed="false">
      <c r="A32" s="0"/>
      <c r="B32" s="0" t="s">
        <v>333</v>
      </c>
    </row>
    <row r="33" customFormat="false" ht="11.25" hidden="false" customHeight="false" outlineLevel="0" collapsed="false">
      <c r="A33" s="0"/>
      <c r="B33" s="0" t="s">
        <v>334</v>
      </c>
    </row>
    <row r="34" customFormat="false" ht="11.25" hidden="false" customHeight="false" outlineLevel="0" collapsed="false">
      <c r="A34" s="0"/>
      <c r="B34" s="0" t="s">
        <v>335</v>
      </c>
    </row>
    <row r="35" customFormat="false" ht="11.25" hidden="false" customHeight="false" outlineLevel="0" collapsed="false">
      <c r="A35" s="0"/>
      <c r="B35" s="0" t="s">
        <v>336</v>
      </c>
    </row>
    <row r="36" customFormat="false" ht="11.25" hidden="false" customHeight="false" outlineLevel="0" collapsed="false">
      <c r="A36" s="0"/>
      <c r="B36" s="0" t="s">
        <v>337</v>
      </c>
    </row>
    <row r="37" customFormat="false" ht="11.25" hidden="false" customHeight="false" outlineLevel="0" collapsed="false">
      <c r="A37" s="0"/>
      <c r="B37" s="0"/>
    </row>
    <row r="38" customFormat="false" ht="11.25" hidden="false" customHeight="false" outlineLevel="0" collapsed="false">
      <c r="A38" s="0"/>
      <c r="B38" s="0"/>
    </row>
    <row r="39" customFormat="false" ht="11.25" hidden="false" customHeight="false" outlineLevel="0" collapsed="false">
      <c r="A39" s="0"/>
      <c r="B39" s="0"/>
    </row>
    <row r="40" customFormat="false" ht="11.25" hidden="false" customHeight="false" outlineLevel="0" collapsed="false">
      <c r="A40" s="0"/>
      <c r="B40" s="0"/>
    </row>
    <row r="41" customFormat="false" ht="11.25" hidden="false" customHeight="false" outlineLevel="0" collapsed="false">
      <c r="A41" s="0"/>
      <c r="B41" s="0"/>
    </row>
    <row r="42" customFormat="false" ht="11.25" hidden="false" customHeight="false" outlineLevel="0" collapsed="false">
      <c r="A42" s="0"/>
      <c r="B42" s="0"/>
    </row>
    <row r="43" customFormat="false" ht="11.25" hidden="false" customHeight="false" outlineLevel="0" collapsed="false">
      <c r="A43" s="0"/>
      <c r="B43" s="0"/>
    </row>
    <row r="44" customFormat="false" ht="11.25" hidden="false" customHeight="false" outlineLevel="0" collapsed="false">
      <c r="A44" s="0"/>
      <c r="B44" s="0"/>
    </row>
    <row r="45" customFormat="false" ht="11.25" hidden="false" customHeight="false" outlineLevel="0" collapsed="false">
      <c r="A45" s="0"/>
      <c r="B45" s="0"/>
    </row>
    <row r="46" customFormat="false" ht="11.25" hidden="false" customHeight="false" outlineLevel="0" collapsed="false">
      <c r="A46" s="0"/>
      <c r="B46" s="0"/>
    </row>
    <row r="47" customFormat="false" ht="11.25" hidden="false" customHeight="false" outlineLevel="0" collapsed="false">
      <c r="A47" s="0"/>
      <c r="B47" s="0"/>
    </row>
    <row r="48" customFormat="false" ht="11.25" hidden="false" customHeight="false" outlineLevel="0" collapsed="false">
      <c r="A48" s="0"/>
      <c r="B48" s="0"/>
    </row>
    <row r="49" customFormat="false" ht="11.25" hidden="false" customHeight="false" outlineLevel="0" collapsed="false">
      <c r="A49" s="0"/>
      <c r="B49" s="0"/>
    </row>
    <row r="50" customFormat="false" ht="11.25" hidden="false" customHeight="false" outlineLevel="0" collapsed="false">
      <c r="A50" s="0"/>
      <c r="B50" s="0"/>
    </row>
    <row r="51" customFormat="false" ht="11.25" hidden="false" customHeight="false" outlineLevel="0" collapsed="false">
      <c r="A51" s="0"/>
      <c r="B51" s="0"/>
    </row>
    <row r="52" customFormat="false" ht="11.25" hidden="false" customHeight="false" outlineLevel="0" collapsed="false">
      <c r="A52" s="0"/>
      <c r="B52" s="0"/>
    </row>
    <row r="53" customFormat="false" ht="11.25" hidden="false" customHeight="false" outlineLevel="0" collapsed="false">
      <c r="A53" s="0"/>
      <c r="B53" s="0"/>
    </row>
    <row r="54" customFormat="false" ht="11.25" hidden="false" customHeight="false" outlineLevel="0" collapsed="false">
      <c r="A54" s="0"/>
      <c r="B54" s="0"/>
    </row>
    <row r="55" customFormat="false" ht="11.25" hidden="false" customHeight="false" outlineLevel="0" collapsed="false">
      <c r="A55" s="0"/>
      <c r="B55" s="0"/>
    </row>
    <row r="56" customFormat="false" ht="11.25" hidden="false" customHeight="false" outlineLevel="0" collapsed="false">
      <c r="A56" s="0"/>
      <c r="B56" s="0"/>
    </row>
    <row r="57" customFormat="false" ht="11.25" hidden="false" customHeight="false" outlineLevel="0" collapsed="false">
      <c r="A57" s="0"/>
      <c r="B57" s="0"/>
    </row>
    <row r="58" customFormat="false" ht="11.25" hidden="false" customHeight="false" outlineLevel="0" collapsed="false">
      <c r="A58" s="0"/>
      <c r="B58" s="0"/>
    </row>
    <row r="59" customFormat="false" ht="11.25" hidden="false" customHeight="false" outlineLevel="0" collapsed="false">
      <c r="A59" s="0"/>
      <c r="B59" s="0"/>
    </row>
    <row r="60" customFormat="false" ht="11.25" hidden="false" customHeight="false" outlineLevel="0" collapsed="false">
      <c r="A60" s="0"/>
      <c r="B60" s="0"/>
    </row>
    <row r="61" customFormat="false" ht="11.25" hidden="false" customHeight="false" outlineLevel="0" collapsed="false">
      <c r="A61" s="0"/>
      <c r="B61" s="0"/>
    </row>
    <row r="62" customFormat="false" ht="11.25" hidden="false" customHeight="false" outlineLevel="0" collapsed="false">
      <c r="A62" s="0"/>
      <c r="B62" s="0"/>
    </row>
    <row r="63" customFormat="false" ht="11.25" hidden="false" customHeight="false" outlineLevel="0" collapsed="false">
      <c r="A63" s="0"/>
      <c r="B63" s="0"/>
    </row>
    <row r="64" customFormat="false" ht="11.25" hidden="false" customHeight="false" outlineLevel="0" collapsed="false">
      <c r="A64" s="0"/>
      <c r="B64" s="0"/>
    </row>
    <row r="65" customFormat="false" ht="11.25" hidden="false" customHeight="false" outlineLevel="0" collapsed="false">
      <c r="A65" s="0"/>
      <c r="B65" s="0"/>
    </row>
    <row r="66" customFormat="false" ht="11.25" hidden="false" customHeight="false" outlineLevel="0" collapsed="false">
      <c r="A66" s="0"/>
      <c r="B66" s="0"/>
    </row>
    <row r="67" customFormat="false" ht="11.25" hidden="false" customHeight="false" outlineLevel="0" collapsed="false">
      <c r="A67" s="0"/>
      <c r="B67" s="0"/>
    </row>
    <row r="68" customFormat="false" ht="11.25" hidden="false" customHeight="false" outlineLevel="0" collapsed="false">
      <c r="A68" s="0"/>
      <c r="B68" s="0"/>
    </row>
    <row r="69" customFormat="false" ht="11.25" hidden="false" customHeight="false" outlineLevel="0" collapsed="false">
      <c r="A69" s="0"/>
      <c r="B69" s="0"/>
    </row>
    <row r="70" customFormat="false" ht="11.25" hidden="false" customHeight="false" outlineLevel="0" collapsed="false">
      <c r="A70" s="0"/>
      <c r="B70" s="0"/>
    </row>
    <row r="71" customFormat="false" ht="11.25" hidden="false" customHeight="false" outlineLevel="0" collapsed="false">
      <c r="A71" s="0"/>
      <c r="B71" s="0"/>
    </row>
    <row r="72" customFormat="false" ht="11.25" hidden="false" customHeight="false" outlineLevel="0" collapsed="false">
      <c r="A72" s="0"/>
      <c r="B72" s="0"/>
    </row>
    <row r="73" customFormat="false" ht="11.25" hidden="false" customHeight="false" outlineLevel="0" collapsed="false">
      <c r="A73" s="0"/>
      <c r="B73" s="0"/>
    </row>
    <row r="74" customFormat="false" ht="11.25" hidden="false" customHeight="false" outlineLevel="0" collapsed="false">
      <c r="A74" s="0"/>
      <c r="B74" s="0"/>
    </row>
    <row r="75" customFormat="false" ht="11.25" hidden="false" customHeight="false" outlineLevel="0" collapsed="false">
      <c r="A75" s="0"/>
      <c r="B75" s="0"/>
    </row>
    <row r="76" customFormat="false" ht="11.25" hidden="false" customHeight="false" outlineLevel="0" collapsed="false">
      <c r="A76" s="0"/>
      <c r="B76" s="0"/>
    </row>
    <row r="77" customFormat="false" ht="11.25" hidden="false" customHeight="false" outlineLevel="0" collapsed="false">
      <c r="A77" s="0"/>
      <c r="B77" s="0"/>
    </row>
    <row r="78" customFormat="false" ht="11.25" hidden="false" customHeight="false" outlineLevel="0" collapsed="false">
      <c r="A78" s="0"/>
      <c r="B78" s="0"/>
    </row>
    <row r="79" customFormat="false" ht="11.25" hidden="false" customHeight="false" outlineLevel="0" collapsed="false">
      <c r="A79" s="0"/>
      <c r="B79" s="0"/>
    </row>
    <row r="80" customFormat="false" ht="11.25" hidden="false" customHeight="false" outlineLevel="0" collapsed="false">
      <c r="A80" s="0"/>
      <c r="B80" s="0"/>
    </row>
    <row r="81" customFormat="false" ht="11.25" hidden="false" customHeight="false" outlineLevel="0" collapsed="false">
      <c r="A81" s="0"/>
      <c r="B81" s="0"/>
    </row>
    <row r="82" customFormat="false" ht="11.25" hidden="false" customHeight="false" outlineLevel="0" collapsed="false">
      <c r="A82" s="0"/>
      <c r="B82" s="0"/>
    </row>
    <row r="83" customFormat="false" ht="11.25" hidden="false" customHeight="false" outlineLevel="0" collapsed="false">
      <c r="A83" s="0"/>
      <c r="B83" s="0"/>
    </row>
    <row r="84" customFormat="false" ht="11.25" hidden="false" customHeight="false" outlineLevel="0" collapsed="false">
      <c r="A84" s="0"/>
      <c r="B84" s="0"/>
    </row>
    <row r="85" customFormat="false" ht="11.25" hidden="false" customHeight="false" outlineLevel="0" collapsed="false">
      <c r="A85" s="0"/>
      <c r="B85" s="0"/>
    </row>
    <row r="86" customFormat="false" ht="11.25" hidden="false" customHeight="false" outlineLevel="0" collapsed="false">
      <c r="A86" s="0"/>
      <c r="B86" s="0"/>
    </row>
    <row r="87" customFormat="false" ht="11.25" hidden="false" customHeight="false" outlineLevel="0" collapsed="false">
      <c r="A87" s="0"/>
      <c r="B87" s="0"/>
    </row>
    <row r="88" customFormat="false" ht="11.25" hidden="false" customHeight="false" outlineLevel="0" collapsed="false">
      <c r="A88" s="0"/>
      <c r="B88" s="0"/>
    </row>
    <row r="89" customFormat="false" ht="11.25" hidden="false" customHeight="false" outlineLevel="0" collapsed="false">
      <c r="A89" s="0"/>
      <c r="B89" s="0"/>
    </row>
    <row r="90" customFormat="false" ht="11.25" hidden="false" customHeight="false" outlineLevel="0" collapsed="false">
      <c r="A90" s="0"/>
      <c r="B90" s="0"/>
    </row>
    <row r="91" customFormat="false" ht="11.25" hidden="false" customHeight="false" outlineLevel="0" collapsed="false">
      <c r="A91" s="0"/>
      <c r="B91" s="0"/>
    </row>
    <row r="92" customFormat="false" ht="11.25" hidden="false" customHeight="false" outlineLevel="0" collapsed="false">
      <c r="A92" s="0"/>
      <c r="B92" s="0"/>
    </row>
    <row r="93" customFormat="false" ht="11.25" hidden="false" customHeight="false" outlineLevel="0" collapsed="false">
      <c r="A93" s="0"/>
      <c r="B93" s="0"/>
    </row>
    <row r="94" customFormat="false" ht="11.25" hidden="false" customHeight="false" outlineLevel="0" collapsed="false">
      <c r="A94" s="0"/>
      <c r="B94" s="0"/>
    </row>
    <row r="95" customFormat="false" ht="11.25" hidden="false" customHeight="false" outlineLevel="0" collapsed="false">
      <c r="A95" s="0"/>
      <c r="B95" s="0"/>
    </row>
    <row r="96" customFormat="false" ht="11.25" hidden="false" customHeight="false" outlineLevel="0" collapsed="false">
      <c r="A96" s="0"/>
      <c r="B96" s="0"/>
    </row>
    <row r="97" customFormat="false" ht="11.25" hidden="false" customHeight="false" outlineLevel="0" collapsed="false">
      <c r="A97" s="0"/>
      <c r="B97" s="0"/>
    </row>
    <row r="98" customFormat="false" ht="11.25" hidden="false" customHeight="false" outlineLevel="0" collapsed="false">
      <c r="A98" s="0"/>
      <c r="B98" s="0"/>
    </row>
    <row r="99" customFormat="false" ht="11.25" hidden="false" customHeight="false" outlineLevel="0" collapsed="false">
      <c r="A99" s="0"/>
      <c r="B99" s="0"/>
    </row>
    <row r="100" customFormat="false" ht="11.25" hidden="false" customHeight="false" outlineLevel="0" collapsed="false">
      <c r="A100" s="0"/>
      <c r="B100" s="0"/>
    </row>
    <row r="101" customFormat="false" ht="11.25" hidden="false" customHeight="false" outlineLevel="0" collapsed="false">
      <c r="A101" s="0"/>
      <c r="B101" s="0"/>
    </row>
    <row r="102" customFormat="false" ht="11.25" hidden="false" customHeight="false" outlineLevel="0" collapsed="false">
      <c r="A102" s="0"/>
      <c r="B102" s="0"/>
    </row>
    <row r="103" customFormat="false" ht="11.25" hidden="false" customHeight="false" outlineLevel="0" collapsed="false">
      <c r="A103" s="0"/>
      <c r="B103" s="0"/>
    </row>
    <row r="104" customFormat="false" ht="11.25" hidden="false" customHeight="false" outlineLevel="0" collapsed="false">
      <c r="A104" s="0"/>
      <c r="B104" s="0"/>
    </row>
    <row r="105" customFormat="false" ht="11.25" hidden="false" customHeight="false" outlineLevel="0" collapsed="false">
      <c r="A105" s="0"/>
      <c r="B105" s="0"/>
    </row>
    <row r="106" customFormat="false" ht="11.25" hidden="false" customHeight="false" outlineLevel="0" collapsed="false">
      <c r="A106" s="0"/>
      <c r="B106" s="0"/>
    </row>
    <row r="107" customFormat="false" ht="11.25" hidden="false" customHeight="false" outlineLevel="0" collapsed="false">
      <c r="A107" s="0"/>
      <c r="B107" s="0"/>
    </row>
    <row r="108" customFormat="false" ht="11.25" hidden="false" customHeight="false" outlineLevel="0" collapsed="false">
      <c r="A108" s="0"/>
      <c r="B108" s="0"/>
    </row>
    <row r="109" customFormat="false" ht="11.25" hidden="false" customHeight="false" outlineLevel="0" collapsed="false">
      <c r="A109" s="0"/>
      <c r="B109" s="0"/>
    </row>
    <row r="110" customFormat="false" ht="11.25" hidden="false" customHeight="false" outlineLevel="0" collapsed="false">
      <c r="A110" s="0"/>
      <c r="B110" s="0"/>
    </row>
    <row r="111" customFormat="false" ht="11.25" hidden="false" customHeight="false" outlineLevel="0" collapsed="false">
      <c r="A111" s="0"/>
      <c r="B111" s="0"/>
    </row>
    <row r="112" customFormat="false" ht="11.25" hidden="false" customHeight="false" outlineLevel="0" collapsed="false">
      <c r="A112" s="0"/>
      <c r="B112" s="0"/>
    </row>
    <row r="113" customFormat="false" ht="11.25" hidden="false" customHeight="false" outlineLevel="0" collapsed="false">
      <c r="A113" s="0"/>
      <c r="B113" s="0"/>
    </row>
    <row r="114" customFormat="false" ht="11.25" hidden="false" customHeight="false" outlineLevel="0" collapsed="false">
      <c r="A114" s="0"/>
      <c r="B114" s="0"/>
    </row>
    <row r="115" customFormat="false" ht="11.25" hidden="false" customHeight="false" outlineLevel="0" collapsed="false">
      <c r="A115" s="0"/>
      <c r="B115" s="0"/>
    </row>
    <row r="116" customFormat="false" ht="11.25" hidden="false" customHeight="false" outlineLevel="0" collapsed="false">
      <c r="A116" s="0"/>
      <c r="B116" s="0"/>
    </row>
    <row r="117" customFormat="false" ht="11.25" hidden="false" customHeight="false" outlineLevel="0" collapsed="false">
      <c r="A117" s="0"/>
      <c r="B117" s="0"/>
    </row>
    <row r="118" customFormat="false" ht="11.25" hidden="false" customHeight="false" outlineLevel="0" collapsed="false">
      <c r="A118" s="0"/>
      <c r="B118" s="0"/>
    </row>
    <row r="119" customFormat="false" ht="11.25" hidden="false" customHeight="false" outlineLevel="0" collapsed="false">
      <c r="A119" s="0"/>
      <c r="B119" s="0"/>
    </row>
    <row r="120" customFormat="false" ht="11.25" hidden="false" customHeight="false" outlineLevel="0" collapsed="false">
      <c r="A120" s="0"/>
      <c r="B120" s="0"/>
    </row>
    <row r="121" customFormat="false" ht="11.25" hidden="false" customHeight="false" outlineLevel="0" collapsed="false">
      <c r="A121" s="0"/>
      <c r="B121" s="0"/>
    </row>
    <row r="122" customFormat="false" ht="11.25" hidden="false" customHeight="false" outlineLevel="0" collapsed="false">
      <c r="A122" s="0"/>
      <c r="B122" s="0"/>
    </row>
    <row r="123" customFormat="false" ht="11.25" hidden="false" customHeight="false" outlineLevel="0" collapsed="false">
      <c r="A123" s="0"/>
      <c r="B123" s="0"/>
    </row>
    <row r="124" customFormat="false" ht="11.25" hidden="false" customHeight="false" outlineLevel="0" collapsed="false">
      <c r="A124" s="0"/>
      <c r="B124" s="0"/>
    </row>
    <row r="125" customFormat="false" ht="11.25" hidden="false" customHeight="false" outlineLevel="0" collapsed="false">
      <c r="A125" s="0"/>
      <c r="B125" s="0"/>
    </row>
    <row r="126" customFormat="false" ht="11.25" hidden="false" customHeight="false" outlineLevel="0" collapsed="false">
      <c r="A126" s="0"/>
      <c r="B126" s="0"/>
    </row>
    <row r="127" customFormat="false" ht="11.25" hidden="false" customHeight="false" outlineLevel="0" collapsed="false">
      <c r="A127" s="0"/>
      <c r="B127" s="0"/>
    </row>
    <row r="128" customFormat="false" ht="11.25" hidden="false" customHeight="false" outlineLevel="0" collapsed="false">
      <c r="A128" s="0"/>
      <c r="B128" s="0"/>
    </row>
    <row r="129" customFormat="false" ht="11.25" hidden="false" customHeight="false" outlineLevel="0" collapsed="false">
      <c r="A129" s="0"/>
      <c r="B129" s="0"/>
    </row>
    <row r="130" customFormat="false" ht="11.25" hidden="false" customHeight="false" outlineLevel="0" collapsed="false">
      <c r="A130" s="0"/>
      <c r="B130" s="0"/>
    </row>
    <row r="131" customFormat="false" ht="11.25" hidden="false" customHeight="false" outlineLevel="0" collapsed="false">
      <c r="A131" s="0"/>
      <c r="B131" s="0"/>
    </row>
    <row r="132" customFormat="false" ht="11.25" hidden="false" customHeight="false" outlineLevel="0" collapsed="false">
      <c r="A132" s="0"/>
      <c r="B132" s="0"/>
    </row>
    <row r="133" customFormat="false" ht="11.25" hidden="false" customHeight="false" outlineLevel="0" collapsed="false">
      <c r="A133" s="0"/>
      <c r="B133" s="0"/>
    </row>
    <row r="134" customFormat="false" ht="11.25" hidden="false" customHeight="false" outlineLevel="0" collapsed="false">
      <c r="A134" s="0"/>
      <c r="B134" s="0"/>
    </row>
    <row r="135" customFormat="false" ht="11.25" hidden="false" customHeight="false" outlineLevel="0" collapsed="false">
      <c r="A135" s="0"/>
      <c r="B135" s="0"/>
    </row>
    <row r="136" customFormat="false" ht="11.25" hidden="false" customHeight="false" outlineLevel="0" collapsed="false">
      <c r="A136" s="0"/>
      <c r="B136" s="0"/>
    </row>
    <row r="137" customFormat="false" ht="11.25" hidden="false" customHeight="false" outlineLevel="0" collapsed="false">
      <c r="A137" s="0"/>
      <c r="B137" s="0"/>
    </row>
    <row r="138" customFormat="false" ht="11.25" hidden="false" customHeight="false" outlineLevel="0" collapsed="false">
      <c r="A138" s="0"/>
      <c r="B138" s="0"/>
    </row>
    <row r="139" customFormat="false" ht="11.25" hidden="false" customHeight="false" outlineLevel="0" collapsed="false">
      <c r="A139" s="0"/>
      <c r="B139" s="0"/>
    </row>
    <row r="140" customFormat="false" ht="11.25" hidden="false" customHeight="false" outlineLevel="0" collapsed="false">
      <c r="A140" s="0"/>
      <c r="B140" s="0"/>
    </row>
    <row r="141" customFormat="false" ht="11.25" hidden="false" customHeight="false" outlineLevel="0" collapsed="false">
      <c r="A141" s="0"/>
      <c r="B141" s="0"/>
    </row>
    <row r="142" customFormat="false" ht="11.25" hidden="false" customHeight="false" outlineLevel="0" collapsed="false">
      <c r="A142" s="0"/>
      <c r="B142" s="0"/>
    </row>
    <row r="143" customFormat="false" ht="11.25" hidden="false" customHeight="false" outlineLevel="0" collapsed="false">
      <c r="A143" s="0"/>
      <c r="B143" s="0"/>
    </row>
    <row r="144" customFormat="false" ht="11.25" hidden="false" customHeight="false" outlineLevel="0" collapsed="false">
      <c r="A144" s="0"/>
      <c r="B144" s="0"/>
    </row>
    <row r="145" customFormat="false" ht="11.25" hidden="false" customHeight="false" outlineLevel="0" collapsed="false">
      <c r="A145" s="0"/>
      <c r="B145" s="0"/>
    </row>
    <row r="146" customFormat="false" ht="11.25" hidden="false" customHeight="false" outlineLevel="0" collapsed="false">
      <c r="A146" s="0"/>
      <c r="B146" s="0"/>
    </row>
    <row r="147" customFormat="false" ht="11.25" hidden="false" customHeight="false" outlineLevel="0" collapsed="false">
      <c r="A147" s="0"/>
      <c r="B147" s="0"/>
    </row>
    <row r="148" customFormat="false" ht="11.25" hidden="false" customHeight="false" outlineLevel="0" collapsed="false">
      <c r="A148" s="0"/>
      <c r="B148" s="0"/>
    </row>
    <row r="149" customFormat="false" ht="11.25" hidden="false" customHeight="false" outlineLevel="0" collapsed="false">
      <c r="A149" s="0"/>
      <c r="B149" s="0"/>
    </row>
    <row r="150" customFormat="false" ht="11.25" hidden="false" customHeight="false" outlineLevel="0" collapsed="false">
      <c r="A150" s="0"/>
      <c r="B150" s="0"/>
    </row>
    <row r="151" customFormat="false" ht="11.25" hidden="false" customHeight="false" outlineLevel="0" collapsed="false">
      <c r="A151" s="0"/>
      <c r="B151" s="0"/>
    </row>
    <row r="152" customFormat="false" ht="11.25" hidden="false" customHeight="false" outlineLevel="0" collapsed="false">
      <c r="A152" s="0"/>
      <c r="B152" s="0"/>
    </row>
    <row r="153" customFormat="false" ht="11.25" hidden="false" customHeight="false" outlineLevel="0" collapsed="false">
      <c r="A153" s="0"/>
      <c r="B153" s="0"/>
    </row>
    <row r="154" customFormat="false" ht="11.25" hidden="false" customHeight="false" outlineLevel="0" collapsed="false">
      <c r="A154" s="0"/>
      <c r="B154" s="0"/>
    </row>
    <row r="155" customFormat="false" ht="11.25" hidden="false" customHeight="false" outlineLevel="0" collapsed="false">
      <c r="A155" s="0"/>
      <c r="B155" s="0"/>
    </row>
    <row r="156" customFormat="false" ht="11.25" hidden="false" customHeight="false" outlineLevel="0" collapsed="false">
      <c r="A156" s="0"/>
      <c r="B156" s="0"/>
    </row>
    <row r="157" customFormat="false" ht="11.25" hidden="false" customHeight="false" outlineLevel="0" collapsed="false">
      <c r="A157" s="0"/>
      <c r="B157" s="0"/>
    </row>
    <row r="158" customFormat="false" ht="11.25" hidden="false" customHeight="false" outlineLevel="0" collapsed="false">
      <c r="A158" s="0"/>
      <c r="B158" s="0"/>
    </row>
    <row r="159" customFormat="false" ht="11.25" hidden="false" customHeight="false" outlineLevel="0" collapsed="false">
      <c r="A159" s="0"/>
      <c r="B159" s="0"/>
    </row>
    <row r="160" customFormat="false" ht="11.25" hidden="false" customHeight="false" outlineLevel="0" collapsed="false">
      <c r="A160" s="0"/>
      <c r="B160" s="0"/>
    </row>
    <row r="161" customFormat="false" ht="11.25" hidden="false" customHeight="false" outlineLevel="0" collapsed="false">
      <c r="A161" s="0"/>
      <c r="B161" s="0"/>
    </row>
    <row r="162" customFormat="false" ht="11.25" hidden="false" customHeight="false" outlineLevel="0" collapsed="false">
      <c r="A162" s="0"/>
      <c r="B162" s="0"/>
    </row>
    <row r="163" customFormat="false" ht="11.25" hidden="false" customHeight="false" outlineLevel="0" collapsed="false">
      <c r="A163" s="0"/>
      <c r="B163" s="0"/>
    </row>
    <row r="164" customFormat="false" ht="11.25" hidden="false" customHeight="false" outlineLevel="0" collapsed="false">
      <c r="A164" s="0"/>
      <c r="B164" s="0"/>
    </row>
    <row r="165" customFormat="false" ht="11.25" hidden="false" customHeight="false" outlineLevel="0" collapsed="false">
      <c r="A165" s="0"/>
      <c r="B165" s="0"/>
    </row>
    <row r="166" customFormat="false" ht="11.25" hidden="false" customHeight="false" outlineLevel="0" collapsed="false">
      <c r="A166" s="0"/>
      <c r="B166" s="0"/>
    </row>
    <row r="167" customFormat="false" ht="11.25" hidden="false" customHeight="false" outlineLevel="0" collapsed="false">
      <c r="A167" s="0"/>
      <c r="B167" s="0"/>
    </row>
    <row r="168" customFormat="false" ht="11.25" hidden="false" customHeight="false" outlineLevel="0" collapsed="false">
      <c r="A168" s="0"/>
      <c r="B168" s="0"/>
    </row>
    <row r="169" customFormat="false" ht="11.25" hidden="false" customHeight="false" outlineLevel="0" collapsed="false">
      <c r="A169" s="0"/>
      <c r="B169" s="0"/>
    </row>
    <row r="170" customFormat="false" ht="11.25" hidden="false" customHeight="false" outlineLevel="0" collapsed="false">
      <c r="A170" s="0"/>
      <c r="B170" s="0"/>
    </row>
    <row r="171" customFormat="false" ht="11.25" hidden="false" customHeight="false" outlineLevel="0" collapsed="false">
      <c r="A171" s="0"/>
      <c r="B171" s="0"/>
    </row>
    <row r="172" customFormat="false" ht="11.25" hidden="false" customHeight="false" outlineLevel="0" collapsed="false">
      <c r="A172" s="0"/>
      <c r="B172" s="0"/>
    </row>
    <row r="173" customFormat="false" ht="11.25" hidden="false" customHeight="false" outlineLevel="0" collapsed="false">
      <c r="A173" s="0"/>
      <c r="B173" s="0"/>
    </row>
    <row r="174" customFormat="false" ht="11.25" hidden="false" customHeight="false" outlineLevel="0" collapsed="false">
      <c r="A174" s="0"/>
      <c r="B174" s="0"/>
    </row>
    <row r="175" customFormat="false" ht="11.25" hidden="false" customHeight="false" outlineLevel="0" collapsed="false">
      <c r="A175" s="0"/>
      <c r="B175" s="0"/>
    </row>
    <row r="176" customFormat="false" ht="11.25" hidden="false" customHeight="false" outlineLevel="0" collapsed="false">
      <c r="A176" s="0"/>
      <c r="B176" s="0"/>
    </row>
    <row r="177" customFormat="false" ht="11.25" hidden="false" customHeight="false" outlineLevel="0" collapsed="false">
      <c r="A177" s="0"/>
      <c r="B177" s="0"/>
    </row>
    <row r="178" customFormat="false" ht="11.25" hidden="false" customHeight="false" outlineLevel="0" collapsed="false">
      <c r="A178" s="0"/>
      <c r="B178" s="0"/>
    </row>
    <row r="179" customFormat="false" ht="11.25" hidden="false" customHeight="false" outlineLevel="0" collapsed="false">
      <c r="A179" s="0"/>
      <c r="B179" s="0"/>
    </row>
    <row r="180" customFormat="false" ht="11.25" hidden="false" customHeight="false" outlineLevel="0" collapsed="false">
      <c r="A180" s="0"/>
      <c r="B180" s="0"/>
    </row>
    <row r="181" customFormat="false" ht="11.25" hidden="false" customHeight="false" outlineLevel="0" collapsed="false">
      <c r="A181" s="0"/>
      <c r="B181" s="0"/>
    </row>
    <row r="182" customFormat="false" ht="11.25" hidden="false" customHeight="false" outlineLevel="0" collapsed="false">
      <c r="A182" s="0"/>
      <c r="B182" s="0"/>
    </row>
    <row r="183" customFormat="false" ht="11.25" hidden="false" customHeight="false" outlineLevel="0" collapsed="false">
      <c r="A183" s="0"/>
      <c r="B183" s="0"/>
    </row>
    <row r="184" customFormat="false" ht="11.25" hidden="false" customHeight="false" outlineLevel="0" collapsed="false">
      <c r="A184" s="0"/>
      <c r="B184" s="0"/>
    </row>
    <row r="185" customFormat="false" ht="11.25" hidden="false" customHeight="false" outlineLevel="0" collapsed="false">
      <c r="A185" s="0"/>
      <c r="B185" s="0"/>
    </row>
    <row r="186" customFormat="false" ht="11.25" hidden="false" customHeight="false" outlineLevel="0" collapsed="false">
      <c r="A186" s="0"/>
      <c r="B186" s="0"/>
    </row>
    <row r="187" customFormat="false" ht="11.25" hidden="false" customHeight="false" outlineLevel="0" collapsed="false">
      <c r="A187" s="0"/>
      <c r="B187" s="0"/>
    </row>
    <row r="188" customFormat="false" ht="11.25" hidden="false" customHeight="false" outlineLevel="0" collapsed="false">
      <c r="A188" s="0"/>
      <c r="B188" s="0"/>
    </row>
    <row r="189" customFormat="false" ht="11.25" hidden="false" customHeight="false" outlineLevel="0" collapsed="false">
      <c r="A189" s="0"/>
      <c r="B189" s="0"/>
    </row>
    <row r="190" customFormat="false" ht="11.25" hidden="false" customHeight="false" outlineLevel="0" collapsed="false">
      <c r="A190" s="0"/>
      <c r="B190" s="0"/>
    </row>
    <row r="191" customFormat="false" ht="11.25" hidden="false" customHeight="false" outlineLevel="0" collapsed="false">
      <c r="A191" s="0"/>
      <c r="B191" s="0"/>
    </row>
    <row r="192" customFormat="false" ht="11.25" hidden="false" customHeight="false" outlineLevel="0" collapsed="false">
      <c r="A192" s="0"/>
      <c r="B192" s="0"/>
    </row>
    <row r="193" customFormat="false" ht="11.25" hidden="false" customHeight="false" outlineLevel="0" collapsed="false">
      <c r="A193" s="0"/>
      <c r="B193" s="0"/>
    </row>
    <row r="194" customFormat="false" ht="11.25" hidden="false" customHeight="false" outlineLevel="0" collapsed="false">
      <c r="A194" s="0"/>
      <c r="B194" s="0"/>
    </row>
    <row r="195" customFormat="false" ht="11.25" hidden="false" customHeight="false" outlineLevel="0" collapsed="false">
      <c r="A195" s="0"/>
      <c r="B195" s="0"/>
    </row>
    <row r="196" customFormat="false" ht="11.25" hidden="false" customHeight="false" outlineLevel="0" collapsed="false">
      <c r="A196" s="0"/>
      <c r="B196" s="0"/>
    </row>
    <row r="197" customFormat="false" ht="11.25" hidden="false" customHeight="false" outlineLevel="0" collapsed="false">
      <c r="A197" s="0"/>
      <c r="B197" s="0"/>
    </row>
    <row r="198" customFormat="false" ht="11.25" hidden="false" customHeight="false" outlineLevel="0" collapsed="false">
      <c r="A198" s="0"/>
      <c r="B198" s="0"/>
    </row>
    <row r="199" customFormat="false" ht="11.25" hidden="false" customHeight="false" outlineLevel="0" collapsed="false">
      <c r="A199" s="0"/>
      <c r="B199" s="0"/>
    </row>
    <row r="200" customFormat="false" ht="11.25" hidden="false" customHeight="false" outlineLevel="0" collapsed="false">
      <c r="A200" s="0"/>
      <c r="B200" s="0"/>
    </row>
    <row r="201" customFormat="false" ht="11.25" hidden="false" customHeight="false" outlineLevel="0" collapsed="false">
      <c r="A201" s="0"/>
      <c r="B201" s="0"/>
    </row>
    <row r="202" customFormat="false" ht="11.25" hidden="false" customHeight="false" outlineLevel="0" collapsed="false">
      <c r="A202" s="0"/>
      <c r="B202" s="0"/>
    </row>
    <row r="203" customFormat="false" ht="11.25" hidden="false" customHeight="false" outlineLevel="0" collapsed="false">
      <c r="A203" s="0"/>
      <c r="B203" s="0"/>
    </row>
    <row r="204" customFormat="false" ht="11.25" hidden="false" customHeight="false" outlineLevel="0" collapsed="false">
      <c r="A204" s="0"/>
      <c r="B204" s="0"/>
    </row>
    <row r="205" customFormat="false" ht="11.25" hidden="false" customHeight="false" outlineLevel="0" collapsed="false">
      <c r="A205" s="0"/>
      <c r="B205" s="0"/>
    </row>
    <row r="206" customFormat="false" ht="11.25" hidden="false" customHeight="false" outlineLevel="0" collapsed="false">
      <c r="A206" s="0"/>
      <c r="B206" s="0"/>
    </row>
    <row r="207" customFormat="false" ht="11.25" hidden="false" customHeight="false" outlineLevel="0" collapsed="false">
      <c r="A207" s="0"/>
      <c r="B207" s="0"/>
    </row>
    <row r="208" customFormat="false" ht="11.25" hidden="false" customHeight="false" outlineLevel="0" collapsed="false">
      <c r="A208" s="0"/>
      <c r="B208" s="0"/>
    </row>
    <row r="209" customFormat="false" ht="11.25" hidden="false" customHeight="false" outlineLevel="0" collapsed="false">
      <c r="A209" s="0"/>
      <c r="B209" s="0"/>
    </row>
    <row r="210" customFormat="false" ht="11.25" hidden="false" customHeight="false" outlineLevel="0" collapsed="false">
      <c r="A210" s="0"/>
      <c r="B210" s="0"/>
    </row>
    <row r="211" customFormat="false" ht="11.25" hidden="false" customHeight="false" outlineLevel="0" collapsed="false">
      <c r="A211" s="0"/>
      <c r="B211" s="0"/>
    </row>
    <row r="212" customFormat="false" ht="11.25" hidden="false" customHeight="false" outlineLevel="0" collapsed="false">
      <c r="A212" s="0"/>
      <c r="B212" s="0"/>
    </row>
    <row r="213" customFormat="false" ht="11.25" hidden="false" customHeight="false" outlineLevel="0" collapsed="false">
      <c r="A213" s="0"/>
      <c r="B213" s="0"/>
    </row>
    <row r="214" customFormat="false" ht="11.25" hidden="false" customHeight="false" outlineLevel="0" collapsed="false">
      <c r="A214" s="0"/>
      <c r="B214" s="0"/>
    </row>
    <row r="215" customFormat="false" ht="11.25" hidden="false" customHeight="false" outlineLevel="0" collapsed="false">
      <c r="A215" s="0"/>
      <c r="B215" s="0"/>
    </row>
    <row r="216" customFormat="false" ht="11.25" hidden="false" customHeight="false" outlineLevel="0" collapsed="false">
      <c r="A216" s="0"/>
      <c r="B216" s="0"/>
    </row>
    <row r="217" customFormat="false" ht="11.25" hidden="false" customHeight="false" outlineLevel="0" collapsed="false">
      <c r="A217" s="0"/>
      <c r="B217" s="0"/>
    </row>
    <row r="218" customFormat="false" ht="11.25" hidden="false" customHeight="false" outlineLevel="0" collapsed="false">
      <c r="A218" s="0"/>
      <c r="B218" s="0"/>
    </row>
    <row r="219" customFormat="false" ht="11.25" hidden="false" customHeight="false" outlineLevel="0" collapsed="false">
      <c r="A219" s="0"/>
      <c r="B219" s="0"/>
    </row>
    <row r="220" customFormat="false" ht="11.25" hidden="false" customHeight="false" outlineLevel="0" collapsed="false">
      <c r="A220" s="0"/>
      <c r="B220" s="0"/>
    </row>
    <row r="221" customFormat="false" ht="11.25" hidden="false" customHeight="false" outlineLevel="0" collapsed="false">
      <c r="A221" s="0"/>
      <c r="B221" s="0"/>
    </row>
    <row r="222" customFormat="false" ht="11.25" hidden="false" customHeight="false" outlineLevel="0" collapsed="false">
      <c r="A222" s="0"/>
      <c r="B222" s="0"/>
    </row>
    <row r="223" customFormat="false" ht="11.25" hidden="false" customHeight="false" outlineLevel="0" collapsed="false">
      <c r="A223" s="0"/>
      <c r="B223" s="0"/>
    </row>
    <row r="224" customFormat="false" ht="11.25" hidden="false" customHeight="false" outlineLevel="0" collapsed="false">
      <c r="A224" s="0"/>
      <c r="B224" s="0"/>
    </row>
    <row r="225" customFormat="false" ht="11.25" hidden="false" customHeight="false" outlineLevel="0" collapsed="false">
      <c r="A225" s="0"/>
      <c r="B225" s="0"/>
    </row>
    <row r="226" customFormat="false" ht="11.25" hidden="false" customHeight="false" outlineLevel="0" collapsed="false">
      <c r="A226" s="0"/>
      <c r="B226" s="0"/>
    </row>
    <row r="227" customFormat="false" ht="11.25" hidden="false" customHeight="false" outlineLevel="0" collapsed="false">
      <c r="A227" s="0"/>
      <c r="B227" s="0"/>
    </row>
    <row r="228" customFormat="false" ht="11.25" hidden="false" customHeight="false" outlineLevel="0" collapsed="false">
      <c r="A228" s="0"/>
      <c r="B228" s="0"/>
    </row>
    <row r="229" customFormat="false" ht="11.25" hidden="false" customHeight="false" outlineLevel="0" collapsed="false">
      <c r="A229" s="0"/>
      <c r="B229" s="0"/>
    </row>
    <row r="230" customFormat="false" ht="11.25" hidden="false" customHeight="false" outlineLevel="0" collapsed="false">
      <c r="A230" s="0"/>
      <c r="B230" s="0"/>
    </row>
    <row r="231" customFormat="false" ht="11.25" hidden="false" customHeight="false" outlineLevel="0" collapsed="false">
      <c r="A231" s="0"/>
      <c r="B231" s="0"/>
    </row>
    <row r="232" customFormat="false" ht="11.25" hidden="false" customHeight="false" outlineLevel="0" collapsed="false">
      <c r="A232" s="0"/>
      <c r="B232" s="0"/>
    </row>
    <row r="233" customFormat="false" ht="11.25" hidden="false" customHeight="false" outlineLevel="0" collapsed="false">
      <c r="A233" s="0"/>
      <c r="B233" s="0"/>
    </row>
    <row r="234" customFormat="false" ht="11.25" hidden="false" customHeight="false" outlineLevel="0" collapsed="false">
      <c r="A234" s="0"/>
      <c r="B234" s="0"/>
    </row>
    <row r="235" customFormat="false" ht="11.25" hidden="false" customHeight="false" outlineLevel="0" collapsed="false">
      <c r="A235" s="0"/>
      <c r="B235" s="0"/>
    </row>
    <row r="236" customFormat="false" ht="11.25" hidden="false" customHeight="false" outlineLevel="0" collapsed="false">
      <c r="A236" s="0"/>
      <c r="B236" s="0"/>
    </row>
    <row r="237" customFormat="false" ht="11.25" hidden="false" customHeight="false" outlineLevel="0" collapsed="false">
      <c r="A237" s="0"/>
      <c r="B237" s="0"/>
    </row>
    <row r="238" customFormat="false" ht="11.25" hidden="false" customHeight="false" outlineLevel="0" collapsed="false">
      <c r="A238" s="0"/>
      <c r="B238" s="0"/>
    </row>
    <row r="239" customFormat="false" ht="11.25" hidden="false" customHeight="false" outlineLevel="0" collapsed="false">
      <c r="A239" s="0"/>
      <c r="B239" s="0"/>
    </row>
    <row r="240" customFormat="false" ht="11.25" hidden="false" customHeight="false" outlineLevel="0" collapsed="false">
      <c r="A240" s="0"/>
      <c r="B240" s="0"/>
    </row>
    <row r="241" customFormat="false" ht="11.25" hidden="false" customHeight="false" outlineLevel="0" collapsed="false">
      <c r="A241" s="0"/>
      <c r="B241" s="0"/>
    </row>
    <row r="242" customFormat="false" ht="11.25" hidden="false" customHeight="false" outlineLevel="0" collapsed="false">
      <c r="A242" s="0"/>
      <c r="B242" s="0"/>
    </row>
    <row r="243" customFormat="false" ht="11.25" hidden="false" customHeight="false" outlineLevel="0" collapsed="false">
      <c r="A243" s="0"/>
      <c r="B243" s="0"/>
    </row>
    <row r="244" customFormat="false" ht="11.25" hidden="false" customHeight="false" outlineLevel="0" collapsed="false">
      <c r="A244" s="0"/>
      <c r="B244" s="0"/>
    </row>
    <row r="245" customFormat="false" ht="11.25" hidden="false" customHeight="false" outlineLevel="0" collapsed="false">
      <c r="A245" s="0"/>
      <c r="B245" s="0"/>
    </row>
    <row r="246" customFormat="false" ht="11.25" hidden="false" customHeight="false" outlineLevel="0" collapsed="false">
      <c r="A246" s="0"/>
      <c r="B246" s="0"/>
    </row>
    <row r="247" customFormat="false" ht="11.25" hidden="false" customHeight="false" outlineLevel="0" collapsed="false">
      <c r="A247" s="0"/>
      <c r="B247" s="0"/>
    </row>
    <row r="248" customFormat="false" ht="11.25" hidden="false" customHeight="false" outlineLevel="0" collapsed="false">
      <c r="A248" s="0"/>
      <c r="B248" s="0"/>
    </row>
    <row r="249" customFormat="false" ht="11.25" hidden="false" customHeight="false" outlineLevel="0" collapsed="false">
      <c r="A249" s="0"/>
      <c r="B249" s="0"/>
    </row>
    <row r="250" customFormat="false" ht="11.25" hidden="false" customHeight="false" outlineLevel="0" collapsed="false">
      <c r="A250" s="0"/>
      <c r="B250" s="0"/>
    </row>
    <row r="251" customFormat="false" ht="11.25" hidden="false" customHeight="false" outlineLevel="0" collapsed="false">
      <c r="A251" s="0"/>
      <c r="B251" s="0"/>
    </row>
    <row r="252" customFormat="false" ht="11.25" hidden="false" customHeight="false" outlineLevel="0" collapsed="false">
      <c r="A252" s="0"/>
      <c r="B252" s="0"/>
    </row>
    <row r="253" customFormat="false" ht="11.25" hidden="false" customHeight="false" outlineLevel="0" collapsed="false">
      <c r="A253" s="0"/>
      <c r="B253" s="0"/>
    </row>
    <row r="254" customFormat="false" ht="11.25" hidden="false" customHeight="false" outlineLevel="0" collapsed="false">
      <c r="A254" s="0"/>
      <c r="B254" s="0"/>
    </row>
    <row r="255" customFormat="false" ht="11.25" hidden="false" customHeight="false" outlineLevel="0" collapsed="false">
      <c r="A255" s="0"/>
      <c r="B255" s="0"/>
    </row>
    <row r="256" customFormat="false" ht="11.25" hidden="false" customHeight="false" outlineLevel="0" collapsed="false">
      <c r="A256" s="0"/>
      <c r="B256" s="0"/>
    </row>
    <row r="257" customFormat="false" ht="11.25" hidden="false" customHeight="false" outlineLevel="0" collapsed="false">
      <c r="A257" s="0"/>
      <c r="B257" s="0"/>
    </row>
    <row r="258" customFormat="false" ht="11.25" hidden="false" customHeight="false" outlineLevel="0" collapsed="false">
      <c r="A258" s="0"/>
      <c r="B258" s="0"/>
    </row>
    <row r="259" customFormat="false" ht="11.25" hidden="false" customHeight="false" outlineLevel="0" collapsed="false">
      <c r="A259" s="0"/>
      <c r="B259" s="0"/>
    </row>
    <row r="260" customFormat="false" ht="11.25" hidden="false" customHeight="false" outlineLevel="0" collapsed="false">
      <c r="A260" s="0"/>
      <c r="B260" s="0"/>
    </row>
    <row r="261" customFormat="false" ht="11.25" hidden="false" customHeight="false" outlineLevel="0" collapsed="false">
      <c r="A261" s="0"/>
      <c r="B261" s="0"/>
    </row>
    <row r="262" customFormat="false" ht="11.25" hidden="false" customHeight="false" outlineLevel="0" collapsed="false">
      <c r="A262" s="0"/>
      <c r="B262" s="0"/>
    </row>
    <row r="263" customFormat="false" ht="11.25" hidden="false" customHeight="false" outlineLevel="0" collapsed="false">
      <c r="A263" s="0"/>
      <c r="B263" s="0"/>
    </row>
    <row r="264" customFormat="false" ht="11.25" hidden="false" customHeight="false" outlineLevel="0" collapsed="false">
      <c r="A264" s="0"/>
      <c r="B264" s="0"/>
    </row>
    <row r="265" customFormat="false" ht="11.25" hidden="false" customHeight="false" outlineLevel="0" collapsed="false">
      <c r="A265" s="0"/>
      <c r="B265" s="0"/>
    </row>
    <row r="266" customFormat="false" ht="11.25" hidden="false" customHeight="false" outlineLevel="0" collapsed="false">
      <c r="A266" s="0"/>
      <c r="B266" s="0"/>
    </row>
    <row r="267" customFormat="false" ht="11.25" hidden="false" customHeight="false" outlineLevel="0" collapsed="false">
      <c r="A267" s="0"/>
      <c r="B267" s="0"/>
    </row>
    <row r="268" customFormat="false" ht="11.25" hidden="false" customHeight="false" outlineLevel="0" collapsed="false">
      <c r="A268" s="0"/>
      <c r="B268" s="0"/>
    </row>
    <row r="269" customFormat="false" ht="11.25" hidden="false" customHeight="false" outlineLevel="0" collapsed="false">
      <c r="A269" s="0"/>
      <c r="B269" s="0"/>
    </row>
    <row r="270" customFormat="false" ht="11.25" hidden="false" customHeight="false" outlineLevel="0" collapsed="false">
      <c r="A270" s="0"/>
      <c r="B270" s="0"/>
    </row>
    <row r="271" customFormat="false" ht="11.25" hidden="false" customHeight="false" outlineLevel="0" collapsed="false">
      <c r="A271" s="0"/>
      <c r="B271" s="0"/>
    </row>
    <row r="272" customFormat="false" ht="11.25" hidden="false" customHeight="false" outlineLevel="0" collapsed="false">
      <c r="A272" s="0"/>
      <c r="B272" s="0"/>
    </row>
    <row r="273" customFormat="false" ht="11.25" hidden="false" customHeight="false" outlineLevel="0" collapsed="false">
      <c r="A273" s="0"/>
      <c r="B273" s="0"/>
    </row>
    <row r="274" customFormat="false" ht="11.25" hidden="false" customHeight="false" outlineLevel="0" collapsed="false">
      <c r="A274" s="0"/>
      <c r="B274" s="0"/>
    </row>
    <row r="275" customFormat="false" ht="11.25" hidden="false" customHeight="false" outlineLevel="0" collapsed="false">
      <c r="A275" s="0"/>
      <c r="B275" s="0"/>
    </row>
    <row r="276" customFormat="false" ht="11.25" hidden="false" customHeight="false" outlineLevel="0" collapsed="false">
      <c r="A276" s="0"/>
      <c r="B276" s="0"/>
    </row>
    <row r="277" customFormat="false" ht="11.25" hidden="false" customHeight="false" outlineLevel="0" collapsed="false">
      <c r="A277" s="0"/>
      <c r="B277" s="0"/>
    </row>
    <row r="278" customFormat="false" ht="11.25" hidden="false" customHeight="false" outlineLevel="0" collapsed="false">
      <c r="A278" s="0"/>
      <c r="B278" s="0"/>
    </row>
    <row r="279" customFormat="false" ht="11.25" hidden="false" customHeight="false" outlineLevel="0" collapsed="false">
      <c r="A279" s="0"/>
      <c r="B279" s="0"/>
    </row>
    <row r="280" customFormat="false" ht="11.25" hidden="false" customHeight="false" outlineLevel="0" collapsed="false">
      <c r="A280" s="0"/>
      <c r="B280" s="0"/>
    </row>
    <row r="281" customFormat="false" ht="11.25" hidden="false" customHeight="false" outlineLevel="0" collapsed="false">
      <c r="A281" s="0"/>
      <c r="B281" s="0"/>
    </row>
    <row r="282" customFormat="false" ht="11.25" hidden="false" customHeight="false" outlineLevel="0" collapsed="false">
      <c r="A282" s="0"/>
      <c r="B282" s="0"/>
    </row>
    <row r="283" customFormat="false" ht="11.25" hidden="false" customHeight="false" outlineLevel="0" collapsed="false">
      <c r="A283" s="0"/>
      <c r="B283" s="0"/>
    </row>
    <row r="284" customFormat="false" ht="11.25" hidden="false" customHeight="false" outlineLevel="0" collapsed="false">
      <c r="A284" s="0"/>
      <c r="B284" s="0"/>
    </row>
    <row r="285" customFormat="false" ht="11.25" hidden="false" customHeight="false" outlineLevel="0" collapsed="false">
      <c r="A285" s="0"/>
      <c r="B285" s="0"/>
    </row>
    <row r="286" customFormat="false" ht="11.25" hidden="false" customHeight="false" outlineLevel="0" collapsed="false">
      <c r="A286" s="0"/>
      <c r="B286" s="0"/>
    </row>
    <row r="287" customFormat="false" ht="11.25" hidden="false" customHeight="false" outlineLevel="0" collapsed="false">
      <c r="A287" s="0"/>
      <c r="B287" s="0"/>
    </row>
    <row r="288" customFormat="false" ht="11.25" hidden="false" customHeight="false" outlineLevel="0" collapsed="false">
      <c r="A288" s="0"/>
      <c r="B288" s="0"/>
    </row>
    <row r="289" customFormat="false" ht="11.25" hidden="false" customHeight="false" outlineLevel="0" collapsed="false">
      <c r="A289" s="0"/>
      <c r="B289" s="0"/>
    </row>
    <row r="290" customFormat="false" ht="11.25" hidden="false" customHeight="false" outlineLevel="0" collapsed="false">
      <c r="A290" s="0"/>
      <c r="B290" s="0"/>
    </row>
    <row r="291" customFormat="false" ht="11.25" hidden="false" customHeight="false" outlineLevel="0" collapsed="false">
      <c r="A291" s="0"/>
      <c r="B291" s="0"/>
    </row>
    <row r="292" customFormat="false" ht="11.25" hidden="false" customHeight="false" outlineLevel="0" collapsed="false">
      <c r="A292" s="0"/>
      <c r="B292" s="0"/>
    </row>
    <row r="293" customFormat="false" ht="11.25" hidden="false" customHeight="false" outlineLevel="0" collapsed="false">
      <c r="A293" s="0"/>
      <c r="B293" s="0"/>
    </row>
    <row r="294" customFormat="false" ht="11.25" hidden="false" customHeight="false" outlineLevel="0" collapsed="false">
      <c r="A294" s="0"/>
      <c r="B294" s="0"/>
    </row>
    <row r="295" customFormat="false" ht="11.25" hidden="false" customHeight="false" outlineLevel="0" collapsed="false">
      <c r="A295" s="0"/>
      <c r="B295" s="0"/>
    </row>
    <row r="296" customFormat="false" ht="11.25" hidden="false" customHeight="false" outlineLevel="0" collapsed="false">
      <c r="A296" s="0"/>
      <c r="B296" s="0"/>
    </row>
    <row r="297" customFormat="false" ht="11.25" hidden="false" customHeight="false" outlineLevel="0" collapsed="false">
      <c r="A297" s="0"/>
      <c r="B297" s="0"/>
    </row>
    <row r="298" customFormat="false" ht="11.25" hidden="false" customHeight="false" outlineLevel="0" collapsed="false">
      <c r="A298" s="0"/>
      <c r="B298" s="0"/>
    </row>
    <row r="299" customFormat="false" ht="11.25" hidden="false" customHeight="false" outlineLevel="0" collapsed="false">
      <c r="A299" s="0"/>
      <c r="B299" s="0"/>
    </row>
    <row r="300" customFormat="false" ht="11.25" hidden="false" customHeight="false" outlineLevel="0" collapsed="false">
      <c r="A300" s="0"/>
      <c r="B300" s="0"/>
    </row>
    <row r="301" customFormat="false" ht="11.25" hidden="false" customHeight="false" outlineLevel="0" collapsed="false">
      <c r="A301" s="0"/>
      <c r="B301" s="0"/>
    </row>
    <row r="302" customFormat="false" ht="11.25" hidden="false" customHeight="false" outlineLevel="0" collapsed="false">
      <c r="A302" s="0"/>
      <c r="B302" s="0"/>
    </row>
    <row r="303" customFormat="false" ht="11.25" hidden="false" customHeight="false" outlineLevel="0" collapsed="false">
      <c r="A303" s="0"/>
      <c r="B303" s="0"/>
    </row>
    <row r="304" customFormat="false" ht="11.25" hidden="false" customHeight="false" outlineLevel="0" collapsed="false">
      <c r="A304" s="0"/>
      <c r="B304" s="0"/>
    </row>
    <row r="305" customFormat="false" ht="11.25" hidden="false" customHeight="false" outlineLevel="0" collapsed="false">
      <c r="A305" s="0"/>
      <c r="B305" s="0"/>
    </row>
    <row r="306" customFormat="false" ht="11.25" hidden="false" customHeight="false" outlineLevel="0" collapsed="false">
      <c r="A306" s="0"/>
      <c r="B306" s="0"/>
    </row>
    <row r="307" customFormat="false" ht="11.25" hidden="false" customHeight="false" outlineLevel="0" collapsed="false">
      <c r="A307" s="0"/>
      <c r="B307" s="0"/>
    </row>
    <row r="308" customFormat="false" ht="11.25" hidden="false" customHeight="false" outlineLevel="0" collapsed="false">
      <c r="A308" s="0"/>
      <c r="B308" s="0"/>
    </row>
    <row r="309" customFormat="false" ht="11.25" hidden="false" customHeight="false" outlineLevel="0" collapsed="false">
      <c r="A309" s="0"/>
      <c r="B309" s="0"/>
    </row>
    <row r="310" customFormat="false" ht="11.25" hidden="false" customHeight="false" outlineLevel="0" collapsed="false">
      <c r="A310" s="0"/>
      <c r="B310" s="0"/>
    </row>
    <row r="311" customFormat="false" ht="11.25" hidden="false" customHeight="false" outlineLevel="0" collapsed="false">
      <c r="A311" s="0"/>
      <c r="B311" s="0"/>
    </row>
    <row r="312" customFormat="false" ht="11.25" hidden="false" customHeight="false" outlineLevel="0" collapsed="false">
      <c r="A312" s="0"/>
      <c r="B312" s="0"/>
    </row>
    <row r="313" customFormat="false" ht="11.25" hidden="false" customHeight="false" outlineLevel="0" collapsed="false">
      <c r="A313" s="0"/>
      <c r="B313" s="0"/>
    </row>
    <row r="314" customFormat="false" ht="11.25" hidden="false" customHeight="false" outlineLevel="0" collapsed="false">
      <c r="A314" s="0"/>
      <c r="B314" s="0"/>
    </row>
    <row r="315" customFormat="false" ht="11.25" hidden="false" customHeight="false" outlineLevel="0" collapsed="false">
      <c r="A315" s="0"/>
      <c r="B315" s="0"/>
    </row>
    <row r="316" customFormat="false" ht="11.25" hidden="false" customHeight="false" outlineLevel="0" collapsed="false">
      <c r="A316" s="0"/>
      <c r="B316" s="0"/>
    </row>
    <row r="317" customFormat="false" ht="11.25" hidden="false" customHeight="false" outlineLevel="0" collapsed="false">
      <c r="A317" s="0"/>
      <c r="B317" s="0"/>
    </row>
    <row r="318" customFormat="false" ht="11.25" hidden="false" customHeight="false" outlineLevel="0" collapsed="false">
      <c r="A318" s="0"/>
      <c r="B318" s="0"/>
    </row>
    <row r="319" customFormat="false" ht="11.25" hidden="false" customHeight="false" outlineLevel="0" collapsed="false">
      <c r="A319" s="0"/>
      <c r="B319" s="0"/>
    </row>
    <row r="320" customFormat="false" ht="11.25" hidden="false" customHeight="false" outlineLevel="0" collapsed="false">
      <c r="A320" s="0"/>
      <c r="B320" s="0"/>
    </row>
    <row r="321" customFormat="false" ht="11.25" hidden="false" customHeight="false" outlineLevel="0" collapsed="false">
      <c r="A321" s="0"/>
      <c r="B321" s="0"/>
    </row>
    <row r="322" customFormat="false" ht="11.25" hidden="false" customHeight="false" outlineLevel="0" collapsed="false">
      <c r="A322" s="0"/>
      <c r="B322" s="0"/>
    </row>
    <row r="323" customFormat="false" ht="11.25" hidden="false" customHeight="false" outlineLevel="0" collapsed="false">
      <c r="A323" s="0"/>
      <c r="B323" s="0"/>
    </row>
    <row r="324" customFormat="false" ht="11.25" hidden="false" customHeight="false" outlineLevel="0" collapsed="false">
      <c r="A324" s="0"/>
      <c r="B324" s="0"/>
    </row>
    <row r="325" customFormat="false" ht="11.25" hidden="false" customHeight="false" outlineLevel="0" collapsed="false">
      <c r="A325" s="0"/>
      <c r="B325" s="0"/>
    </row>
    <row r="326" customFormat="false" ht="11.25" hidden="false" customHeight="false" outlineLevel="0" collapsed="false">
      <c r="A326" s="0"/>
      <c r="B326" s="0"/>
    </row>
    <row r="327" customFormat="false" ht="11.25" hidden="false" customHeight="false" outlineLevel="0" collapsed="false">
      <c r="A327" s="0"/>
      <c r="B327" s="0"/>
    </row>
    <row r="328" customFormat="false" ht="11.25" hidden="false" customHeight="false" outlineLevel="0" collapsed="false">
      <c r="A328" s="0"/>
      <c r="B328" s="0"/>
    </row>
    <row r="329" customFormat="false" ht="11.25" hidden="false" customHeight="false" outlineLevel="0" collapsed="false">
      <c r="A329" s="0"/>
      <c r="B329" s="0"/>
    </row>
    <row r="330" customFormat="false" ht="11.25" hidden="false" customHeight="false" outlineLevel="0" collapsed="false">
      <c r="A330" s="0"/>
      <c r="B330" s="0"/>
    </row>
    <row r="331" customFormat="false" ht="11.25" hidden="false" customHeight="false" outlineLevel="0" collapsed="false">
      <c r="A331" s="0"/>
      <c r="B331" s="0"/>
    </row>
    <row r="332" customFormat="false" ht="11.25" hidden="false" customHeight="false" outlineLevel="0" collapsed="false">
      <c r="A332" s="0"/>
      <c r="B332" s="0"/>
    </row>
    <row r="333" customFormat="false" ht="11.25" hidden="false" customHeight="false" outlineLevel="0" collapsed="false">
      <c r="A333" s="0"/>
      <c r="B333" s="0"/>
    </row>
    <row r="334" customFormat="false" ht="11.25" hidden="false" customHeight="false" outlineLevel="0" collapsed="false">
      <c r="A334" s="0"/>
      <c r="B334" s="0"/>
    </row>
    <row r="335" customFormat="false" ht="11.25" hidden="false" customHeight="false" outlineLevel="0" collapsed="false">
      <c r="A335" s="0"/>
      <c r="B335" s="0"/>
    </row>
    <row r="336" customFormat="false" ht="11.25" hidden="false" customHeight="false" outlineLevel="0" collapsed="false">
      <c r="A336" s="0"/>
      <c r="B336" s="0"/>
    </row>
    <row r="337" customFormat="false" ht="11.25" hidden="false" customHeight="false" outlineLevel="0" collapsed="false">
      <c r="A337" s="0"/>
      <c r="B337" s="0"/>
    </row>
    <row r="338" customFormat="false" ht="11.25" hidden="false" customHeight="false" outlineLevel="0" collapsed="false">
      <c r="A338" s="0"/>
      <c r="B338" s="0"/>
    </row>
    <row r="339" customFormat="false" ht="11.25" hidden="false" customHeight="false" outlineLevel="0" collapsed="false">
      <c r="A339" s="0"/>
      <c r="B339" s="0"/>
    </row>
    <row r="340" customFormat="false" ht="11.25" hidden="false" customHeight="false" outlineLevel="0" collapsed="false">
      <c r="A340" s="0"/>
      <c r="B340" s="0"/>
    </row>
    <row r="341" customFormat="false" ht="11.25" hidden="false" customHeight="false" outlineLevel="0" collapsed="false">
      <c r="A341" s="0"/>
      <c r="B341" s="0"/>
    </row>
    <row r="342" customFormat="false" ht="11.25" hidden="false" customHeight="false" outlineLevel="0" collapsed="false">
      <c r="A342" s="0"/>
      <c r="B342" s="0"/>
    </row>
    <row r="343" customFormat="false" ht="11.25" hidden="false" customHeight="false" outlineLevel="0" collapsed="false">
      <c r="A343" s="0"/>
      <c r="B343" s="0"/>
    </row>
    <row r="344" customFormat="false" ht="11.25" hidden="false" customHeight="false" outlineLevel="0" collapsed="false">
      <c r="A344" s="0"/>
      <c r="B344" s="0"/>
    </row>
    <row r="345" customFormat="false" ht="11.25" hidden="false" customHeight="false" outlineLevel="0" collapsed="false">
      <c r="A345" s="0"/>
      <c r="B345" s="0"/>
    </row>
    <row r="346" customFormat="false" ht="11.25" hidden="false" customHeight="false" outlineLevel="0" collapsed="false">
      <c r="A346" s="0"/>
      <c r="B346" s="0"/>
    </row>
    <row r="347" customFormat="false" ht="11.25" hidden="false" customHeight="false" outlineLevel="0" collapsed="false">
      <c r="A347" s="0"/>
      <c r="B347" s="0"/>
    </row>
    <row r="348" customFormat="false" ht="11.25" hidden="false" customHeight="false" outlineLevel="0" collapsed="false">
      <c r="A348" s="0"/>
      <c r="B348" s="0"/>
    </row>
    <row r="349" customFormat="false" ht="11.25" hidden="false" customHeight="false" outlineLevel="0" collapsed="false">
      <c r="A349" s="0"/>
      <c r="B349" s="0"/>
    </row>
    <row r="350" customFormat="false" ht="11.25" hidden="false" customHeight="false" outlineLevel="0" collapsed="false">
      <c r="A350" s="0"/>
      <c r="B350" s="0"/>
    </row>
    <row r="351" customFormat="false" ht="11.25" hidden="false" customHeight="false" outlineLevel="0" collapsed="false">
      <c r="A351" s="0"/>
      <c r="B351" s="0"/>
    </row>
    <row r="352" customFormat="false" ht="11.25" hidden="false" customHeight="false" outlineLevel="0" collapsed="false">
      <c r="A352" s="0"/>
      <c r="B352" s="0"/>
    </row>
    <row r="353" customFormat="false" ht="11.25" hidden="false" customHeight="false" outlineLevel="0" collapsed="false">
      <c r="A353" s="0"/>
      <c r="B353" s="0"/>
    </row>
    <row r="354" customFormat="false" ht="11.25" hidden="false" customHeight="false" outlineLevel="0" collapsed="false">
      <c r="A354" s="0"/>
      <c r="B354" s="0"/>
    </row>
    <row r="355" customFormat="false" ht="11.25" hidden="false" customHeight="false" outlineLevel="0" collapsed="false">
      <c r="A355" s="0"/>
      <c r="B355" s="0"/>
    </row>
    <row r="356" customFormat="false" ht="11.25" hidden="false" customHeight="false" outlineLevel="0" collapsed="false">
      <c r="A356" s="0"/>
      <c r="B356" s="0"/>
    </row>
    <row r="357" customFormat="false" ht="11.25" hidden="false" customHeight="false" outlineLevel="0" collapsed="false">
      <c r="A357" s="0"/>
      <c r="B357" s="0"/>
    </row>
    <row r="358" customFormat="false" ht="11.25" hidden="false" customHeight="false" outlineLevel="0" collapsed="false">
      <c r="A358" s="0"/>
      <c r="B358" s="0"/>
    </row>
    <row r="359" customFormat="false" ht="11.25" hidden="false" customHeight="false" outlineLevel="0" collapsed="false">
      <c r="A359" s="0"/>
      <c r="B359" s="0"/>
    </row>
    <row r="360" customFormat="false" ht="11.25" hidden="false" customHeight="false" outlineLevel="0" collapsed="false">
      <c r="A360" s="0"/>
      <c r="B360" s="0"/>
    </row>
    <row r="361" customFormat="false" ht="11.25" hidden="false" customHeight="false" outlineLevel="0" collapsed="false">
      <c r="A361" s="0"/>
      <c r="B361" s="0"/>
    </row>
    <row r="362" customFormat="false" ht="11.25" hidden="false" customHeight="false" outlineLevel="0" collapsed="false">
      <c r="A362" s="0"/>
      <c r="B362" s="0"/>
    </row>
    <row r="363" customFormat="false" ht="11.25" hidden="false" customHeight="false" outlineLevel="0" collapsed="false">
      <c r="A363" s="0"/>
      <c r="B363" s="0"/>
    </row>
    <row r="364" customFormat="false" ht="11.25" hidden="false" customHeight="false" outlineLevel="0" collapsed="false">
      <c r="A364" s="0"/>
      <c r="B364" s="0"/>
    </row>
    <row r="365" customFormat="false" ht="11.25" hidden="false" customHeight="false" outlineLevel="0" collapsed="false">
      <c r="A365" s="0"/>
      <c r="B365" s="0"/>
    </row>
    <row r="366" customFormat="false" ht="11.25" hidden="false" customHeight="false" outlineLevel="0" collapsed="false">
      <c r="A366" s="0"/>
      <c r="B366" s="0"/>
    </row>
    <row r="367" customFormat="false" ht="11.25" hidden="false" customHeight="false" outlineLevel="0" collapsed="false">
      <c r="A367" s="0"/>
      <c r="B367" s="0"/>
    </row>
    <row r="368" customFormat="false" ht="11.25" hidden="false" customHeight="false" outlineLevel="0" collapsed="false">
      <c r="A368" s="0"/>
      <c r="B368" s="0"/>
    </row>
    <row r="369" customFormat="false" ht="11.25" hidden="false" customHeight="false" outlineLevel="0" collapsed="false">
      <c r="A369" s="0"/>
      <c r="B369" s="0"/>
    </row>
    <row r="370" customFormat="false" ht="11.25" hidden="false" customHeight="false" outlineLevel="0" collapsed="false">
      <c r="A370" s="0"/>
      <c r="B370" s="0"/>
    </row>
    <row r="371" customFormat="false" ht="11.25" hidden="false" customHeight="false" outlineLevel="0" collapsed="false">
      <c r="A371" s="0"/>
      <c r="B371" s="0"/>
    </row>
    <row r="372" customFormat="false" ht="11.25" hidden="false" customHeight="false" outlineLevel="0" collapsed="false">
      <c r="A372" s="0"/>
      <c r="B372" s="0"/>
    </row>
    <row r="373" customFormat="false" ht="11.25" hidden="false" customHeight="false" outlineLevel="0" collapsed="false">
      <c r="A373" s="0"/>
      <c r="B373" s="0"/>
    </row>
    <row r="374" customFormat="false" ht="11.25" hidden="false" customHeight="false" outlineLevel="0" collapsed="false">
      <c r="A374" s="0"/>
      <c r="B374" s="0"/>
    </row>
    <row r="375" customFormat="false" ht="11.25" hidden="false" customHeight="false" outlineLevel="0" collapsed="false">
      <c r="A375" s="0"/>
      <c r="B375" s="0"/>
    </row>
    <row r="376" customFormat="false" ht="11.25" hidden="false" customHeight="false" outlineLevel="0" collapsed="false">
      <c r="A376" s="0"/>
      <c r="B376" s="0"/>
    </row>
    <row r="377" customFormat="false" ht="11.25" hidden="false" customHeight="false" outlineLevel="0" collapsed="false">
      <c r="A377" s="0"/>
      <c r="B377" s="0"/>
    </row>
    <row r="378" customFormat="false" ht="11.25" hidden="false" customHeight="false" outlineLevel="0" collapsed="false">
      <c r="A378" s="0"/>
      <c r="B378" s="0"/>
    </row>
    <row r="379" customFormat="false" ht="11.25" hidden="false" customHeight="false" outlineLevel="0" collapsed="false">
      <c r="A379" s="0"/>
      <c r="B379" s="0"/>
    </row>
    <row r="380" customFormat="false" ht="11.25" hidden="false" customHeight="false" outlineLevel="0" collapsed="false">
      <c r="A380" s="0"/>
      <c r="B380" s="0"/>
    </row>
    <row r="381" customFormat="false" ht="11.25" hidden="false" customHeight="false" outlineLevel="0" collapsed="false">
      <c r="A381" s="0"/>
      <c r="B381" s="0"/>
    </row>
    <row r="382" customFormat="false" ht="11.25" hidden="false" customHeight="false" outlineLevel="0" collapsed="false">
      <c r="A382" s="0"/>
      <c r="B382" s="0"/>
    </row>
    <row r="383" customFormat="false" ht="11.25" hidden="false" customHeight="false" outlineLevel="0" collapsed="false">
      <c r="A383" s="0"/>
      <c r="B383" s="0"/>
    </row>
    <row r="384" customFormat="false" ht="11.25" hidden="false" customHeight="false" outlineLevel="0" collapsed="false">
      <c r="A384" s="0"/>
      <c r="B384" s="0"/>
    </row>
    <row r="385" customFormat="false" ht="11.25" hidden="false" customHeight="false" outlineLevel="0" collapsed="false">
      <c r="A385" s="0"/>
      <c r="B385" s="0"/>
    </row>
    <row r="386" customFormat="false" ht="11.25" hidden="false" customHeight="false" outlineLevel="0" collapsed="false">
      <c r="A386" s="0"/>
      <c r="B386" s="0"/>
    </row>
    <row r="387" customFormat="false" ht="11.25" hidden="false" customHeight="false" outlineLevel="0" collapsed="false">
      <c r="A387" s="0"/>
      <c r="B387" s="0"/>
    </row>
    <row r="388" customFormat="false" ht="11.25" hidden="false" customHeight="false" outlineLevel="0" collapsed="false">
      <c r="A388" s="0"/>
      <c r="B388" s="0"/>
    </row>
    <row r="389" customFormat="false" ht="11.25" hidden="false" customHeight="false" outlineLevel="0" collapsed="false">
      <c r="A389" s="0"/>
      <c r="B389" s="0"/>
    </row>
    <row r="390" customFormat="false" ht="11.25" hidden="false" customHeight="false" outlineLevel="0" collapsed="false">
      <c r="A390" s="0"/>
      <c r="B390" s="0"/>
    </row>
    <row r="391" customFormat="false" ht="11.25" hidden="false" customHeight="false" outlineLevel="0" collapsed="false">
      <c r="A391" s="0"/>
      <c r="B391" s="0"/>
    </row>
    <row r="392" customFormat="false" ht="11.25" hidden="false" customHeight="false" outlineLevel="0" collapsed="false">
      <c r="A392" s="0"/>
      <c r="B392" s="0"/>
    </row>
    <row r="393" customFormat="false" ht="11.25" hidden="false" customHeight="false" outlineLevel="0" collapsed="false">
      <c r="A393" s="0"/>
      <c r="B393" s="0"/>
    </row>
    <row r="394" customFormat="false" ht="11.25" hidden="false" customHeight="false" outlineLevel="0" collapsed="false">
      <c r="A394" s="0"/>
      <c r="B394" s="0"/>
    </row>
    <row r="395" customFormat="false" ht="11.25" hidden="false" customHeight="false" outlineLevel="0" collapsed="false">
      <c r="A395" s="0"/>
      <c r="B395" s="0"/>
    </row>
    <row r="396" customFormat="false" ht="11.25" hidden="false" customHeight="false" outlineLevel="0" collapsed="false">
      <c r="A396" s="0"/>
      <c r="B396" s="0"/>
    </row>
    <row r="397" customFormat="false" ht="11.25" hidden="false" customHeight="false" outlineLevel="0" collapsed="false">
      <c r="A397" s="0"/>
      <c r="B397" s="0"/>
    </row>
    <row r="398" customFormat="false" ht="11.25" hidden="false" customHeight="false" outlineLevel="0" collapsed="false">
      <c r="A398" s="0"/>
      <c r="B398" s="0"/>
    </row>
    <row r="399" customFormat="false" ht="11.25" hidden="false" customHeight="false" outlineLevel="0" collapsed="false">
      <c r="A399" s="0"/>
      <c r="B399" s="0"/>
    </row>
    <row r="400" customFormat="false" ht="11.25" hidden="false" customHeight="false" outlineLevel="0" collapsed="false">
      <c r="A400" s="0"/>
      <c r="B400" s="0"/>
    </row>
    <row r="401" customFormat="false" ht="11.25" hidden="false" customHeight="false" outlineLevel="0" collapsed="false">
      <c r="A401" s="0"/>
      <c r="B401" s="0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9999FF"/>
    <pageSetUpPr fitToPage="false"/>
  </sheetPr>
  <dimension ref="A1:D2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true" hidden="false" outlineLevel="0" max="1" min="1" style="53" width="30.77"/>
    <col collapsed="false" customWidth="true" hidden="false" outlineLevel="0" max="2" min="2" style="53" width="80.88"/>
    <col collapsed="false" customWidth="true" hidden="false" outlineLevel="0" max="3" min="3" style="53" width="30.77"/>
    <col collapsed="false" customWidth="false" hidden="false" outlineLevel="0" max="257" min="4" style="54" width="9.15"/>
  </cols>
  <sheetData>
    <row r="1" customFormat="false" ht="24" hidden="false" customHeight="true" outlineLevel="0" collapsed="false">
      <c r="A1" s="55" t="s">
        <v>17</v>
      </c>
      <c r="B1" s="55" t="s">
        <v>18</v>
      </c>
      <c r="C1" s="55" t="s">
        <v>19</v>
      </c>
      <c r="D1" s="56"/>
    </row>
    <row r="2" customFormat="false" ht="11.25" hidden="false" customHeight="false" outlineLevel="0" collapsed="false">
      <c r="A2" s="57" t="n">
        <v>43700.5510185185</v>
      </c>
      <c r="B2" s="53" t="s">
        <v>20</v>
      </c>
      <c r="C2" s="53" t="s">
        <v>21</v>
      </c>
    </row>
    <row r="3" customFormat="false" ht="11.25" hidden="false" customHeight="false" outlineLevel="0" collapsed="false">
      <c r="A3" s="57" t="n">
        <v>43700.5513078704</v>
      </c>
      <c r="B3" s="53" t="s">
        <v>20</v>
      </c>
      <c r="C3" s="53" t="s">
        <v>21</v>
      </c>
    </row>
    <row r="4" customFormat="false" ht="11.25" hidden="false" customHeight="false" outlineLevel="0" collapsed="false">
      <c r="A4" s="57" t="n">
        <v>43700.5513194444</v>
      </c>
      <c r="B4" s="53" t="s">
        <v>22</v>
      </c>
      <c r="C4" s="53" t="s">
        <v>21</v>
      </c>
    </row>
    <row r="5" customFormat="false" ht="22.5" hidden="false" customHeight="false" outlineLevel="0" collapsed="false">
      <c r="A5" s="57" t="n">
        <v>43700.5513194444</v>
      </c>
      <c r="B5" s="53" t="s">
        <v>23</v>
      </c>
      <c r="C5" s="53" t="s">
        <v>21</v>
      </c>
    </row>
    <row r="6" customFormat="false" ht="11.25" hidden="false" customHeight="false" outlineLevel="0" collapsed="false">
      <c r="A6" s="57" t="n">
        <v>43700.5513194444</v>
      </c>
      <c r="B6" s="53" t="s">
        <v>24</v>
      </c>
      <c r="C6" s="53" t="s">
        <v>21</v>
      </c>
    </row>
    <row r="7" customFormat="false" ht="11.25" hidden="false" customHeight="false" outlineLevel="0" collapsed="false">
      <c r="A7" s="57" t="n">
        <v>43700.5513310185</v>
      </c>
      <c r="B7" s="53" t="s">
        <v>25</v>
      </c>
      <c r="C7" s="53" t="s">
        <v>21</v>
      </c>
    </row>
    <row r="8" customFormat="false" ht="22.5" hidden="false" customHeight="false" outlineLevel="0" collapsed="false">
      <c r="A8" s="57" t="n">
        <v>43700.551412037</v>
      </c>
      <c r="B8" s="53" t="s">
        <v>26</v>
      </c>
      <c r="C8" s="53" t="s">
        <v>21</v>
      </c>
    </row>
    <row r="9" customFormat="false" ht="22.5" hidden="false" customHeight="false" outlineLevel="0" collapsed="false">
      <c r="A9" s="57" t="n">
        <v>43700.5514236111</v>
      </c>
      <c r="B9" s="53" t="s">
        <v>27</v>
      </c>
      <c r="C9" s="53" t="s">
        <v>21</v>
      </c>
    </row>
    <row r="10" customFormat="false" ht="11.25" hidden="false" customHeight="false" outlineLevel="0" collapsed="false">
      <c r="A10" s="57" t="n">
        <v>43700.5514236111</v>
      </c>
      <c r="B10" s="53" t="s">
        <v>28</v>
      </c>
      <c r="C10" s="53" t="s">
        <v>21</v>
      </c>
    </row>
    <row r="11" customFormat="false" ht="11.25" hidden="false" customHeight="false" outlineLevel="0" collapsed="false">
      <c r="A11" s="57" t="n">
        <v>43700.5514236111</v>
      </c>
      <c r="B11" s="53" t="s">
        <v>29</v>
      </c>
      <c r="C11" s="53" t="s">
        <v>30</v>
      </c>
    </row>
    <row r="12" customFormat="false" ht="11.25" hidden="false" customHeight="false" outlineLevel="0" collapsed="false">
      <c r="A12" s="57" t="n">
        <v>43700.5521180556</v>
      </c>
      <c r="B12" s="53" t="s">
        <v>20</v>
      </c>
      <c r="C12" s="53" t="s">
        <v>21</v>
      </c>
    </row>
    <row r="13" customFormat="false" ht="11.25" hidden="false" customHeight="false" outlineLevel="0" collapsed="false">
      <c r="A13" s="57" t="n">
        <v>43700.552974537</v>
      </c>
      <c r="B13" s="53" t="s">
        <v>20</v>
      </c>
      <c r="C13" s="53" t="s">
        <v>21</v>
      </c>
    </row>
    <row r="14" customFormat="false" ht="11.25" hidden="false" customHeight="false" outlineLevel="0" collapsed="false">
      <c r="A14" s="57" t="n">
        <v>43700.5529861111</v>
      </c>
      <c r="B14" s="53" t="s">
        <v>22</v>
      </c>
      <c r="C14" s="53" t="s">
        <v>21</v>
      </c>
    </row>
    <row r="15" customFormat="false" ht="22.5" hidden="false" customHeight="false" outlineLevel="0" collapsed="false">
      <c r="A15" s="57" t="n">
        <v>43700.5529861111</v>
      </c>
      <c r="B15" s="53" t="s">
        <v>23</v>
      </c>
      <c r="C15" s="53" t="s">
        <v>21</v>
      </c>
    </row>
    <row r="16" customFormat="false" ht="11.25" hidden="false" customHeight="false" outlineLevel="0" collapsed="false">
      <c r="A16" s="57" t="n">
        <v>43700.5529861111</v>
      </c>
      <c r="B16" s="53" t="s">
        <v>24</v>
      </c>
      <c r="C16" s="53" t="s">
        <v>21</v>
      </c>
    </row>
    <row r="17" customFormat="false" ht="11.25" hidden="false" customHeight="false" outlineLevel="0" collapsed="false">
      <c r="A17" s="57" t="n">
        <v>43700.5530324074</v>
      </c>
      <c r="B17" s="53" t="s">
        <v>25</v>
      </c>
      <c r="C17" s="53" t="s">
        <v>21</v>
      </c>
    </row>
    <row r="18" customFormat="false" ht="11.25" hidden="false" customHeight="false" outlineLevel="0" collapsed="false">
      <c r="A18" s="57" t="n">
        <v>43700.5531018519</v>
      </c>
      <c r="B18" s="53" t="s">
        <v>31</v>
      </c>
      <c r="C18" s="53" t="s">
        <v>32</v>
      </c>
    </row>
    <row r="19" customFormat="false" ht="11.25" hidden="false" customHeight="false" outlineLevel="0" collapsed="false">
      <c r="A19" s="57" t="n">
        <v>43700.5657291667</v>
      </c>
      <c r="B19" s="53" t="s">
        <v>20</v>
      </c>
      <c r="C19" s="53" t="s">
        <v>21</v>
      </c>
    </row>
    <row r="20" customFormat="false" ht="11.25" hidden="false" customHeight="false" outlineLevel="0" collapsed="false">
      <c r="A20" s="57" t="n">
        <v>43700.5773148148</v>
      </c>
      <c r="B20" s="53" t="s">
        <v>20</v>
      </c>
      <c r="C20" s="53" t="s">
        <v>21</v>
      </c>
    </row>
    <row r="21" customFormat="false" ht="11.25" hidden="false" customHeight="false" outlineLevel="0" collapsed="false">
      <c r="A21" s="57" t="n">
        <v>43700.5773263889</v>
      </c>
      <c r="B21" s="53" t="s">
        <v>22</v>
      </c>
      <c r="C21" s="53" t="s">
        <v>21</v>
      </c>
    </row>
    <row r="22" customFormat="false" ht="22.5" hidden="false" customHeight="false" outlineLevel="0" collapsed="false">
      <c r="A22" s="57" t="n">
        <v>43700.5773263889</v>
      </c>
      <c r="B22" s="53" t="s">
        <v>23</v>
      </c>
      <c r="C22" s="53" t="s">
        <v>21</v>
      </c>
    </row>
    <row r="23" customFormat="false" ht="11.25" hidden="false" customHeight="false" outlineLevel="0" collapsed="false">
      <c r="A23" s="57" t="n">
        <v>43700.5773263889</v>
      </c>
      <c r="B23" s="53" t="s">
        <v>24</v>
      </c>
      <c r="C23" s="53" t="s">
        <v>21</v>
      </c>
    </row>
    <row r="24" customFormat="false" ht="11.25" hidden="false" customHeight="false" outlineLevel="0" collapsed="false">
      <c r="A24" s="57" t="n">
        <v>43700.577349537</v>
      </c>
      <c r="B24" s="53" t="s">
        <v>33</v>
      </c>
      <c r="C24" s="53" t="s">
        <v>32</v>
      </c>
    </row>
    <row r="25" customFormat="false" ht="11.25" hidden="false" customHeight="false" outlineLevel="0" collapsed="false">
      <c r="A25" s="57" t="n">
        <v>43700.6006365741</v>
      </c>
      <c r="B25" s="53" t="s">
        <v>20</v>
      </c>
      <c r="C25" s="53" t="s">
        <v>21</v>
      </c>
    </row>
  </sheetData>
  <sheetProtection sheet="true" password="fa9c" objects="true" scenarios="true" formatColumns="false" formatRows="false" autoFilter="fals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H8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true" hidden="false" outlineLevel="0" max="1" min="1" style="389" width="32.63"/>
    <col collapsed="false" customWidth="false" hidden="false" outlineLevel="0" max="4" min="3" style="390" width="9.15"/>
    <col collapsed="false" customWidth="false" hidden="false" outlineLevel="0" max="5" min="5" style="391" width="9.15"/>
    <col collapsed="false" customWidth="true" hidden="false" outlineLevel="0" max="6" min="6" style="391" width="11.15"/>
    <col collapsed="false" customWidth="true" hidden="false" outlineLevel="0" max="7" min="7" style="391" width="31.49"/>
    <col collapsed="false" customWidth="true" hidden="false" outlineLevel="0" max="8" min="8" style="391" width="35.36"/>
    <col collapsed="false" customWidth="true" hidden="false" outlineLevel="0" max="9" min="9" style="391" width="14.59"/>
    <col collapsed="false" customWidth="true" hidden="false" outlineLevel="0" max="11" min="10" style="391" width="26.91"/>
    <col collapsed="false" customWidth="false" hidden="false" outlineLevel="0" max="12" min="12" style="391" width="9.15"/>
    <col collapsed="false" customWidth="true" hidden="false" outlineLevel="0" max="13" min="13" style="392" width="26.34"/>
    <col collapsed="false" customWidth="true" hidden="false" outlineLevel="0" max="14" min="14" style="393" width="29.19"/>
    <col collapsed="false" customWidth="false" hidden="false" outlineLevel="0" max="15" min="15" style="391" width="9.15"/>
    <col collapsed="false" customWidth="true" hidden="false" outlineLevel="0" max="16" min="16" style="391" width="60.84"/>
    <col collapsed="false" customWidth="true" hidden="false" outlineLevel="0" max="17" min="17" style="391" width="39.79"/>
    <col collapsed="false" customWidth="true" hidden="false" outlineLevel="0" max="18" min="18" style="391" width="87.76"/>
    <col collapsed="false" customWidth="true" hidden="false" outlineLevel="0" max="19" min="19" style="391" width="81.74"/>
    <col collapsed="false" customWidth="false" hidden="false" outlineLevel="0" max="20" min="20" style="391" width="9.15"/>
    <col collapsed="false" customWidth="false" hidden="false" outlineLevel="0" max="22" min="21" style="387" width="9.15"/>
    <col collapsed="false" customWidth="false" hidden="false" outlineLevel="0" max="24" min="23" style="391" width="9.15"/>
    <col collapsed="false" customWidth="true" hidden="false" outlineLevel="0" max="25" min="25" style="391" width="13.45"/>
    <col collapsed="false" customWidth="true" hidden="false" outlineLevel="0" max="26" min="26" style="391" width="24.9"/>
    <col collapsed="false" customWidth="false" hidden="false" outlineLevel="0" max="27" min="27" style="391" width="9.15"/>
    <col collapsed="false" customWidth="true" hidden="false" outlineLevel="0" max="28" min="28" style="391" width="11.15"/>
    <col collapsed="false" customWidth="true" hidden="false" outlineLevel="0" max="29" min="29" style="391" width="72.15"/>
    <col collapsed="false" customWidth="false" hidden="false" outlineLevel="0" max="30" min="30" style="391" width="9.15"/>
    <col collapsed="false" customWidth="true" hidden="false" outlineLevel="0" max="32" min="31" style="391" width="32.2"/>
    <col collapsed="false" customWidth="true" hidden="false" outlineLevel="0" max="34" min="33" style="391" width="39.79"/>
    <col collapsed="false" customWidth="false" hidden="false" outlineLevel="0" max="257" min="35" style="391" width="9.15"/>
  </cols>
  <sheetData>
    <row r="1" s="397" customFormat="true" ht="45" hidden="false" customHeight="true" outlineLevel="0" collapsed="false">
      <c r="A1" s="394" t="s">
        <v>338</v>
      </c>
      <c r="B1" s="395"/>
      <c r="C1" s="394" t="s">
        <v>339</v>
      </c>
      <c r="D1" s="394" t="s">
        <v>340</v>
      </c>
      <c r="E1" s="394" t="s">
        <v>341</v>
      </c>
      <c r="F1" s="394" t="s">
        <v>342</v>
      </c>
      <c r="G1" s="394" t="s">
        <v>343</v>
      </c>
      <c r="H1" s="394" t="s">
        <v>344</v>
      </c>
      <c r="I1" s="394" t="s">
        <v>345</v>
      </c>
      <c r="J1" s="394" t="s">
        <v>346</v>
      </c>
      <c r="K1" s="394" t="s">
        <v>347</v>
      </c>
      <c r="L1" s="396" t="s">
        <v>348</v>
      </c>
      <c r="M1" s="394" t="s">
        <v>349</v>
      </c>
      <c r="N1" s="393" t="s">
        <v>350</v>
      </c>
      <c r="P1" s="398" t="s">
        <v>351</v>
      </c>
      <c r="Q1" s="398" t="s">
        <v>352</v>
      </c>
      <c r="R1" s="399" t="s">
        <v>353</v>
      </c>
      <c r="S1" s="400" t="s">
        <v>354</v>
      </c>
      <c r="U1" s="401" t="s">
        <v>355</v>
      </c>
      <c r="V1" s="401" t="s">
        <v>356</v>
      </c>
      <c r="X1" s="402" t="s">
        <v>357</v>
      </c>
      <c r="Y1" s="402" t="s">
        <v>358</v>
      </c>
      <c r="Z1" s="402" t="s">
        <v>359</v>
      </c>
      <c r="AB1" s="403" t="s">
        <v>360</v>
      </c>
      <c r="AC1" s="403"/>
      <c r="AE1" s="404" t="s">
        <v>361</v>
      </c>
      <c r="AF1" s="404" t="s">
        <v>362</v>
      </c>
      <c r="AG1" s="404" t="s">
        <v>363</v>
      </c>
      <c r="AH1" s="404" t="s">
        <v>364</v>
      </c>
    </row>
    <row r="2" customFormat="false" ht="56.25" hidden="false" customHeight="false" outlineLevel="0" collapsed="false">
      <c r="A2" s="405" t="s">
        <v>365</v>
      </c>
      <c r="C2" s="406" t="n">
        <v>2013</v>
      </c>
      <c r="D2" s="406" t="s">
        <v>366</v>
      </c>
      <c r="E2" s="406" t="s">
        <v>367</v>
      </c>
      <c r="F2" s="406" t="s">
        <v>368</v>
      </c>
      <c r="G2" s="406" t="s">
        <v>369</v>
      </c>
      <c r="H2" s="406" t="s">
        <v>55</v>
      </c>
      <c r="I2" s="406" t="s">
        <v>74</v>
      </c>
      <c r="J2" s="406" t="s">
        <v>370</v>
      </c>
      <c r="K2" s="407"/>
      <c r="L2" s="408" t="n">
        <v>55</v>
      </c>
      <c r="M2" s="394" t="s">
        <v>371</v>
      </c>
      <c r="N2" s="393" t="s">
        <v>372</v>
      </c>
      <c r="P2" s="409" t="s">
        <v>373</v>
      </c>
      <c r="Q2" s="410" t="s">
        <v>374</v>
      </c>
      <c r="R2" s="411" t="s">
        <v>375</v>
      </c>
      <c r="S2" s="406" t="s">
        <v>376</v>
      </c>
      <c r="U2" s="391" t="s">
        <v>377</v>
      </c>
      <c r="V2" s="391" t="s">
        <v>377</v>
      </c>
      <c r="X2" s="412" t="s">
        <v>378</v>
      </c>
      <c r="Y2" s="413" t="s">
        <v>379</v>
      </c>
      <c r="Z2" s="413" t="s">
        <v>134</v>
      </c>
      <c r="AB2" s="412" t="s">
        <v>305</v>
      </c>
      <c r="AC2" s="414" t="s">
        <v>380</v>
      </c>
      <c r="AE2" s="0"/>
      <c r="AF2" s="0"/>
      <c r="AG2" s="0" t="s">
        <v>210</v>
      </c>
      <c r="AH2" s="0"/>
    </row>
    <row r="3" customFormat="false" ht="25.5" hidden="false" customHeight="false" outlineLevel="0" collapsed="false">
      <c r="A3" s="405" t="s">
        <v>381</v>
      </c>
      <c r="C3" s="406" t="n">
        <v>2014</v>
      </c>
      <c r="D3" s="406" t="s">
        <v>37</v>
      </c>
      <c r="E3" s="406" t="s">
        <v>382</v>
      </c>
      <c r="F3" s="406" t="s">
        <v>383</v>
      </c>
      <c r="G3" s="406" t="s">
        <v>384</v>
      </c>
      <c r="H3" s="406" t="s">
        <v>385</v>
      </c>
      <c r="I3" s="406" t="s">
        <v>77</v>
      </c>
      <c r="J3" s="406" t="s">
        <v>386</v>
      </c>
      <c r="K3" s="407" t="s">
        <v>387</v>
      </c>
      <c r="L3" s="396" t="s">
        <v>388</v>
      </c>
      <c r="M3" s="394" t="s">
        <v>389</v>
      </c>
      <c r="N3" s="393" t="s">
        <v>390</v>
      </c>
      <c r="P3" s="409" t="s">
        <v>53</v>
      </c>
      <c r="Q3" s="410" t="s">
        <v>41</v>
      </c>
      <c r="R3" s="411" t="s">
        <v>391</v>
      </c>
      <c r="S3" s="406" t="s">
        <v>392</v>
      </c>
      <c r="U3" s="391" t="s">
        <v>393</v>
      </c>
      <c r="V3" s="391" t="s">
        <v>393</v>
      </c>
      <c r="X3" s="415" t="s">
        <v>386</v>
      </c>
      <c r="Y3" s="416" t="s">
        <v>394</v>
      </c>
      <c r="Z3" s="416" t="s">
        <v>394</v>
      </c>
      <c r="AB3" s="417" t="s">
        <v>299</v>
      </c>
      <c r="AC3" s="418" t="s">
        <v>395</v>
      </c>
      <c r="AE3" s="0"/>
      <c r="AF3" s="0"/>
      <c r="AG3" s="0"/>
      <c r="AH3" s="0"/>
    </row>
    <row r="4" customFormat="false" ht="56.25" hidden="false" customHeight="false" outlineLevel="0" collapsed="false">
      <c r="A4" s="405" t="s">
        <v>396</v>
      </c>
      <c r="C4" s="406" t="n">
        <v>2015</v>
      </c>
      <c r="E4" s="406" t="s">
        <v>397</v>
      </c>
      <c r="F4" s="406" t="s">
        <v>398</v>
      </c>
      <c r="H4" s="406" t="s">
        <v>399</v>
      </c>
      <c r="I4" s="406" t="s">
        <v>113</v>
      </c>
      <c r="K4" s="407"/>
      <c r="L4" s="408" t="n">
        <v>112</v>
      </c>
      <c r="M4" s="394" t="s">
        <v>400</v>
      </c>
      <c r="N4" s="393" t="s">
        <v>401</v>
      </c>
      <c r="P4" s="409" t="s">
        <v>402</v>
      </c>
      <c r="R4" s="409" t="s">
        <v>403</v>
      </c>
      <c r="S4" s="406" t="s">
        <v>404</v>
      </c>
      <c r="U4" s="391" t="s">
        <v>405</v>
      </c>
      <c r="V4" s="391" t="s">
        <v>405</v>
      </c>
      <c r="AB4" s="417" t="s">
        <v>301</v>
      </c>
      <c r="AC4" s="418" t="s">
        <v>406</v>
      </c>
      <c r="AE4" s="0"/>
      <c r="AF4" s="0"/>
      <c r="AG4" s="0"/>
      <c r="AH4" s="0"/>
    </row>
    <row r="5" customFormat="false" ht="25.5" hidden="false" customHeight="false" outlineLevel="0" collapsed="false">
      <c r="A5" s="405" t="s">
        <v>407</v>
      </c>
      <c r="C5" s="406" t="n">
        <v>2016</v>
      </c>
      <c r="E5" s="406" t="s">
        <v>408</v>
      </c>
      <c r="F5" s="406" t="s">
        <v>409</v>
      </c>
      <c r="I5" s="406" t="s">
        <v>135</v>
      </c>
      <c r="M5" s="394" t="s">
        <v>410</v>
      </c>
      <c r="N5" s="393" t="s">
        <v>411</v>
      </c>
      <c r="P5" s="409" t="s">
        <v>412</v>
      </c>
      <c r="R5" s="417" t="s">
        <v>413</v>
      </c>
      <c r="S5" s="406" t="s">
        <v>414</v>
      </c>
      <c r="U5" s="391" t="s">
        <v>415</v>
      </c>
      <c r="V5" s="391" t="s">
        <v>415</v>
      </c>
      <c r="AB5" s="417" t="s">
        <v>303</v>
      </c>
      <c r="AC5" s="418" t="s">
        <v>416</v>
      </c>
      <c r="AE5" s="0"/>
      <c r="AF5" s="0"/>
      <c r="AG5" s="0"/>
      <c r="AH5" s="0"/>
    </row>
    <row r="6" customFormat="false" ht="22.5" hidden="false" customHeight="false" outlineLevel="0" collapsed="false">
      <c r="A6" s="405" t="s">
        <v>417</v>
      </c>
      <c r="C6" s="406" t="n">
        <v>2017</v>
      </c>
      <c r="E6" s="406" t="s">
        <v>418</v>
      </c>
      <c r="F6" s="407"/>
      <c r="I6" s="406" t="s">
        <v>149</v>
      </c>
      <c r="M6" s="391"/>
      <c r="N6" s="391"/>
      <c r="Q6" s="206"/>
      <c r="R6" s="417" t="s">
        <v>419</v>
      </c>
      <c r="S6" s="406" t="s">
        <v>420</v>
      </c>
      <c r="U6" s="391" t="s">
        <v>421</v>
      </c>
      <c r="V6" s="391" t="s">
        <v>421</v>
      </c>
      <c r="AE6" s="0"/>
      <c r="AF6" s="0"/>
      <c r="AG6" s="0"/>
      <c r="AH6" s="0"/>
    </row>
    <row r="7" customFormat="false" ht="22.5" hidden="false" customHeight="false" outlineLevel="0" collapsed="false">
      <c r="A7" s="405" t="s">
        <v>422</v>
      </c>
      <c r="E7" s="406" t="s">
        <v>423</v>
      </c>
      <c r="F7" s="407"/>
      <c r="I7" s="406" t="s">
        <v>153</v>
      </c>
      <c r="M7" s="391"/>
      <c r="N7" s="391"/>
      <c r="R7" s="417" t="s">
        <v>424</v>
      </c>
      <c r="S7" s="406" t="s">
        <v>425</v>
      </c>
      <c r="U7" s="391" t="s">
        <v>426</v>
      </c>
      <c r="V7" s="391" t="s">
        <v>426</v>
      </c>
      <c r="AE7" s="0"/>
      <c r="AF7" s="0"/>
      <c r="AG7" s="0"/>
      <c r="AH7" s="0"/>
    </row>
    <row r="8" customFormat="false" ht="11.25" hidden="false" customHeight="false" outlineLevel="0" collapsed="false">
      <c r="A8" s="405" t="s">
        <v>427</v>
      </c>
      <c r="E8" s="406" t="s">
        <v>428</v>
      </c>
      <c r="F8" s="407"/>
      <c r="I8" s="406" t="s">
        <v>156</v>
      </c>
      <c r="R8" s="409" t="s">
        <v>429</v>
      </c>
      <c r="S8" s="406" t="s">
        <v>430</v>
      </c>
      <c r="U8" s="391" t="s">
        <v>431</v>
      </c>
      <c r="V8" s="391" t="s">
        <v>431</v>
      </c>
    </row>
    <row r="9" customFormat="false" ht="11.25" hidden="false" customHeight="false" outlineLevel="0" collapsed="false">
      <c r="A9" s="405" t="s">
        <v>432</v>
      </c>
      <c r="E9" s="406" t="s">
        <v>433</v>
      </c>
      <c r="F9" s="407"/>
      <c r="I9" s="406" t="s">
        <v>161</v>
      </c>
      <c r="S9" s="406" t="s">
        <v>434</v>
      </c>
      <c r="U9" s="391" t="s">
        <v>435</v>
      </c>
      <c r="V9" s="391" t="s">
        <v>435</v>
      </c>
    </row>
    <row r="10" customFormat="false" ht="22.5" hidden="false" customHeight="false" outlineLevel="0" collapsed="false">
      <c r="A10" s="405" t="s">
        <v>436</v>
      </c>
      <c r="E10" s="406" t="s">
        <v>437</v>
      </c>
      <c r="F10" s="407"/>
      <c r="I10" s="406" t="s">
        <v>165</v>
      </c>
      <c r="S10" s="406" t="s">
        <v>438</v>
      </c>
      <c r="U10" s="391" t="s">
        <v>439</v>
      </c>
      <c r="V10" s="391" t="s">
        <v>439</v>
      </c>
    </row>
    <row r="11" customFormat="false" ht="38.25" hidden="false" customHeight="false" outlineLevel="0" collapsed="false">
      <c r="A11" s="405" t="s">
        <v>440</v>
      </c>
      <c r="E11" s="406" t="s">
        <v>441</v>
      </c>
      <c r="F11" s="407"/>
      <c r="I11" s="406" t="s">
        <v>168</v>
      </c>
      <c r="R11" s="419" t="s">
        <v>442</v>
      </c>
      <c r="S11" s="406" t="s">
        <v>443</v>
      </c>
      <c r="U11" s="391" t="s">
        <v>444</v>
      </c>
      <c r="V11" s="391" t="s">
        <v>444</v>
      </c>
    </row>
    <row r="12" customFormat="false" ht="38.25" hidden="false" customHeight="false" outlineLevel="0" collapsed="false">
      <c r="A12" s="405" t="s">
        <v>445</v>
      </c>
      <c r="E12" s="406" t="s">
        <v>446</v>
      </c>
      <c r="F12" s="407"/>
      <c r="I12" s="406" t="s">
        <v>201</v>
      </c>
      <c r="R12" s="419" t="s">
        <v>447</v>
      </c>
      <c r="U12" s="391" t="s">
        <v>168</v>
      </c>
      <c r="V12" s="391" t="s">
        <v>168</v>
      </c>
    </row>
    <row r="13" customFormat="false" ht="25.5" hidden="false" customHeight="false" outlineLevel="0" collapsed="false">
      <c r="A13" s="405" t="s">
        <v>448</v>
      </c>
      <c r="E13" s="406" t="s">
        <v>449</v>
      </c>
      <c r="F13" s="407"/>
      <c r="I13" s="406" t="s">
        <v>202</v>
      </c>
      <c r="R13" s="419" t="s">
        <v>450</v>
      </c>
      <c r="U13" s="391" t="s">
        <v>201</v>
      </c>
      <c r="V13" s="391" t="s">
        <v>201</v>
      </c>
    </row>
    <row r="14" customFormat="false" ht="12.75" hidden="false" customHeight="false" outlineLevel="0" collapsed="false">
      <c r="A14" s="405" t="s">
        <v>451</v>
      </c>
      <c r="I14" s="406" t="s">
        <v>203</v>
      </c>
      <c r="R14" s="419" t="s">
        <v>452</v>
      </c>
      <c r="U14" s="391" t="s">
        <v>202</v>
      </c>
      <c r="V14" s="391" t="s">
        <v>202</v>
      </c>
    </row>
    <row r="15" customFormat="false" ht="12.75" hidden="false" customHeight="false" outlineLevel="0" collapsed="false">
      <c r="A15" s="389" t="s">
        <v>453</v>
      </c>
      <c r="I15" s="406" t="s">
        <v>204</v>
      </c>
      <c r="R15" s="419" t="s">
        <v>454</v>
      </c>
      <c r="U15" s="391" t="s">
        <v>203</v>
      </c>
      <c r="V15" s="391" t="s">
        <v>203</v>
      </c>
    </row>
    <row r="16" customFormat="false" ht="12.75" hidden="false" customHeight="false" outlineLevel="0" collapsed="false">
      <c r="A16" s="405" t="s">
        <v>455</v>
      </c>
      <c r="I16" s="406" t="s">
        <v>205</v>
      </c>
      <c r="R16" s="419" t="s">
        <v>456</v>
      </c>
      <c r="U16" s="391" t="s">
        <v>204</v>
      </c>
      <c r="V16" s="391" t="s">
        <v>204</v>
      </c>
    </row>
    <row r="17" customFormat="false" ht="12.75" hidden="false" customHeight="false" outlineLevel="0" collapsed="false">
      <c r="A17" s="405" t="s">
        <v>457</v>
      </c>
      <c r="I17" s="406" t="s">
        <v>458</v>
      </c>
      <c r="R17" s="419" t="s">
        <v>459</v>
      </c>
      <c r="U17" s="391" t="s">
        <v>205</v>
      </c>
      <c r="V17" s="391" t="s">
        <v>205</v>
      </c>
    </row>
    <row r="18" customFormat="false" ht="12.75" hidden="false" customHeight="false" outlineLevel="0" collapsed="false">
      <c r="A18" s="405" t="s">
        <v>460</v>
      </c>
      <c r="I18" s="406" t="s">
        <v>461</v>
      </c>
      <c r="R18" s="419" t="s">
        <v>462</v>
      </c>
      <c r="U18" s="391" t="s">
        <v>458</v>
      </c>
      <c r="V18" s="391" t="s">
        <v>458</v>
      </c>
    </row>
    <row r="19" customFormat="false" ht="11.25" hidden="false" customHeight="false" outlineLevel="0" collapsed="false">
      <c r="A19" s="405" t="s">
        <v>463</v>
      </c>
      <c r="I19" s="406" t="s">
        <v>464</v>
      </c>
      <c r="U19" s="391" t="s">
        <v>461</v>
      </c>
      <c r="V19" s="391" t="s">
        <v>461</v>
      </c>
    </row>
    <row r="20" customFormat="false" ht="11.25" hidden="false" customHeight="false" outlineLevel="0" collapsed="false">
      <c r="A20" s="405" t="s">
        <v>465</v>
      </c>
      <c r="I20" s="406" t="s">
        <v>466</v>
      </c>
      <c r="U20" s="391" t="s">
        <v>464</v>
      </c>
      <c r="V20" s="391" t="s">
        <v>464</v>
      </c>
    </row>
    <row r="21" customFormat="false" ht="11.25" hidden="false" customHeight="false" outlineLevel="0" collapsed="false">
      <c r="A21" s="405" t="s">
        <v>467</v>
      </c>
      <c r="I21" s="406" t="s">
        <v>468</v>
      </c>
      <c r="U21" s="391" t="s">
        <v>466</v>
      </c>
      <c r="V21" s="391" t="s">
        <v>466</v>
      </c>
    </row>
    <row r="22" customFormat="false" ht="11.25" hidden="false" customHeight="false" outlineLevel="0" collapsed="false">
      <c r="A22" s="405" t="s">
        <v>469</v>
      </c>
      <c r="U22" s="391" t="s">
        <v>468</v>
      </c>
      <c r="V22" s="391" t="s">
        <v>468</v>
      </c>
    </row>
    <row r="23" customFormat="false" ht="11.25" hidden="false" customHeight="false" outlineLevel="0" collapsed="false">
      <c r="A23" s="405" t="s">
        <v>470</v>
      </c>
      <c r="U23" s="391" t="s">
        <v>471</v>
      </c>
      <c r="V23" s="391" t="s">
        <v>471</v>
      </c>
    </row>
    <row r="24" customFormat="false" ht="11.25" hidden="false" customHeight="false" outlineLevel="0" collapsed="false">
      <c r="A24" s="405" t="s">
        <v>472</v>
      </c>
      <c r="U24" s="391" t="s">
        <v>473</v>
      </c>
      <c r="V24" s="391" t="s">
        <v>473</v>
      </c>
    </row>
    <row r="25" customFormat="false" ht="11.25" hidden="false" customHeight="false" outlineLevel="0" collapsed="false">
      <c r="A25" s="405" t="s">
        <v>474</v>
      </c>
      <c r="U25" s="391" t="s">
        <v>475</v>
      </c>
      <c r="V25" s="391" t="s">
        <v>475</v>
      </c>
    </row>
    <row r="26" customFormat="false" ht="11.25" hidden="false" customHeight="false" outlineLevel="0" collapsed="false">
      <c r="A26" s="405" t="s">
        <v>476</v>
      </c>
      <c r="V26" s="391" t="s">
        <v>477</v>
      </c>
    </row>
    <row r="27" customFormat="false" ht="11.25" hidden="false" customHeight="false" outlineLevel="0" collapsed="false">
      <c r="A27" s="405" t="s">
        <v>478</v>
      </c>
      <c r="V27" s="391" t="s">
        <v>479</v>
      </c>
    </row>
    <row r="28" customFormat="false" ht="11.25" hidden="false" customHeight="false" outlineLevel="0" collapsed="false">
      <c r="A28" s="405" t="s">
        <v>480</v>
      </c>
      <c r="V28" s="391" t="s">
        <v>481</v>
      </c>
    </row>
    <row r="29" customFormat="false" ht="11.25" hidden="false" customHeight="false" outlineLevel="0" collapsed="false">
      <c r="A29" s="405" t="s">
        <v>482</v>
      </c>
      <c r="V29" s="391" t="s">
        <v>483</v>
      </c>
    </row>
    <row r="30" customFormat="false" ht="11.25" hidden="false" customHeight="false" outlineLevel="0" collapsed="false">
      <c r="A30" s="405" t="s">
        <v>484</v>
      </c>
      <c r="V30" s="391" t="s">
        <v>485</v>
      </c>
    </row>
    <row r="31" customFormat="false" ht="11.25" hidden="false" customHeight="false" outlineLevel="0" collapsed="false">
      <c r="A31" s="405" t="s">
        <v>486</v>
      </c>
      <c r="V31" s="391" t="s">
        <v>487</v>
      </c>
    </row>
    <row r="32" customFormat="false" ht="11.25" hidden="false" customHeight="false" outlineLevel="0" collapsed="false">
      <c r="A32" s="405" t="s">
        <v>488</v>
      </c>
      <c r="V32" s="391" t="s">
        <v>489</v>
      </c>
    </row>
    <row r="33" customFormat="false" ht="11.25" hidden="false" customHeight="false" outlineLevel="0" collapsed="false">
      <c r="A33" s="405" t="s">
        <v>490</v>
      </c>
      <c r="V33" s="391" t="s">
        <v>491</v>
      </c>
    </row>
    <row r="34" customFormat="false" ht="11.25" hidden="false" customHeight="false" outlineLevel="0" collapsed="false">
      <c r="A34" s="405" t="s">
        <v>492</v>
      </c>
      <c r="V34" s="391" t="s">
        <v>493</v>
      </c>
    </row>
    <row r="35" customFormat="false" ht="11.25" hidden="false" customHeight="false" outlineLevel="0" collapsed="false">
      <c r="A35" s="405" t="s">
        <v>494</v>
      </c>
      <c r="V35" s="391" t="s">
        <v>495</v>
      </c>
    </row>
    <row r="36" customFormat="false" ht="11.25" hidden="false" customHeight="false" outlineLevel="0" collapsed="false">
      <c r="A36" s="405" t="s">
        <v>496</v>
      </c>
      <c r="V36" s="391" t="s">
        <v>497</v>
      </c>
    </row>
    <row r="37" customFormat="false" ht="11.25" hidden="false" customHeight="false" outlineLevel="0" collapsed="false">
      <c r="A37" s="405" t="s">
        <v>498</v>
      </c>
      <c r="V37" s="391" t="s">
        <v>499</v>
      </c>
    </row>
    <row r="38" customFormat="false" ht="11.25" hidden="false" customHeight="false" outlineLevel="0" collapsed="false">
      <c r="A38" s="405" t="s">
        <v>500</v>
      </c>
      <c r="V38" s="391" t="s">
        <v>501</v>
      </c>
    </row>
    <row r="39" customFormat="false" ht="11.25" hidden="false" customHeight="false" outlineLevel="0" collapsed="false">
      <c r="A39" s="405" t="s">
        <v>502</v>
      </c>
      <c r="V39" s="391" t="s">
        <v>503</v>
      </c>
    </row>
    <row r="40" customFormat="false" ht="11.25" hidden="false" customHeight="false" outlineLevel="0" collapsed="false">
      <c r="A40" s="405" t="s">
        <v>504</v>
      </c>
      <c r="V40" s="391" t="s">
        <v>505</v>
      </c>
    </row>
    <row r="41" customFormat="false" ht="11.25" hidden="false" customHeight="false" outlineLevel="0" collapsed="false">
      <c r="A41" s="405" t="s">
        <v>506</v>
      </c>
      <c r="V41" s="391" t="s">
        <v>507</v>
      </c>
    </row>
    <row r="42" customFormat="false" ht="11.25" hidden="false" customHeight="false" outlineLevel="0" collapsed="false">
      <c r="A42" s="405" t="s">
        <v>508</v>
      </c>
      <c r="V42" s="391" t="s">
        <v>509</v>
      </c>
    </row>
    <row r="43" customFormat="false" ht="11.25" hidden="false" customHeight="false" outlineLevel="0" collapsed="false">
      <c r="A43" s="405" t="s">
        <v>510</v>
      </c>
      <c r="V43" s="391" t="s">
        <v>511</v>
      </c>
    </row>
    <row r="44" customFormat="false" ht="11.25" hidden="false" customHeight="false" outlineLevel="0" collapsed="false">
      <c r="A44" s="405" t="s">
        <v>512</v>
      </c>
      <c r="V44" s="391" t="s">
        <v>513</v>
      </c>
    </row>
    <row r="45" customFormat="false" ht="11.25" hidden="false" customHeight="false" outlineLevel="0" collapsed="false">
      <c r="A45" s="405" t="s">
        <v>514</v>
      </c>
      <c r="V45" s="391" t="s">
        <v>515</v>
      </c>
    </row>
    <row r="46" customFormat="false" ht="11.25" hidden="false" customHeight="false" outlineLevel="0" collapsed="false">
      <c r="A46" s="405" t="s">
        <v>516</v>
      </c>
      <c r="V46" s="391" t="s">
        <v>517</v>
      </c>
    </row>
    <row r="47" customFormat="false" ht="11.25" hidden="false" customHeight="false" outlineLevel="0" collapsed="false">
      <c r="A47" s="405" t="s">
        <v>518</v>
      </c>
      <c r="V47" s="391" t="s">
        <v>519</v>
      </c>
    </row>
    <row r="48" customFormat="false" ht="11.25" hidden="false" customHeight="false" outlineLevel="0" collapsed="false">
      <c r="A48" s="405" t="s">
        <v>520</v>
      </c>
      <c r="V48" s="391" t="s">
        <v>521</v>
      </c>
    </row>
    <row r="49" customFormat="false" ht="11.25" hidden="false" customHeight="false" outlineLevel="0" collapsed="false">
      <c r="A49" s="405" t="s">
        <v>522</v>
      </c>
      <c r="V49" s="391" t="s">
        <v>523</v>
      </c>
    </row>
    <row r="50" customFormat="false" ht="11.25" hidden="false" customHeight="false" outlineLevel="0" collapsed="false">
      <c r="A50" s="405" t="s">
        <v>524</v>
      </c>
      <c r="V50" s="391" t="s">
        <v>525</v>
      </c>
    </row>
    <row r="51" customFormat="false" ht="11.25" hidden="false" customHeight="false" outlineLevel="0" collapsed="false">
      <c r="A51" s="405" t="s">
        <v>526</v>
      </c>
      <c r="V51" s="391" t="s">
        <v>527</v>
      </c>
    </row>
    <row r="52" customFormat="false" ht="11.25" hidden="false" customHeight="false" outlineLevel="0" collapsed="false">
      <c r="A52" s="405" t="s">
        <v>528</v>
      </c>
      <c r="V52" s="391" t="s">
        <v>529</v>
      </c>
    </row>
    <row r="53" customFormat="false" ht="11.25" hidden="false" customHeight="false" outlineLevel="0" collapsed="false">
      <c r="A53" s="405" t="s">
        <v>530</v>
      </c>
      <c r="V53" s="391" t="s">
        <v>531</v>
      </c>
    </row>
    <row r="54" customFormat="false" ht="11.25" hidden="false" customHeight="false" outlineLevel="0" collapsed="false">
      <c r="A54" s="405" t="s">
        <v>532</v>
      </c>
      <c r="V54" s="391" t="s">
        <v>533</v>
      </c>
    </row>
    <row r="55" customFormat="false" ht="11.25" hidden="false" customHeight="false" outlineLevel="0" collapsed="false">
      <c r="A55" s="405" t="s">
        <v>534</v>
      </c>
      <c r="V55" s="391" t="s">
        <v>535</v>
      </c>
    </row>
    <row r="56" customFormat="false" ht="11.25" hidden="false" customHeight="false" outlineLevel="0" collapsed="false">
      <c r="A56" s="405" t="s">
        <v>536</v>
      </c>
      <c r="V56" s="391" t="s">
        <v>537</v>
      </c>
    </row>
    <row r="57" customFormat="false" ht="11.25" hidden="false" customHeight="false" outlineLevel="0" collapsed="false">
      <c r="A57" s="389" t="s">
        <v>538</v>
      </c>
      <c r="V57" s="391" t="s">
        <v>539</v>
      </c>
    </row>
    <row r="58" customFormat="false" ht="11.25" hidden="false" customHeight="false" outlineLevel="0" collapsed="false">
      <c r="A58" s="405" t="s">
        <v>540</v>
      </c>
      <c r="V58" s="391" t="s">
        <v>541</v>
      </c>
    </row>
    <row r="59" customFormat="false" ht="11.25" hidden="false" customHeight="false" outlineLevel="0" collapsed="false">
      <c r="A59" s="405" t="s">
        <v>542</v>
      </c>
      <c r="V59" s="391" t="s">
        <v>543</v>
      </c>
    </row>
    <row r="60" customFormat="false" ht="11.25" hidden="false" customHeight="false" outlineLevel="0" collapsed="false">
      <c r="A60" s="405" t="s">
        <v>544</v>
      </c>
      <c r="V60" s="391" t="s">
        <v>545</v>
      </c>
    </row>
    <row r="61" customFormat="false" ht="11.25" hidden="false" customHeight="false" outlineLevel="0" collapsed="false">
      <c r="A61" s="405" t="s">
        <v>546</v>
      </c>
      <c r="V61" s="391" t="s">
        <v>547</v>
      </c>
    </row>
    <row r="62" customFormat="false" ht="11.25" hidden="false" customHeight="false" outlineLevel="0" collapsed="false">
      <c r="A62" s="405" t="s">
        <v>548</v>
      </c>
    </row>
    <row r="63" customFormat="false" ht="11.25" hidden="false" customHeight="false" outlineLevel="0" collapsed="false">
      <c r="A63" s="405" t="s">
        <v>549</v>
      </c>
    </row>
    <row r="64" customFormat="false" ht="11.25" hidden="false" customHeight="false" outlineLevel="0" collapsed="false">
      <c r="A64" s="405" t="s">
        <v>550</v>
      </c>
    </row>
    <row r="65" customFormat="false" ht="11.25" hidden="false" customHeight="false" outlineLevel="0" collapsed="false">
      <c r="A65" s="405" t="s">
        <v>551</v>
      </c>
    </row>
    <row r="66" customFormat="false" ht="11.25" hidden="false" customHeight="false" outlineLevel="0" collapsed="false">
      <c r="A66" s="405" t="s">
        <v>552</v>
      </c>
    </row>
    <row r="67" customFormat="false" ht="11.25" hidden="false" customHeight="false" outlineLevel="0" collapsed="false">
      <c r="A67" s="405" t="s">
        <v>553</v>
      </c>
    </row>
    <row r="68" customFormat="false" ht="11.25" hidden="false" customHeight="false" outlineLevel="0" collapsed="false">
      <c r="A68" s="405" t="s">
        <v>554</v>
      </c>
    </row>
    <row r="69" customFormat="false" ht="11.25" hidden="false" customHeight="false" outlineLevel="0" collapsed="false">
      <c r="A69" s="405" t="s">
        <v>555</v>
      </c>
    </row>
    <row r="70" customFormat="false" ht="11.25" hidden="false" customHeight="false" outlineLevel="0" collapsed="false">
      <c r="A70" s="405" t="s">
        <v>556</v>
      </c>
    </row>
    <row r="71" customFormat="false" ht="11.25" hidden="false" customHeight="false" outlineLevel="0" collapsed="false">
      <c r="A71" s="405" t="s">
        <v>557</v>
      </c>
    </row>
    <row r="72" customFormat="false" ht="11.25" hidden="false" customHeight="false" outlineLevel="0" collapsed="false">
      <c r="A72" s="405" t="s">
        <v>558</v>
      </c>
    </row>
    <row r="73" customFormat="false" ht="11.25" hidden="false" customHeight="false" outlineLevel="0" collapsed="false">
      <c r="A73" s="405" t="s">
        <v>559</v>
      </c>
    </row>
    <row r="74" customFormat="false" ht="11.25" hidden="false" customHeight="false" outlineLevel="0" collapsed="false">
      <c r="A74" s="405" t="s">
        <v>560</v>
      </c>
    </row>
    <row r="75" customFormat="false" ht="11.25" hidden="false" customHeight="false" outlineLevel="0" collapsed="false">
      <c r="A75" s="405" t="s">
        <v>561</v>
      </c>
    </row>
    <row r="76" customFormat="false" ht="11.25" hidden="false" customHeight="false" outlineLevel="0" collapsed="false">
      <c r="A76" s="405" t="s">
        <v>562</v>
      </c>
    </row>
    <row r="77" customFormat="false" ht="11.25" hidden="false" customHeight="false" outlineLevel="0" collapsed="false">
      <c r="A77" s="405" t="s">
        <v>563</v>
      </c>
    </row>
    <row r="78" customFormat="false" ht="11.25" hidden="false" customHeight="false" outlineLevel="0" collapsed="false">
      <c r="A78" s="405" t="s">
        <v>564</v>
      </c>
    </row>
    <row r="79" customFormat="false" ht="11.25" hidden="false" customHeight="false" outlineLevel="0" collapsed="false">
      <c r="A79" s="405" t="s">
        <v>565</v>
      </c>
    </row>
    <row r="80" customFormat="false" ht="11.25" hidden="false" customHeight="false" outlineLevel="0" collapsed="false">
      <c r="A80" s="405" t="s">
        <v>566</v>
      </c>
    </row>
    <row r="81" customFormat="false" ht="11.25" hidden="false" customHeight="false" outlineLevel="0" collapsed="false">
      <c r="A81" s="405" t="s">
        <v>567</v>
      </c>
    </row>
    <row r="82" customFormat="false" ht="11.25" hidden="false" customHeight="false" outlineLevel="0" collapsed="false">
      <c r="A82" s="405" t="s">
        <v>568</v>
      </c>
    </row>
    <row r="83" customFormat="false" ht="11.25" hidden="false" customHeight="false" outlineLevel="0" collapsed="false">
      <c r="A83" s="405" t="s">
        <v>569</v>
      </c>
    </row>
    <row r="84" customFormat="false" ht="11.25" hidden="false" customHeight="false" outlineLevel="0" collapsed="false">
      <c r="A84" s="405" t="s">
        <v>570</v>
      </c>
    </row>
    <row r="85" customFormat="false" ht="11.25" hidden="false" customHeight="false" outlineLevel="0" collapsed="false">
      <c r="A85" s="405" t="s">
        <v>571</v>
      </c>
    </row>
    <row r="86" customFormat="false" ht="11.25" hidden="false" customHeight="false" outlineLevel="0" collapsed="false">
      <c r="A86" s="405" t="s">
        <v>572</v>
      </c>
    </row>
    <row r="87" customFormat="false" ht="11.25" hidden="false" customHeight="false" outlineLevel="0" collapsed="false">
      <c r="A87" s="405" t="s">
        <v>35</v>
      </c>
    </row>
  </sheetData>
  <mergeCells count="1">
    <mergeCell ref="AB1:AC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4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257" min="1" style="420" width="9.15"/>
  </cols>
  <sheetData>
    <row r="1" customFormat="false" ht="11.25" hidden="false" customHeight="false" outlineLevel="0" collapsed="false">
      <c r="A1" s="421" t="n">
        <f aca="false">IF('Форма 4.1.1'!$F$12="",1,0)</f>
        <v>0</v>
      </c>
    </row>
    <row r="2" customFormat="false" ht="11.25" hidden="false" customHeight="false" outlineLevel="0" collapsed="false">
      <c r="A2" s="421" t="n">
        <f aca="false">IF('Форма 4.1.1'!$F$15="",1,0)</f>
        <v>0</v>
      </c>
    </row>
    <row r="3" customFormat="false" ht="11.25" hidden="false" customHeight="false" outlineLevel="0" collapsed="false">
      <c r="A3" s="421" t="n">
        <f aca="false">IF('Форма 4.1.1'!$F$16="",1,0)</f>
        <v>0</v>
      </c>
    </row>
    <row r="4" customFormat="false" ht="11.25" hidden="false" customHeight="false" outlineLevel="0" collapsed="false">
      <c r="A4" s="421" t="n">
        <f aca="false">IF('Форма 4.1.1'!$F$17="",1,0)</f>
        <v>0</v>
      </c>
    </row>
    <row r="5" customFormat="false" ht="11.25" hidden="false" customHeight="false" outlineLevel="0" collapsed="false">
      <c r="A5" s="421" t="n">
        <f aca="false">IF('Форма 4.1.1'!$F$26="",1,0)</f>
        <v>0</v>
      </c>
    </row>
    <row r="6" customFormat="false" ht="11.25" hidden="false" customHeight="false" outlineLevel="0" collapsed="false">
      <c r="A6" s="421" t="n">
        <f aca="false">IF('Форма 4.1.1'!$F$27="",1,0)</f>
        <v>0</v>
      </c>
    </row>
    <row r="7" customFormat="false" ht="11.25" hidden="false" customHeight="false" outlineLevel="0" collapsed="false">
      <c r="A7" s="421" t="n">
        <f aca="false">IF('Форма 4.1.1'!$F$28="",1,0)</f>
        <v>0</v>
      </c>
    </row>
    <row r="8" customFormat="false" ht="11.25" hidden="false" customHeight="false" outlineLevel="0" collapsed="false">
      <c r="A8" s="421" t="n">
        <f aca="false">IF('Форма 4.1.1'!$F$29="",1,0)</f>
        <v>0</v>
      </c>
    </row>
    <row r="9" customFormat="false" ht="11.25" hidden="false" customHeight="false" outlineLevel="0" collapsed="false">
      <c r="A9" s="421" t="n">
        <f aca="false">IF('Форма 4.1.1'!$F$30="",1,0)</f>
        <v>0</v>
      </c>
    </row>
    <row r="10" customFormat="false" ht="11.25" hidden="false" customHeight="false" outlineLevel="0" collapsed="false">
      <c r="A10" s="421" t="n">
        <f aca="false">IF('Форма 4.1.1'!$F$31="",1,0)</f>
        <v>0</v>
      </c>
    </row>
    <row r="11" customFormat="false" ht="11.25" hidden="false" customHeight="false" outlineLevel="0" collapsed="false">
      <c r="A11" s="421" t="n">
        <f aca="false">IF('Форма 4.1.1'!$F$33="",1,0)</f>
        <v>0</v>
      </c>
    </row>
    <row r="12" customFormat="false" ht="11.25" hidden="false" customHeight="false" outlineLevel="0" collapsed="false">
      <c r="A12" s="421" t="n">
        <f aca="false">IF('Форма 4.1.1'!$F$34="",1,0)</f>
        <v>0</v>
      </c>
    </row>
    <row r="13" customFormat="false" ht="11.25" hidden="false" customHeight="false" outlineLevel="0" collapsed="false">
      <c r="A13" s="421" t="n">
        <f aca="false">IF('Форма 4.1.1'!$F$35="",1,0)</f>
        <v>0</v>
      </c>
    </row>
    <row r="14" customFormat="false" ht="11.25" hidden="false" customHeight="false" outlineLevel="0" collapsed="false">
      <c r="A14" s="421" t="n">
        <f aca="false">IF('Форма 4.1.1'!$F$36="",1,0)</f>
        <v>0</v>
      </c>
    </row>
    <row r="15" customFormat="false" ht="11.25" hidden="false" customHeight="false" outlineLevel="0" collapsed="false">
      <c r="A15" s="421" t="n">
        <f aca="false">IF('Форма 4.1.1'!$F$37="",1,0)</f>
        <v>0</v>
      </c>
    </row>
    <row r="16" customFormat="false" ht="11.25" hidden="false" customHeight="false" outlineLevel="0" collapsed="false">
      <c r="A16" s="421" t="n">
        <f aca="false">IF('Форма 4.1.1'!$F$39="",1,0)</f>
        <v>0</v>
      </c>
    </row>
    <row r="17" customFormat="false" ht="11.25" hidden="false" customHeight="false" outlineLevel="0" collapsed="false">
      <c r="A17" s="421" t="n">
        <f aca="false">IF('Форма 4.1.1'!$F$41="",1,0)</f>
        <v>0</v>
      </c>
    </row>
    <row r="18" customFormat="false" ht="11.25" hidden="false" customHeight="false" outlineLevel="0" collapsed="false">
      <c r="A18" s="421" t="n">
        <f aca="false">IF('Форма 4.1.1'!$F$42="",1,0)</f>
        <v>0</v>
      </c>
    </row>
    <row r="19" customFormat="false" ht="11.25" hidden="false" customHeight="false" outlineLevel="0" collapsed="false">
      <c r="A19" s="421" t="n">
        <f aca="false">IF('Форма 4.1.1'!$F$44="",1,0)</f>
        <v>0</v>
      </c>
    </row>
    <row r="20" customFormat="false" ht="11.25" hidden="false" customHeight="false" outlineLevel="0" collapsed="false">
      <c r="A20" s="421" t="n">
        <f aca="false">IF('Форма 4.1.1'!$F$45="",1,0)</f>
        <v>0</v>
      </c>
    </row>
    <row r="21" customFormat="false" ht="11.25" hidden="false" customHeight="false" outlineLevel="0" collapsed="false">
      <c r="A21" s="421" t="n">
        <f aca="false">IF('Форма 4.1.1'!$F$46="",1,0)</f>
        <v>0</v>
      </c>
    </row>
    <row r="22" customFormat="false" ht="11.25" hidden="false" customHeight="false" outlineLevel="0" collapsed="false">
      <c r="A22" s="421" t="n">
        <f aca="false">IF('Форма 4.1.1'!$F$47="",1,0)</f>
        <v>0</v>
      </c>
    </row>
    <row r="23" customFormat="false" ht="11.25" hidden="false" customHeight="false" outlineLevel="0" collapsed="false">
      <c r="A23" s="421" t="n">
        <f aca="false">IF('Форма 4.1.2'!$G$11="",1,0)</f>
        <v>0</v>
      </c>
    </row>
    <row r="24" customFormat="false" ht="11.25" hidden="false" customHeight="false" outlineLevel="0" collapsed="false">
      <c r="A24" s="421" t="n">
        <f aca="false">IF('Форма 4.1.2'!$H$11="",1,0)</f>
        <v>0</v>
      </c>
    </row>
    <row r="25" customFormat="false" ht="11.25" hidden="false" customHeight="false" outlineLevel="0" collapsed="false">
      <c r="A25" s="421" t="n">
        <f aca="false">IF('Форма 4.1.2'!$I$11="",1,0)</f>
        <v>0</v>
      </c>
    </row>
    <row r="26" customFormat="false" ht="11.25" hidden="false" customHeight="false" outlineLevel="0" collapsed="false">
      <c r="A26" s="421" t="n">
        <f aca="false">IF('Форма 4.1.2'!$J$11="",1,0)</f>
        <v>0</v>
      </c>
    </row>
    <row r="27" customFormat="false" ht="11.25" hidden="false" customHeight="false" outlineLevel="0" collapsed="false">
      <c r="A27" s="421" t="n">
        <f aca="false">IF('Форма 4.1.2'!$L$11="",1,0)</f>
        <v>0</v>
      </c>
    </row>
    <row r="28" customFormat="false" ht="11.25" hidden="false" customHeight="false" outlineLevel="0" collapsed="false">
      <c r="A28" s="421" t="n">
        <f aca="false">IF('Форма 4.1.2'!$M$11="",1,0)</f>
        <v>0</v>
      </c>
    </row>
    <row r="29" customFormat="false" ht="11.25" hidden="false" customHeight="false" outlineLevel="0" collapsed="false">
      <c r="A29" s="421" t="n">
        <f aca="false">IF('Форма 4.1.2'!$N$11="",1,0)</f>
        <v>0</v>
      </c>
    </row>
    <row r="30" customFormat="false" ht="11.25" hidden="false" customHeight="false" outlineLevel="0" collapsed="false">
      <c r="A30" s="421" t="n">
        <f aca="false">IF('Форма 4.1.2'!$O$11="",1,0)</f>
        <v>0</v>
      </c>
    </row>
    <row r="31" customFormat="false" ht="11.25" hidden="false" customHeight="false" outlineLevel="0" collapsed="false">
      <c r="A31" s="421" t="n">
        <f aca="false">IF('Форма 4.1.2'!$P$11="",1,0)</f>
        <v>0</v>
      </c>
    </row>
    <row r="32" customFormat="false" ht="11.25" hidden="false" customHeight="false" outlineLevel="0" collapsed="false">
      <c r="A32" s="421" t="n">
        <f aca="false">IF('Форма 4.1.2'!$Q$11="",1,0)</f>
        <v>0</v>
      </c>
    </row>
    <row r="33" customFormat="false" ht="11.25" hidden="false" customHeight="false" outlineLevel="0" collapsed="false">
      <c r="A33" s="421" t="n">
        <f aca="false">IF('Форма 4.1.2'!$F$11="",1,0)</f>
        <v>0</v>
      </c>
    </row>
    <row r="34" customFormat="false" ht="11.25" hidden="false" customHeight="false" outlineLevel="0" collapsed="false">
      <c r="A34" s="421" t="n">
        <f aca="false">IF('Форма 1.0.2'!$E$12="",1,0)</f>
        <v>1</v>
      </c>
    </row>
    <row r="35" customFormat="false" ht="11.25" hidden="false" customHeight="false" outlineLevel="0" collapsed="false">
      <c r="A35" s="421" t="n">
        <f aca="false">IF('Форма 1.0.2'!$F$12="",1,0)</f>
        <v>1</v>
      </c>
    </row>
    <row r="36" customFormat="false" ht="11.25" hidden="false" customHeight="false" outlineLevel="0" collapsed="false">
      <c r="A36" s="421" t="n">
        <f aca="false">IF('Форма 1.0.2'!$G$12="",1,0)</f>
        <v>1</v>
      </c>
    </row>
    <row r="37" customFormat="false" ht="11.25" hidden="false" customHeight="false" outlineLevel="0" collapsed="false">
      <c r="A37" s="421" t="n">
        <f aca="false">IF('Форма 1.0.2'!$H$12="",1,0)</f>
        <v>1</v>
      </c>
    </row>
    <row r="38" customFormat="false" ht="11.25" hidden="false" customHeight="false" outlineLevel="0" collapsed="false">
      <c r="A38" s="421" t="n">
        <f aca="false">IF('Форма 1.0.2'!$I$12="",1,0)</f>
        <v>1</v>
      </c>
    </row>
    <row r="39" customFormat="false" ht="11.25" hidden="false" customHeight="false" outlineLevel="0" collapsed="false">
      <c r="A39" s="421" t="n">
        <f aca="false">IF('Форма 1.0.2'!$J$12="",1,0)</f>
        <v>1</v>
      </c>
    </row>
    <row r="40" customFormat="false" ht="11.25" hidden="false" customHeight="false" outlineLevel="0" collapsed="false">
      <c r="A40" s="421" t="n">
        <f aca="false">IF('Сведения об изменении'!$E$12="",1,0)</f>
        <v>1</v>
      </c>
    </row>
    <row r="41" customFormat="false" ht="11.25" hidden="false" customHeight="false" outlineLevel="0" collapsed="false">
      <c r="A41" s="421" t="n">
        <f aca="false">IF('Форма 4.1.1'!$F$20="",1,0)</f>
        <v>0</v>
      </c>
    </row>
    <row r="42" customFormat="false" ht="11.25" hidden="false" customHeight="false" outlineLevel="0" collapsed="false">
      <c r="A42" s="421" t="n">
        <f aca="false">IF('Форма 4.1.1'!$F$21="",1,0)</f>
        <v>0</v>
      </c>
    </row>
    <row r="43" customFormat="false" ht="11.25" hidden="false" customHeight="false" outlineLevel="0" collapsed="false">
      <c r="A43" s="421" t="n">
        <f aca="false">IF('Форма 4.1.1'!$F$22="",1,0)</f>
        <v>0</v>
      </c>
    </row>
    <row r="44" customFormat="false" ht="11.25" hidden="false" customHeight="false" outlineLevel="0" collapsed="false">
      <c r="A44" s="421" t="n">
        <f aca="false">IF('Форма 4.1.1'!$F$19="",1,0)</f>
        <v>0</v>
      </c>
    </row>
    <row r="45" customFormat="false" ht="11.25" hidden="false" customHeight="false" outlineLevel="0" collapsed="false">
      <c r="A45" s="421" t="n">
        <f aca="false">IF('Форма 4.1.3'!$J$11="",1,0)</f>
        <v>0</v>
      </c>
    </row>
    <row r="46" customFormat="false" ht="11.25" hidden="false" customHeight="false" outlineLevel="0" collapsed="false">
      <c r="A46" s="421" t="n">
        <f aca="false">IF('Форма 4.1.3'!$J$14="",1,0)</f>
        <v>0</v>
      </c>
    </row>
    <row r="47" customFormat="false" ht="11.25" hidden="false" customHeight="false" outlineLevel="0" collapsed="false">
      <c r="A47" s="421" t="n">
        <f aca="false">IF('Форма 4.1.3'!$J$17="",1,0)</f>
        <v>0</v>
      </c>
    </row>
    <row r="48" customFormat="false" ht="11.25" hidden="false" customHeight="false" outlineLevel="0" collapsed="false">
      <c r="A48" s="421" t="n">
        <f aca="false">IF('Форма 1.0.1'!$K$9="",1,0)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2:AC1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cols>
    <col collapsed="false" customWidth="true" hidden="false" outlineLevel="0" max="1" min="1" style="0" width="10.3"/>
    <col collapsed="false" customWidth="true" hidden="false" outlineLevel="0" max="3" min="2" style="0" width="10.01"/>
    <col collapsed="false" customWidth="true" hidden="false" outlineLevel="0" max="5" min="5" style="0" width="20.03"/>
    <col collapsed="false" customWidth="true" hidden="false" outlineLevel="0" max="6" min="6" style="0" width="4.86"/>
    <col collapsed="false" customWidth="true" hidden="false" outlineLevel="0" max="8" min="7" style="0" width="20.74"/>
    <col collapsed="false" customWidth="true" hidden="false" outlineLevel="0" max="9" min="9" style="0" width="47.95"/>
    <col collapsed="false" customWidth="true" hidden="false" outlineLevel="0" max="10" min="10" style="0" width="24.34"/>
    <col collapsed="false" customWidth="true" hidden="false" outlineLevel="0" max="12" min="12" style="0" width="44.8"/>
    <col collapsed="false" customWidth="true" hidden="false" outlineLevel="0" max="13" min="13" style="0" width="32.49"/>
    <col collapsed="false" customWidth="true" hidden="false" outlineLevel="0" max="15" min="15" style="0" width="29.48"/>
    <col collapsed="false" customWidth="true" hidden="false" outlineLevel="0" max="16" min="16" style="0" width="39.65"/>
    <col collapsed="false" customWidth="true" hidden="false" outlineLevel="0" max="17" min="17" style="0" width="3.71"/>
  </cols>
  <sheetData>
    <row r="2" s="422" customFormat="true" ht="11.25" hidden="false" customHeight="false" outlineLevel="0" collapsed="false">
      <c r="A2" s="422" t="s">
        <v>573</v>
      </c>
    </row>
    <row r="4" s="214" customFormat="true" ht="15.75" hidden="false" customHeight="false" outlineLevel="0" collapsed="false">
      <c r="C4" s="423"/>
      <c r="D4" s="254" t="n">
        <v>1</v>
      </c>
      <c r="E4" s="259"/>
      <c r="F4" s="260"/>
      <c r="G4" s="261" t="n">
        <v>0</v>
      </c>
      <c r="H4" s="262"/>
      <c r="I4" s="263"/>
      <c r="J4" s="264"/>
      <c r="K4" s="265"/>
      <c r="L4" s="424"/>
      <c r="M4" s="217"/>
      <c r="N4" s="217"/>
      <c r="O4" s="217"/>
      <c r="P4" s="266"/>
      <c r="Q4" s="266"/>
      <c r="R4" s="267"/>
      <c r="S4" s="217"/>
      <c r="T4" s="217"/>
      <c r="U4" s="217"/>
      <c r="V4" s="217"/>
    </row>
    <row r="5" s="214" customFormat="true" ht="15" hidden="false" customHeight="true" outlineLevel="0" collapsed="false">
      <c r="C5" s="423"/>
      <c r="D5" s="254"/>
      <c r="E5" s="259"/>
      <c r="F5" s="273"/>
      <c r="G5" s="274"/>
      <c r="H5" s="275" t="s">
        <v>226</v>
      </c>
      <c r="I5" s="276"/>
      <c r="J5" s="276"/>
      <c r="K5" s="276"/>
      <c r="L5" s="425"/>
      <c r="M5" s="277"/>
      <c r="N5" s="217"/>
      <c r="O5" s="217"/>
      <c r="P5" s="217"/>
      <c r="Q5" s="217"/>
      <c r="R5" s="278"/>
      <c r="S5" s="217"/>
      <c r="T5" s="217"/>
      <c r="U5" s="217"/>
      <c r="V5" s="217"/>
    </row>
    <row r="7" s="422" customFormat="true" ht="11.25" hidden="false" customHeight="false" outlineLevel="0" collapsed="false">
      <c r="A7" s="422" t="s">
        <v>574</v>
      </c>
    </row>
    <row r="9" s="214" customFormat="true" ht="14.25" hidden="false" customHeight="false" outlineLevel="0" collapsed="false">
      <c r="C9" s="222"/>
      <c r="D9" s="227" t="n">
        <v>1</v>
      </c>
      <c r="E9" s="426"/>
      <c r="F9" s="268"/>
      <c r="G9" s="227" t="n">
        <v>0</v>
      </c>
      <c r="H9" s="269"/>
      <c r="I9" s="270"/>
      <c r="J9" s="271"/>
      <c r="K9" s="427"/>
      <c r="L9" s="428"/>
      <c r="M9" s="217"/>
      <c r="N9" s="217"/>
      <c r="O9" s="217"/>
      <c r="P9" s="266" t="e">
        <f aca="false">mergeValue(E9)</f>
        <v>#VALUE!</v>
      </c>
      <c r="Q9" s="266" t="n">
        <f aca="false">H9</f>
        <v>0</v>
      </c>
      <c r="R9" s="267" t="n">
        <f aca="false">I9</f>
        <v>0</v>
      </c>
      <c r="S9" s="217" t="str">
        <f aca="false">Q9&amp;" ("&amp;R9&amp;")"</f>
        <v>0 (0)</v>
      </c>
      <c r="T9" s="217"/>
      <c r="U9" s="217"/>
      <c r="V9" s="217"/>
    </row>
    <row r="12" s="422" customFormat="true" ht="11.25" hidden="false" customHeight="false" outlineLevel="0" collapsed="false">
      <c r="A12" s="422" t="s">
        <v>575</v>
      </c>
    </row>
    <row r="14" s="355" customFormat="true" ht="15" hidden="false" customHeight="true" outlineLevel="0" collapsed="false">
      <c r="C14" s="429"/>
      <c r="D14" s="370"/>
      <c r="E14" s="430"/>
    </row>
    <row r="17" s="422" customFormat="true" ht="11.25" hidden="false" customHeight="false" outlineLevel="0" collapsed="false">
      <c r="A17" s="422" t="s">
        <v>576</v>
      </c>
    </row>
    <row r="18" s="431" customFormat="true" ht="11.25" hidden="false" customHeight="false" outlineLevel="0" collapsed="false"/>
    <row r="20" s="349" customFormat="true" ht="22.5" hidden="false" customHeight="false" outlineLevel="0" collapsed="false">
      <c r="A20" s="1" t="s">
        <v>113</v>
      </c>
      <c r="B20" s="341"/>
      <c r="C20" s="342"/>
      <c r="D20" s="343" t="s">
        <v>74</v>
      </c>
      <c r="E20" s="309"/>
      <c r="F20" s="181"/>
      <c r="G20" s="181"/>
      <c r="H20" s="181"/>
      <c r="I20" s="344"/>
      <c r="J20" s="345"/>
      <c r="K20" s="432"/>
      <c r="M20" s="347" t="str">
        <f aca="false">IF(ISERROR(INDEX(kind_of_nameforms,MATCH(E20,kind_of_forms,0),1)),"",INDEX(kind_of_nameforms,MATCH(E20,kind_of_forms,0),1))</f>
        <v/>
      </c>
      <c r="N20" s="348"/>
    </row>
    <row r="25" s="422" customFormat="true" ht="11.25" hidden="false" customHeight="false" outlineLevel="0" collapsed="false">
      <c r="A25" s="422" t="s">
        <v>577</v>
      </c>
      <c r="B25" s="422" t="s">
        <v>578</v>
      </c>
      <c r="C25" s="422" t="s">
        <v>579</v>
      </c>
    </row>
    <row r="27" s="214" customFormat="true" ht="15" hidden="false" customHeight="true" outlineLevel="0" collapsed="false">
      <c r="C27" s="222"/>
      <c r="D27" s="254" t="n">
        <v>1</v>
      </c>
      <c r="E27" s="433"/>
      <c r="F27" s="434"/>
      <c r="G27" s="254"/>
      <c r="H27" s="271"/>
      <c r="I27" s="435"/>
      <c r="J27" s="436"/>
      <c r="K27" s="437"/>
      <c r="L27" s="239"/>
      <c r="M27" s="256"/>
      <c r="N27" s="438"/>
    </row>
    <row r="28" s="214" customFormat="true" ht="15" hidden="false" customHeight="true" outlineLevel="0" collapsed="false">
      <c r="C28" s="222"/>
      <c r="D28" s="254"/>
      <c r="E28" s="433"/>
      <c r="F28" s="439"/>
      <c r="G28" s="254"/>
      <c r="H28" s="271"/>
      <c r="I28" s="435"/>
      <c r="J28" s="436"/>
      <c r="K28" s="437"/>
      <c r="L28" s="440"/>
      <c r="M28" s="441"/>
      <c r="N28" s="441"/>
    </row>
    <row r="29" s="214" customFormat="true" ht="15" hidden="false" customHeight="true" outlineLevel="0" collapsed="false">
      <c r="C29" s="222"/>
      <c r="D29" s="254"/>
      <c r="E29" s="433"/>
      <c r="F29" s="442"/>
      <c r="G29" s="362"/>
      <c r="H29" s="443" t="s">
        <v>226</v>
      </c>
      <c r="I29" s="444"/>
      <c r="J29" s="444"/>
      <c r="K29" s="444"/>
      <c r="L29" s="445"/>
      <c r="M29" s="445"/>
      <c r="N29" s="446"/>
      <c r="O29" s="447"/>
    </row>
    <row r="32" customFormat="false" ht="11.25" hidden="false" customHeight="false" outlineLevel="0" collapsed="false">
      <c r="A32" s="422" t="s">
        <v>580</v>
      </c>
    </row>
    <row r="33" s="214" customFormat="true" ht="15" hidden="false" customHeight="true" outlineLevel="0" collapsed="false">
      <c r="C33" s="222"/>
      <c r="D33" s="254" t="n">
        <v>1</v>
      </c>
      <c r="E33" s="309"/>
      <c r="F33" s="434"/>
      <c r="G33" s="254" t="n">
        <v>1</v>
      </c>
      <c r="H33" s="448"/>
      <c r="I33" s="239"/>
      <c r="J33" s="449"/>
      <c r="K33" s="239" t="s">
        <v>74</v>
      </c>
      <c r="L33" s="450"/>
      <c r="M33" s="451"/>
    </row>
    <row r="34" s="214" customFormat="true" ht="15" hidden="false" customHeight="true" outlineLevel="0" collapsed="false">
      <c r="C34" s="222"/>
      <c r="D34" s="254"/>
      <c r="E34" s="309"/>
      <c r="F34" s="439"/>
      <c r="G34" s="254"/>
      <c r="H34" s="448"/>
      <c r="I34" s="239"/>
      <c r="J34" s="449"/>
      <c r="K34" s="362"/>
      <c r="L34" s="452" t="s">
        <v>581</v>
      </c>
      <c r="M34" s="452"/>
    </row>
    <row r="35" s="214" customFormat="true" ht="15" hidden="false" customHeight="true" outlineLevel="0" collapsed="false">
      <c r="C35" s="222"/>
      <c r="D35" s="254"/>
      <c r="E35" s="309"/>
      <c r="F35" s="442"/>
      <c r="G35" s="362"/>
      <c r="H35" s="443" t="s">
        <v>582</v>
      </c>
      <c r="I35" s="444"/>
      <c r="J35" s="444"/>
      <c r="K35" s="444"/>
      <c r="L35" s="444"/>
      <c r="M35" s="453"/>
    </row>
    <row r="37" s="422" customFormat="true" ht="11.25" hidden="false" customHeight="false" outlineLevel="0" collapsed="false">
      <c r="A37" s="422" t="s">
        <v>580</v>
      </c>
      <c r="B37" s="422" t="s">
        <v>580</v>
      </c>
      <c r="C37" s="422" t="s">
        <v>580</v>
      </c>
    </row>
    <row r="39" s="214" customFormat="true" ht="23.25" hidden="false" customHeight="true" outlineLevel="0" collapsed="false">
      <c r="C39" s="222"/>
      <c r="D39" s="254" t="n">
        <v>1</v>
      </c>
      <c r="E39" s="309"/>
      <c r="F39" s="434"/>
      <c r="G39" s="254" t="n">
        <v>1</v>
      </c>
      <c r="H39" s="448"/>
      <c r="I39" s="239"/>
      <c r="J39" s="454"/>
      <c r="K39" s="455" t="str">
        <f aca="false">L39&amp;".1"</f>
        <v>1.1</v>
      </c>
      <c r="L39" s="239" t="s">
        <v>74</v>
      </c>
      <c r="M39" s="456" t="s">
        <v>583</v>
      </c>
      <c r="N39" s="457"/>
      <c r="O39" s="458"/>
    </row>
    <row r="40" s="214" customFormat="true" ht="23.25" hidden="false" customHeight="true" outlineLevel="0" collapsed="false">
      <c r="C40" s="222"/>
      <c r="D40" s="254"/>
      <c r="E40" s="309"/>
      <c r="F40" s="434"/>
      <c r="G40" s="254"/>
      <c r="H40" s="448"/>
      <c r="I40" s="239"/>
      <c r="J40" s="454"/>
      <c r="K40" s="455" t="str">
        <f aca="false">L39&amp;".2"</f>
        <v>1.2</v>
      </c>
      <c r="L40" s="239"/>
      <c r="M40" s="185" t="s">
        <v>584</v>
      </c>
      <c r="N40" s="459"/>
      <c r="O40" s="458"/>
      <c r="P40" s="215"/>
    </row>
    <row r="41" s="214" customFormat="true" ht="23.25" hidden="false" customHeight="true" outlineLevel="0" collapsed="false">
      <c r="C41" s="222"/>
      <c r="D41" s="254"/>
      <c r="E41" s="309"/>
      <c r="F41" s="434"/>
      <c r="G41" s="254"/>
      <c r="H41" s="448"/>
      <c r="I41" s="239"/>
      <c r="J41" s="454"/>
      <c r="K41" s="455" t="str">
        <f aca="false">L39&amp;".3"</f>
        <v>1.3</v>
      </c>
      <c r="L41" s="239"/>
      <c r="M41" s="185" t="s">
        <v>585</v>
      </c>
      <c r="N41" s="459"/>
      <c r="O41" s="458"/>
      <c r="P41" s="215"/>
    </row>
    <row r="42" s="214" customFormat="true" ht="23.25" hidden="false" customHeight="true" outlineLevel="0" collapsed="false">
      <c r="C42" s="222"/>
      <c r="D42" s="254"/>
      <c r="E42" s="309"/>
      <c r="F42" s="434"/>
      <c r="G42" s="254"/>
      <c r="H42" s="448"/>
      <c r="I42" s="239"/>
      <c r="J42" s="454"/>
      <c r="K42" s="455" t="str">
        <f aca="false">L39&amp;".4"</f>
        <v>1.4</v>
      </c>
      <c r="L42" s="239"/>
      <c r="M42" s="185" t="s">
        <v>586</v>
      </c>
      <c r="N42" s="243"/>
      <c r="O42" s="458"/>
      <c r="P42" s="215"/>
    </row>
    <row r="43" s="214" customFormat="true" ht="23.25" hidden="false" customHeight="true" outlineLevel="0" collapsed="false">
      <c r="C43" s="222"/>
      <c r="D43" s="254"/>
      <c r="E43" s="309"/>
      <c r="F43" s="434"/>
      <c r="G43" s="254"/>
      <c r="H43" s="448"/>
      <c r="I43" s="239"/>
      <c r="J43" s="454"/>
      <c r="K43" s="455" t="str">
        <f aca="false">L39&amp;".5"</f>
        <v>1.5</v>
      </c>
      <c r="L43" s="239"/>
      <c r="M43" s="460" t="s">
        <v>587</v>
      </c>
      <c r="N43" s="459"/>
      <c r="O43" s="458"/>
      <c r="P43" s="215"/>
    </row>
    <row r="44" s="214" customFormat="true" ht="23.25" hidden="false" customHeight="true" outlineLevel="0" collapsed="false">
      <c r="C44" s="222"/>
      <c r="D44" s="254"/>
      <c r="E44" s="309"/>
      <c r="F44" s="434"/>
      <c r="G44" s="254"/>
      <c r="H44" s="448"/>
      <c r="I44" s="239"/>
      <c r="J44" s="454"/>
      <c r="K44" s="455" t="str">
        <f aca="false">L39&amp;".6"</f>
        <v>1.6</v>
      </c>
      <c r="L44" s="239"/>
      <c r="M44" s="461" t="s">
        <v>588</v>
      </c>
      <c r="N44" s="462"/>
      <c r="O44" s="458"/>
      <c r="P44" s="215"/>
    </row>
    <row r="45" s="214" customFormat="true" ht="23.25" hidden="false" customHeight="true" outlineLevel="0" collapsed="false">
      <c r="C45" s="222"/>
      <c r="D45" s="254"/>
      <c r="E45" s="309"/>
      <c r="F45" s="434"/>
      <c r="G45" s="254"/>
      <c r="H45" s="448"/>
      <c r="I45" s="239"/>
      <c r="J45" s="454"/>
      <c r="K45" s="455" t="str">
        <f aca="false">L39&amp;".7"</f>
        <v>1.7</v>
      </c>
      <c r="L45" s="239"/>
      <c r="M45" s="460" t="s">
        <v>589</v>
      </c>
      <c r="N45" s="459"/>
      <c r="O45" s="458"/>
      <c r="P45" s="215"/>
    </row>
    <row r="46" s="214" customFormat="true" ht="23.25" hidden="false" customHeight="true" outlineLevel="0" collapsed="false">
      <c r="C46" s="222"/>
      <c r="D46" s="254"/>
      <c r="E46" s="309"/>
      <c r="F46" s="434"/>
      <c r="G46" s="254"/>
      <c r="H46" s="448"/>
      <c r="I46" s="239"/>
      <c r="J46" s="454"/>
      <c r="K46" s="455" t="str">
        <f aca="false">L39&amp;".8"</f>
        <v>1.8</v>
      </c>
      <c r="L46" s="239"/>
      <c r="M46" s="185" t="s">
        <v>590</v>
      </c>
      <c r="N46" s="243"/>
      <c r="O46" s="458"/>
      <c r="P46" s="215"/>
    </row>
    <row r="47" s="214" customFormat="true" ht="23.25" hidden="false" customHeight="true" outlineLevel="0" collapsed="false">
      <c r="C47" s="222"/>
      <c r="D47" s="254"/>
      <c r="E47" s="309"/>
      <c r="F47" s="434"/>
      <c r="G47" s="254"/>
      <c r="H47" s="448"/>
      <c r="I47" s="239"/>
      <c r="J47" s="454"/>
      <c r="K47" s="455" t="str">
        <f aca="false">L39&amp;".9"</f>
        <v>1.9</v>
      </c>
      <c r="L47" s="239"/>
      <c r="M47" s="460" t="s">
        <v>591</v>
      </c>
      <c r="N47" s="459"/>
      <c r="O47" s="458"/>
      <c r="P47" s="215"/>
    </row>
    <row r="48" s="214" customFormat="true" ht="23.25" hidden="false" customHeight="true" outlineLevel="0" collapsed="false">
      <c r="C48" s="222"/>
      <c r="D48" s="254"/>
      <c r="E48" s="309"/>
      <c r="F48" s="434"/>
      <c r="G48" s="254"/>
      <c r="H48" s="448"/>
      <c r="I48" s="239"/>
      <c r="J48" s="454"/>
      <c r="K48" s="455" t="str">
        <f aca="false">L39&amp;".10"</f>
        <v>1.10</v>
      </c>
      <c r="L48" s="239"/>
      <c r="M48" s="185" t="s">
        <v>592</v>
      </c>
      <c r="N48" s="243"/>
      <c r="O48" s="458"/>
      <c r="P48" s="215"/>
    </row>
    <row r="49" s="214" customFormat="true" ht="23.25" hidden="false" customHeight="true" outlineLevel="0" collapsed="false">
      <c r="C49" s="222"/>
      <c r="D49" s="254"/>
      <c r="E49" s="309"/>
      <c r="F49" s="434"/>
      <c r="G49" s="254"/>
      <c r="H49" s="448"/>
      <c r="I49" s="239"/>
      <c r="J49" s="454"/>
      <c r="K49" s="455" t="str">
        <f aca="false">L39&amp;".11"</f>
        <v>1.11</v>
      </c>
      <c r="L49" s="239"/>
      <c r="M49" s="460" t="s">
        <v>591</v>
      </c>
      <c r="N49" s="459"/>
      <c r="O49" s="458"/>
      <c r="P49" s="215"/>
    </row>
    <row r="50" s="214" customFormat="true" ht="23.25" hidden="false" customHeight="true" outlineLevel="0" collapsed="false">
      <c r="C50" s="222"/>
      <c r="D50" s="254"/>
      <c r="E50" s="309"/>
      <c r="F50" s="434"/>
      <c r="G50" s="254"/>
      <c r="H50" s="448"/>
      <c r="I50" s="239"/>
      <c r="J50" s="454"/>
      <c r="K50" s="455" t="str">
        <f aca="false">L39&amp;".12"</f>
        <v>1.12</v>
      </c>
      <c r="L50" s="239"/>
      <c r="M50" s="185" t="s">
        <v>593</v>
      </c>
      <c r="N50" s="243"/>
      <c r="O50" s="458"/>
      <c r="P50" s="215"/>
    </row>
    <row r="51" s="214" customFormat="true" ht="15" hidden="false" customHeight="true" outlineLevel="0" collapsed="false">
      <c r="C51" s="222"/>
      <c r="D51" s="254"/>
      <c r="E51" s="309"/>
      <c r="F51" s="439"/>
      <c r="G51" s="254"/>
      <c r="H51" s="448"/>
      <c r="I51" s="239"/>
      <c r="J51" s="454"/>
      <c r="K51" s="463"/>
      <c r="L51" s="464"/>
      <c r="M51" s="452" t="s">
        <v>594</v>
      </c>
      <c r="N51" s="452"/>
      <c r="O51" s="452"/>
    </row>
    <row r="52" s="214" customFormat="true" ht="15" hidden="false" customHeight="true" outlineLevel="0" collapsed="false">
      <c r="C52" s="222"/>
      <c r="D52" s="254"/>
      <c r="E52" s="309"/>
      <c r="F52" s="442"/>
      <c r="G52" s="362"/>
      <c r="H52" s="443" t="s">
        <v>582</v>
      </c>
      <c r="I52" s="444"/>
      <c r="J52" s="444"/>
      <c r="K52" s="444"/>
      <c r="L52" s="444"/>
      <c r="M52" s="444"/>
      <c r="N52" s="444"/>
      <c r="O52" s="453"/>
    </row>
    <row r="54" s="422" customFormat="true" ht="11.25" hidden="false" customHeight="false" outlineLevel="0" collapsed="false">
      <c r="A54" s="422" t="s">
        <v>595</v>
      </c>
    </row>
    <row r="56" s="355" customFormat="true" ht="15" hidden="false" customHeight="true" outlineLevel="0" collapsed="false">
      <c r="C56" s="429"/>
      <c r="D56" s="370"/>
      <c r="E56" s="371"/>
    </row>
    <row r="58" s="422" customFormat="true" ht="11.25" hidden="false" customHeight="false" outlineLevel="0" collapsed="false">
      <c r="A58" s="422" t="s">
        <v>580</v>
      </c>
      <c r="B58" s="422" t="s">
        <v>580</v>
      </c>
      <c r="C58" s="422" t="s">
        <v>580</v>
      </c>
    </row>
    <row r="60" s="214" customFormat="true" ht="14.25" hidden="false" customHeight="false" outlineLevel="0" collapsed="false">
      <c r="C60" s="222"/>
      <c r="D60" s="254" t="n">
        <v>1</v>
      </c>
      <c r="E60" s="448"/>
      <c r="F60" s="465"/>
      <c r="G60" s="466" t="n">
        <v>1</v>
      </c>
      <c r="H60" s="448"/>
      <c r="I60" s="239"/>
      <c r="J60" s="454"/>
      <c r="K60" s="455"/>
      <c r="L60" s="239" t="s">
        <v>74</v>
      </c>
      <c r="M60" s="467"/>
      <c r="N60" s="468"/>
      <c r="O60" s="468"/>
      <c r="P60" s="469"/>
      <c r="Q60" s="470"/>
      <c r="R60" s="471"/>
      <c r="S60" s="470"/>
      <c r="T60" s="469"/>
      <c r="U60" s="470"/>
      <c r="V60" s="469"/>
      <c r="W60" s="470"/>
      <c r="X60" s="469"/>
      <c r="Y60" s="458"/>
    </row>
    <row r="61" s="214" customFormat="true" ht="15" hidden="false" customHeight="true" outlineLevel="0" collapsed="false">
      <c r="C61" s="222"/>
      <c r="D61" s="254"/>
      <c r="E61" s="448"/>
      <c r="F61" s="465"/>
      <c r="G61" s="466"/>
      <c r="H61" s="448"/>
      <c r="I61" s="239"/>
      <c r="J61" s="454"/>
      <c r="K61" s="463"/>
      <c r="L61" s="464"/>
      <c r="M61" s="452" t="s">
        <v>594</v>
      </c>
      <c r="N61" s="452"/>
      <c r="O61" s="452"/>
      <c r="P61" s="452"/>
      <c r="Q61" s="452"/>
      <c r="R61" s="452"/>
      <c r="S61" s="452"/>
      <c r="T61" s="452"/>
      <c r="U61" s="452"/>
      <c r="V61" s="452"/>
      <c r="W61" s="452"/>
      <c r="X61" s="452"/>
      <c r="Y61" s="452"/>
    </row>
    <row r="62" s="214" customFormat="true" ht="15" hidden="false" customHeight="true" outlineLevel="0" collapsed="false">
      <c r="C62" s="222"/>
      <c r="D62" s="254"/>
      <c r="E62" s="448"/>
      <c r="F62" s="472"/>
      <c r="G62" s="473"/>
      <c r="H62" s="443" t="s">
        <v>582</v>
      </c>
      <c r="I62" s="444"/>
      <c r="J62" s="444"/>
      <c r="K62" s="444"/>
      <c r="L62" s="444"/>
      <c r="M62" s="444"/>
      <c r="N62" s="444"/>
      <c r="O62" s="444"/>
      <c r="P62" s="444"/>
      <c r="Q62" s="444"/>
      <c r="R62" s="444"/>
      <c r="S62" s="444"/>
      <c r="T62" s="444"/>
      <c r="U62" s="444"/>
      <c r="V62" s="444"/>
      <c r="W62" s="444"/>
      <c r="X62" s="444"/>
      <c r="Y62" s="453"/>
    </row>
    <row r="65" s="214" customFormat="true" ht="22.5" hidden="false" customHeight="false" outlineLevel="0" collapsed="false">
      <c r="C65" s="222"/>
      <c r="D65" s="239"/>
      <c r="E65" s="474"/>
      <c r="F65" s="241"/>
      <c r="G65" s="242"/>
      <c r="H65" s="242"/>
      <c r="I65" s="243"/>
      <c r="J65" s="242"/>
      <c r="K65" s="475"/>
      <c r="L65" s="242"/>
      <c r="M65" s="243"/>
      <c r="N65" s="242"/>
      <c r="O65" s="243"/>
      <c r="P65" s="242"/>
      <c r="Q65" s="243"/>
      <c r="R65" s="476" t="str">
        <f aca="false">IF(E65="","n",IF(ISERROR(MATCH(E65,List05_CS_Copy,0)),"n","y"))</f>
        <v>n</v>
      </c>
      <c r="S65" s="225"/>
      <c r="T65" s="217"/>
      <c r="U65" s="217"/>
      <c r="V65" s="217"/>
      <c r="W65" s="217"/>
      <c r="X65" s="217"/>
      <c r="Y65" s="217"/>
      <c r="Z65" s="233" t="str">
        <f aca="false">IF(E65="","n",IF(ISERROR(MATCH(E65,List05_CS_Copy,0)),"n","y"))</f>
        <v>n</v>
      </c>
      <c r="AA65" s="233" t="str">
        <f aca="false">IF(F65="","n",IF(ISERROR(MATCH(F65,List05_VD_Copy,0)),"n","y"))</f>
        <v>n</v>
      </c>
      <c r="AB65" s="217"/>
      <c r="AC65" s="217"/>
    </row>
    <row r="68" s="422" customFormat="true" ht="11.25" hidden="false" customHeight="false" outlineLevel="0" collapsed="false">
      <c r="A68" s="422" t="s">
        <v>596</v>
      </c>
    </row>
    <row r="70" s="160" customFormat="true" ht="22.5" hidden="false" customHeight="false" outlineLevel="0" collapsed="false">
      <c r="A70" s="477"/>
      <c r="B70" s="169"/>
      <c r="C70" s="478"/>
      <c r="D70" s="175"/>
      <c r="E70" s="479"/>
      <c r="F70" s="480"/>
      <c r="G70" s="481"/>
      <c r="H70" s="166"/>
    </row>
    <row r="72" s="422" customFormat="true" ht="11.25" hidden="false" customHeight="false" outlineLevel="0" collapsed="false">
      <c r="A72" s="422" t="s">
        <v>577</v>
      </c>
    </row>
    <row r="74" s="160" customFormat="true" ht="22.5" hidden="false" customHeight="false" outlineLevel="0" collapsed="false">
      <c r="A74" s="169"/>
      <c r="B74" s="169"/>
      <c r="C74" s="169"/>
      <c r="D74" s="175"/>
      <c r="E74" s="179"/>
      <c r="F74" s="482"/>
      <c r="G74" s="481"/>
      <c r="H74" s="166"/>
    </row>
    <row r="77" s="422" customFormat="true" ht="11.25" hidden="false" customHeight="false" outlineLevel="0" collapsed="false">
      <c r="A77" s="422" t="s">
        <v>597</v>
      </c>
    </row>
    <row r="79" s="355" customFormat="true" ht="15" hidden="false" customHeight="true" outlineLevel="0" collapsed="false">
      <c r="C79" s="369"/>
      <c r="D79" s="370" t="n">
        <v>1</v>
      </c>
      <c r="E79" s="371"/>
    </row>
    <row r="83" s="422" customFormat="true" ht="17.1" hidden="false" customHeight="true" outlineLevel="0" collapsed="false">
      <c r="A83" s="422" t="s">
        <v>598</v>
      </c>
    </row>
    <row r="84" customFormat="false" ht="17.1" hidden="false" customHeight="true" outlineLevel="0" collapsed="false"/>
    <row r="85" s="306" customFormat="true" ht="90" hidden="false" customHeight="false" outlineLevel="0" collapsed="false">
      <c r="A85" s="303" t="n">
        <v>1</v>
      </c>
      <c r="B85" s="304"/>
      <c r="C85" s="304"/>
      <c r="D85" s="304"/>
      <c r="E85" s="303"/>
      <c r="F85" s="304"/>
      <c r="G85" s="304"/>
      <c r="I85" s="298" t="e">
        <f aca="false">"2."&amp;mergeValue(A85)</f>
        <v>#VALUE!</v>
      </c>
      <c r="J85" s="299" t="s">
        <v>243</v>
      </c>
      <c r="K85" s="300" t="str">
        <f aca="false">IF(first_sys="","наименование отсутствует",first_sys)</f>
        <v>Система центрального теплоснабжения</v>
      </c>
      <c r="L85" s="301" t="s">
        <v>244</v>
      </c>
      <c r="M85" s="307"/>
      <c r="N85" s="288" t="str">
        <f aca="false">IF(K85="","",K85)</f>
        <v>Система центрального теплоснабжения</v>
      </c>
      <c r="O85" s="288"/>
      <c r="P85" s="288"/>
      <c r="Q85" s="288"/>
      <c r="R85" s="308"/>
      <c r="S85" s="288" t="s">
        <v>245</v>
      </c>
      <c r="T85" s="304"/>
      <c r="U85" s="304"/>
      <c r="V85" s="304"/>
      <c r="W85" s="304"/>
    </row>
    <row r="86" s="306" customFormat="true" ht="33.75" hidden="false" customHeight="false" outlineLevel="0" collapsed="false">
      <c r="A86" s="303"/>
      <c r="B86" s="304"/>
      <c r="C86" s="304"/>
      <c r="D86" s="304"/>
      <c r="E86" s="303"/>
      <c r="F86" s="304"/>
      <c r="G86" s="304"/>
      <c r="I86" s="298" t="e">
        <f aca="false">"3."&amp;mergeValue(A86)</f>
        <v>#VALUE!</v>
      </c>
      <c r="J86" s="299" t="s">
        <v>246</v>
      </c>
      <c r="K86" s="309"/>
      <c r="L86" s="301" t="s">
        <v>247</v>
      </c>
      <c r="M86" s="307"/>
      <c r="N86" s="288"/>
      <c r="O86" s="288" t="str">
        <f aca="false">IF(K86="","",K86)</f>
        <v/>
      </c>
      <c r="P86" s="288"/>
      <c r="Q86" s="288"/>
      <c r="R86" s="308"/>
      <c r="S86" s="288" t="s">
        <v>248</v>
      </c>
      <c r="T86" s="304"/>
      <c r="U86" s="304"/>
      <c r="V86" s="304"/>
      <c r="W86" s="304"/>
    </row>
    <row r="87" s="306" customFormat="true" ht="33.75" hidden="false" customHeight="false" outlineLevel="0" collapsed="false">
      <c r="A87" s="303"/>
      <c r="B87" s="303" t="n">
        <v>1</v>
      </c>
      <c r="C87" s="304"/>
      <c r="D87" s="304"/>
      <c r="E87" s="303"/>
      <c r="F87" s="303"/>
      <c r="G87" s="304"/>
      <c r="I87" s="298" t="e">
        <f aca="false">"4."&amp;mergeValue(A87)</f>
        <v>#VALUE!</v>
      </c>
      <c r="J87" s="299" t="s">
        <v>249</v>
      </c>
      <c r="K87" s="293" t="s">
        <v>79</v>
      </c>
      <c r="L87" s="301"/>
      <c r="M87" s="307"/>
      <c r="N87" s="288"/>
      <c r="O87" s="288"/>
      <c r="P87" s="288"/>
      <c r="Q87" s="288"/>
      <c r="R87" s="308"/>
      <c r="S87" s="288"/>
      <c r="T87" s="304"/>
      <c r="U87" s="304"/>
      <c r="V87" s="304"/>
      <c r="W87" s="304"/>
    </row>
    <row r="88" s="306" customFormat="true" ht="33.75" hidden="false" customHeight="false" outlineLevel="0" collapsed="false">
      <c r="A88" s="303"/>
      <c r="B88" s="303"/>
      <c r="C88" s="303"/>
      <c r="D88" s="303"/>
      <c r="E88" s="303"/>
      <c r="F88" s="303"/>
      <c r="G88" s="303"/>
      <c r="I88" s="298" t="e">
        <f aca="false">"4."&amp;mergeValue(A88)&amp;"."&amp;mergeValue(B87)</f>
        <v>#VALUE!</v>
      </c>
      <c r="J88" s="310" t="s">
        <v>75</v>
      </c>
      <c r="K88" s="300" t="str">
        <f aca="false">IF(region_name="","",region_name)</f>
        <v>Ярославская область</v>
      </c>
      <c r="L88" s="301" t="s">
        <v>250</v>
      </c>
      <c r="M88" s="307"/>
      <c r="N88" s="288"/>
      <c r="O88" s="288"/>
      <c r="P88" s="288"/>
      <c r="Q88" s="288"/>
      <c r="R88" s="308"/>
      <c r="S88" s="288"/>
      <c r="T88" s="304"/>
      <c r="U88" s="304"/>
      <c r="V88" s="304"/>
      <c r="W88" s="304"/>
    </row>
    <row r="89" s="306" customFormat="true" ht="45" hidden="false" customHeight="false" outlineLevel="0" collapsed="false">
      <c r="A89" s="303"/>
      <c r="B89" s="303"/>
      <c r="C89" s="303" t="n">
        <v>1</v>
      </c>
      <c r="D89" s="303"/>
      <c r="E89" s="303"/>
      <c r="F89" s="303"/>
      <c r="G89" s="303"/>
      <c r="I89" s="298" t="e">
        <f aca="false">"4."&amp;mergeValue(A89)&amp;"."&amp;mergeValue(B89)&amp;"."&amp;mergeValue(C89)</f>
        <v>#VALUE!</v>
      </c>
      <c r="J89" s="311" t="s">
        <v>251</v>
      </c>
      <c r="K89" s="300"/>
      <c r="L89" s="301" t="s">
        <v>252</v>
      </c>
      <c r="M89" s="307"/>
      <c r="N89" s="288"/>
      <c r="O89" s="288"/>
      <c r="P89" s="288" t="str">
        <f aca="false">IF(K89="","",K89)</f>
        <v/>
      </c>
      <c r="Q89" s="288"/>
      <c r="R89" s="308"/>
      <c r="S89" s="288" t="s">
        <v>253</v>
      </c>
      <c r="T89" s="304"/>
      <c r="U89" s="304"/>
      <c r="V89" s="304"/>
      <c r="W89" s="304"/>
    </row>
    <row r="90" s="306" customFormat="true" ht="22.5" hidden="false" customHeight="true" outlineLevel="0" collapsed="false">
      <c r="A90" s="303"/>
      <c r="B90" s="303"/>
      <c r="C90" s="303"/>
      <c r="D90" s="303" t="n">
        <v>1</v>
      </c>
      <c r="E90" s="303"/>
      <c r="F90" s="303"/>
      <c r="G90" s="303"/>
      <c r="I90" s="298" t="e">
        <f aca="false">"4."&amp;mergeValue(A90)&amp;"."&amp;mergeValue(B90)&amp;"."&amp;mergeValue(C90)&amp;"."&amp;mergeValue(D90)</f>
        <v>#VALUE!</v>
      </c>
      <c r="J90" s="312" t="s">
        <v>254</v>
      </c>
      <c r="K90" s="300"/>
      <c r="L90" s="313" t="s">
        <v>256</v>
      </c>
      <c r="M90" s="307"/>
      <c r="N90" s="288"/>
      <c r="O90" s="288"/>
      <c r="P90" s="288"/>
      <c r="Q90" s="288" t="str">
        <f aca="false">IF(K90="","",K90)</f>
        <v/>
      </c>
      <c r="R90" s="308"/>
      <c r="S90" s="288" t="s">
        <v>257</v>
      </c>
      <c r="T90" s="304"/>
      <c r="U90" s="304"/>
      <c r="V90" s="304"/>
      <c r="W90" s="304"/>
    </row>
    <row r="91" s="306" customFormat="true" ht="18.75" hidden="false" customHeight="false" outlineLevel="0" collapsed="false">
      <c r="A91" s="303"/>
      <c r="B91" s="303"/>
      <c r="C91" s="303"/>
      <c r="D91" s="303"/>
      <c r="E91" s="303"/>
      <c r="F91" s="303"/>
      <c r="G91" s="303"/>
      <c r="I91" s="314"/>
      <c r="J91" s="315" t="s">
        <v>226</v>
      </c>
      <c r="K91" s="316"/>
      <c r="L91" s="313"/>
      <c r="M91" s="307"/>
      <c r="N91" s="288"/>
      <c r="O91" s="288"/>
      <c r="P91" s="288"/>
      <c r="Q91" s="288"/>
      <c r="R91" s="308"/>
      <c r="S91" s="288"/>
      <c r="T91" s="304"/>
      <c r="U91" s="304"/>
      <c r="V91" s="304"/>
      <c r="W91" s="304"/>
    </row>
    <row r="92" s="306" customFormat="true" ht="18.75" hidden="false" customHeight="false" outlineLevel="0" collapsed="false">
      <c r="A92" s="303"/>
      <c r="B92" s="303"/>
      <c r="C92" s="303"/>
      <c r="D92" s="303"/>
      <c r="E92" s="303"/>
      <c r="F92" s="303"/>
      <c r="G92" s="303"/>
      <c r="I92" s="317"/>
      <c r="J92" s="318" t="s">
        <v>232</v>
      </c>
      <c r="K92" s="319"/>
      <c r="L92" s="320"/>
      <c r="M92" s="307"/>
      <c r="N92" s="288"/>
      <c r="O92" s="288"/>
      <c r="P92" s="288"/>
      <c r="Q92" s="288"/>
      <c r="R92" s="308"/>
      <c r="S92" s="288"/>
      <c r="T92" s="304"/>
      <c r="U92" s="304"/>
      <c r="V92" s="304"/>
      <c r="W92" s="304"/>
    </row>
    <row r="93" s="306" customFormat="true" ht="18.75" hidden="false" customHeight="false" outlineLevel="0" collapsed="false">
      <c r="A93" s="303"/>
      <c r="B93" s="304"/>
      <c r="C93" s="304"/>
      <c r="D93" s="304"/>
      <c r="E93" s="303"/>
      <c r="F93" s="304"/>
      <c r="G93" s="304"/>
      <c r="I93" s="317"/>
      <c r="J93" s="321" t="s">
        <v>260</v>
      </c>
      <c r="K93" s="319"/>
      <c r="L93" s="320"/>
      <c r="M93" s="307"/>
      <c r="N93" s="288"/>
      <c r="O93" s="288"/>
      <c r="P93" s="288"/>
      <c r="Q93" s="288"/>
      <c r="R93" s="308"/>
      <c r="S93" s="288"/>
      <c r="T93" s="304"/>
      <c r="U93" s="304"/>
      <c r="V93" s="304"/>
      <c r="W93" s="304"/>
    </row>
    <row r="94" s="306" customFormat="true" ht="18.75" hidden="false" customHeight="false" outlineLevel="0" collapsed="false">
      <c r="A94" s="304"/>
      <c r="B94" s="304"/>
      <c r="C94" s="304"/>
      <c r="D94" s="304"/>
      <c r="E94" s="304"/>
      <c r="F94" s="304"/>
      <c r="G94" s="304"/>
      <c r="I94" s="317"/>
      <c r="J94" s="187" t="s">
        <v>599</v>
      </c>
      <c r="K94" s="319"/>
      <c r="L94" s="320"/>
      <c r="M94" s="307"/>
      <c r="N94" s="288"/>
      <c r="O94" s="288"/>
      <c r="P94" s="288"/>
      <c r="Q94" s="288"/>
      <c r="R94" s="308"/>
      <c r="S94" s="288"/>
      <c r="T94" s="304"/>
      <c r="U94" s="304"/>
      <c r="V94" s="304"/>
      <c r="W94" s="304"/>
    </row>
    <row r="98" s="422" customFormat="true" ht="17.1" hidden="false" customHeight="true" outlineLevel="0" collapsed="false">
      <c r="A98" s="422" t="s">
        <v>600</v>
      </c>
    </row>
    <row r="100" customFormat="false" ht="11.25" hidden="false" customHeight="false" outlineLevel="0" collapsed="false">
      <c r="C100" s="309"/>
    </row>
    <row r="101" customFormat="false" ht="45" hidden="false" customHeight="false" outlineLevel="0" collapsed="false">
      <c r="C101" s="300" t="str">
        <f aca="false">IF(ISERROR(INDEX(List02_VDCol,MATCH(C100,List02_CSCol,0))),"наименование отсутствует",INDEX(List02_VDCol,MATCH(C100,List02_CSCol,0)))</f>
        <v>наименование отсутствует</v>
      </c>
    </row>
    <row r="103" s="422" customFormat="true" ht="17.1" hidden="false" customHeight="true" outlineLevel="0" collapsed="false">
      <c r="A103" s="422" t="s">
        <v>601</v>
      </c>
    </row>
    <row r="105" customFormat="false" ht="56.25" hidden="false" customHeight="false" outlineLevel="0" collapsed="false">
      <c r="C105" s="300" t="str">
        <f aca="false">IF(first_sys="","наименование отсутствует",first_sys)</f>
        <v>Система центрального теплоснабжения</v>
      </c>
    </row>
    <row r="106" customFormat="false" ht="11.25" hidden="false" customHeight="false" outlineLevel="0" collapsed="false">
      <c r="C106" s="309"/>
    </row>
    <row r="109" s="422" customFormat="true" ht="17.1" hidden="false" customHeight="true" outlineLevel="0" collapsed="false">
      <c r="A109" s="422" t="s">
        <v>578</v>
      </c>
    </row>
    <row r="111" s="160" customFormat="true" ht="67.5" hidden="false" customHeight="false" outlineLevel="0" collapsed="false">
      <c r="A111" s="170" t="n">
        <v>1</v>
      </c>
      <c r="B111" s="169"/>
      <c r="C111" s="183"/>
      <c r="D111" s="184" t="str">
        <f aca="false">"2.7."&amp;A111</f>
        <v>2.7.1</v>
      </c>
      <c r="E111" s="179" t="s">
        <v>100</v>
      </c>
      <c r="F111" s="178" t="s">
        <v>79</v>
      </c>
      <c r="G111" s="176" t="s">
        <v>101</v>
      </c>
      <c r="H111" s="166"/>
    </row>
    <row r="112" s="160" customFormat="true" ht="67.5" hidden="false" customHeight="false" outlineLevel="0" collapsed="false">
      <c r="A112" s="170"/>
      <c r="B112" s="169"/>
      <c r="C112" s="183"/>
      <c r="D112" s="184" t="str">
        <f aca="false">"2.7."&amp;A111&amp;".1"</f>
        <v>2.7.1.1</v>
      </c>
      <c r="E112" s="185" t="s">
        <v>102</v>
      </c>
      <c r="F112" s="180"/>
      <c r="G112" s="176"/>
      <c r="H112" s="166"/>
    </row>
    <row r="113" s="160" customFormat="true" ht="67.5" hidden="false" customHeight="false" outlineLevel="0" collapsed="false">
      <c r="A113" s="170"/>
      <c r="B113" s="169"/>
      <c r="C113" s="183"/>
      <c r="D113" s="184" t="str">
        <f aca="false">"2.7."&amp;A111&amp;".2"</f>
        <v>2.7.1.2</v>
      </c>
      <c r="E113" s="185" t="s">
        <v>104</v>
      </c>
      <c r="F113" s="181"/>
      <c r="G113" s="176" t="s">
        <v>106</v>
      </c>
      <c r="H113" s="166"/>
    </row>
    <row r="114" s="160" customFormat="true" ht="22.5" hidden="false" customHeight="false" outlineLevel="0" collapsed="false">
      <c r="A114" s="170"/>
      <c r="B114" s="169"/>
      <c r="C114" s="183"/>
      <c r="D114" s="184" t="str">
        <f aca="false">"2.7."&amp;A111&amp;".3"</f>
        <v>2.7.1.3</v>
      </c>
      <c r="E114" s="185" t="s">
        <v>107</v>
      </c>
      <c r="F114" s="180"/>
      <c r="G114" s="176"/>
      <c r="H114" s="166"/>
    </row>
    <row r="115" s="160" customFormat="true" ht="56.25" hidden="false" customHeight="false" outlineLevel="0" collapsed="false">
      <c r="A115" s="170"/>
      <c r="B115" s="169"/>
      <c r="C115" s="183"/>
      <c r="D115" s="184" t="str">
        <f aca="false">"2.7."&amp;A111&amp;".4"</f>
        <v>2.7.1.4</v>
      </c>
      <c r="E115" s="185" t="s">
        <v>109</v>
      </c>
      <c r="F115" s="180"/>
      <c r="G115" s="176" t="s">
        <v>111</v>
      </c>
      <c r="H115" s="166"/>
    </row>
  </sheetData>
  <mergeCells count="43">
    <mergeCell ref="C4:C5"/>
    <mergeCell ref="D4:D5"/>
    <mergeCell ref="E4:E5"/>
    <mergeCell ref="D27:D29"/>
    <mergeCell ref="E27:E29"/>
    <mergeCell ref="G27:G28"/>
    <mergeCell ref="H27:H28"/>
    <mergeCell ref="I27:I28"/>
    <mergeCell ref="J27:J28"/>
    <mergeCell ref="K27:K28"/>
    <mergeCell ref="M28:N28"/>
    <mergeCell ref="D33:D35"/>
    <mergeCell ref="E33:E35"/>
    <mergeCell ref="G33:G34"/>
    <mergeCell ref="H33:H34"/>
    <mergeCell ref="I33:I34"/>
    <mergeCell ref="J33:J34"/>
    <mergeCell ref="L34:M34"/>
    <mergeCell ref="D39:D52"/>
    <mergeCell ref="E39:E52"/>
    <mergeCell ref="G39:G51"/>
    <mergeCell ref="H39:H51"/>
    <mergeCell ref="I39:I51"/>
    <mergeCell ref="J39:J51"/>
    <mergeCell ref="L39:L50"/>
    <mergeCell ref="M51:O51"/>
    <mergeCell ref="D60:D62"/>
    <mergeCell ref="E60:E62"/>
    <mergeCell ref="F60:F61"/>
    <mergeCell ref="G60:G61"/>
    <mergeCell ref="H60:H61"/>
    <mergeCell ref="I60:I61"/>
    <mergeCell ref="J60:J61"/>
    <mergeCell ref="M61:Y61"/>
    <mergeCell ref="A85:A93"/>
    <mergeCell ref="E85:E93"/>
    <mergeCell ref="B87:B92"/>
    <mergeCell ref="F87:F92"/>
    <mergeCell ref="C89:C91"/>
    <mergeCell ref="G89:G91"/>
    <mergeCell ref="L90:L91"/>
    <mergeCell ref="A111:A115"/>
    <mergeCell ref="C111:C115"/>
  </mergeCells>
  <dataValidations count="19">
    <dataValidation allowBlank="true" error="для выбора выполните двойной щелчок по ячейке" operator="between" prompt="Для выбора выполните двойной щелчок левой клавиши мыши по соответствующей ячейке." showDropDown="true" showErrorMessage="true" showInputMessage="true" sqref="F70" type="list">
      <formula1>"a"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false" sqref="E14 F20:H20 K27:K28 M27 L33:M33 M39:O39 O40:O50 E56 M60 Y60 E65 E70 F74 E79 L92:L94 F112 F114:F115" type="textLength">
      <formula1>900</formula1>
      <formula2>0</formula2>
    </dataValidation>
    <dataValidation allowBlank="true" operator="between" prompt="Выберите значение из календаря (иконка справа от выбранной ячейки), либо введите дату непосредственно в ячейку" showDropDown="false" showErrorMessage="true" showInputMessage="true" sqref="F113" type="none">
      <formula1>0</formula1>
      <formula2>0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I9 I27:I28 I33:I34 I39:I50 N40:N41 N43 N45 N47 N49 I51 I60:I61 N60:O60 Q60 S60 U60 W60 G65:H65 J65 L65 N65 P65" type="decimal">
      <formula1>0</formula1>
      <formula2>1E+024</formula2>
    </dataValidation>
    <dataValidation allowBlank="true" error="Допускается ввод только неотрицательных целых чисел!" errorTitle="Ошибка" operator="between" showDropDown="false" showErrorMessage="true" showInputMessage="false" sqref="J33:J34 J39:J51 N42 N46 N48 N50 J60:J61 P60 T60 V60 X60 I65 M65 O65 Q65" type="whole">
      <formula1>0</formula1>
      <formula2>1E+024</formula2>
    </dataValidation>
    <dataValidation allowBlank="true" operator="between" prompt="Выберите один или несколько одновременно видов деятельности, выполнив последовательно по одному щелчку на строке с видом деятельности" showDropDown="false" showErrorMessage="true" showInputMessage="true" sqref="F65" type="none">
      <formula1>0</formula1>
      <formula2>0</formula2>
    </dataValidation>
    <dataValidation allowBlank="true" operator="between" prompt="Выберите муниципальный район, муниципальное образование и ОКТМО, выполнив двойной щелчок левой кнопки мыши по ячейке." showDropDown="false" showErrorMessage="true" showInputMessage="true" sqref="E4 E27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K9 J20" type="textLength">
      <formula1>900</formula1>
      <formula2>0</formula2>
    </dataValidation>
    <dataValidation allowBlank="true" operator="between" prompt="Изменение значения по двойному щелчоку левой кнопки мыши" showDropDown="false" showErrorMessage="true" showInputMessage="true" sqref="J9 J27:J28" type="none">
      <formula1>0</formula1>
      <formula2>0</formula2>
    </dataValidation>
    <dataValidation allowBlank="true" operator="between" prompt="Выберите муниципальное образование и ОКТМО, выполнив двойной щелчок левой кнопки мыши по ячейке." showDropDown="false" showErrorMessage="true" showInputMessage="true" sqref="H9 H27:H28" type="none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I20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N27" type="decimal">
      <formula1>-1E+024</formula1>
      <formula2>1E+024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33:E35 E39 E60" type="list">
      <formula1>kind_of_activity_WARM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H33:H34 H39 H60" type="list">
      <formula1>kind_group_rates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N44 R60" type="list">
      <formula1>list_ed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20" type="list">
      <formula1>kind_of_forms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K86 C106" type="list">
      <formula1>kind_of_VD_on_sheet_filter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C100" type="list">
      <formula1>kind_of_CS_on_sheet_filter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K65" type="list">
      <formula1>kind_of_unit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D9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>
    <row r="1" customFormat="false" ht="11.25" hidden="false" customHeight="false" outlineLevel="0" collapsed="false">
      <c r="A1" s="0" t="s">
        <v>602</v>
      </c>
      <c r="B1" s="0" t="s">
        <v>213</v>
      </c>
      <c r="C1" s="0" t="s">
        <v>214</v>
      </c>
      <c r="D1" s="0" t="s">
        <v>603</v>
      </c>
    </row>
    <row r="2" customFormat="false" ht="11.25" hidden="false" customHeight="false" outlineLevel="0" collapsed="false">
      <c r="A2" s="0" t="n">
        <v>1</v>
      </c>
      <c r="B2" s="0" t="s">
        <v>604</v>
      </c>
      <c r="C2" s="0" t="s">
        <v>605</v>
      </c>
      <c r="D2" s="0" t="s">
        <v>606</v>
      </c>
    </row>
    <row r="3" customFormat="false" ht="11.25" hidden="false" customHeight="false" outlineLevel="0" collapsed="false">
      <c r="A3" s="0" t="n">
        <v>2</v>
      </c>
      <c r="B3" s="0" t="s">
        <v>604</v>
      </c>
      <c r="C3" s="0" t="s">
        <v>604</v>
      </c>
      <c r="D3" s="0" t="s">
        <v>607</v>
      </c>
    </row>
    <row r="4" customFormat="false" ht="11.25" hidden="false" customHeight="false" outlineLevel="0" collapsed="false">
      <c r="A4" s="0" t="n">
        <v>3</v>
      </c>
      <c r="B4" s="0" t="s">
        <v>604</v>
      </c>
      <c r="C4" s="0" t="s">
        <v>608</v>
      </c>
      <c r="D4" s="0" t="s">
        <v>609</v>
      </c>
    </row>
    <row r="5" customFormat="false" ht="11.25" hidden="false" customHeight="false" outlineLevel="0" collapsed="false">
      <c r="A5" s="0" t="n">
        <v>4</v>
      </c>
      <c r="B5" s="0" t="s">
        <v>604</v>
      </c>
      <c r="C5" s="0" t="s">
        <v>610</v>
      </c>
      <c r="D5" s="0" t="s">
        <v>611</v>
      </c>
    </row>
    <row r="6" customFormat="false" ht="11.25" hidden="false" customHeight="false" outlineLevel="0" collapsed="false">
      <c r="A6" s="0" t="n">
        <v>5</v>
      </c>
      <c r="B6" s="0" t="s">
        <v>612</v>
      </c>
      <c r="C6" s="0" t="s">
        <v>613</v>
      </c>
      <c r="D6" s="0" t="s">
        <v>614</v>
      </c>
    </row>
    <row r="7" customFormat="false" ht="11.25" hidden="false" customHeight="false" outlineLevel="0" collapsed="false">
      <c r="A7" s="0" t="n">
        <v>6</v>
      </c>
      <c r="B7" s="0" t="s">
        <v>612</v>
      </c>
      <c r="C7" s="0" t="s">
        <v>612</v>
      </c>
      <c r="D7" s="0" t="s">
        <v>615</v>
      </c>
    </row>
    <row r="8" customFormat="false" ht="11.25" hidden="false" customHeight="false" outlineLevel="0" collapsed="false">
      <c r="A8" s="0" t="n">
        <v>7</v>
      </c>
      <c r="B8" s="0" t="s">
        <v>612</v>
      </c>
      <c r="C8" s="0" t="s">
        <v>616</v>
      </c>
      <c r="D8" s="0" t="s">
        <v>617</v>
      </c>
    </row>
    <row r="9" customFormat="false" ht="11.25" hidden="false" customHeight="false" outlineLevel="0" collapsed="false">
      <c r="A9" s="0" t="n">
        <v>8</v>
      </c>
      <c r="B9" s="0" t="s">
        <v>612</v>
      </c>
      <c r="C9" s="0" t="s">
        <v>618</v>
      </c>
      <c r="D9" s="0" t="s">
        <v>619</v>
      </c>
    </row>
    <row r="10" customFormat="false" ht="11.25" hidden="false" customHeight="false" outlineLevel="0" collapsed="false">
      <c r="A10" s="0" t="n">
        <v>9</v>
      </c>
      <c r="B10" s="0" t="s">
        <v>612</v>
      </c>
      <c r="C10" s="0" t="s">
        <v>620</v>
      </c>
      <c r="D10" s="0" t="s">
        <v>621</v>
      </c>
    </row>
    <row r="11" customFormat="false" ht="11.25" hidden="false" customHeight="false" outlineLevel="0" collapsed="false">
      <c r="A11" s="0" t="n">
        <v>10</v>
      </c>
      <c r="B11" s="0" t="s">
        <v>612</v>
      </c>
      <c r="C11" s="0" t="s">
        <v>622</v>
      </c>
      <c r="D11" s="0" t="s">
        <v>623</v>
      </c>
    </row>
    <row r="12" customFormat="false" ht="11.25" hidden="false" customHeight="false" outlineLevel="0" collapsed="false">
      <c r="A12" s="0" t="n">
        <v>11</v>
      </c>
      <c r="B12" s="0" t="s">
        <v>624</v>
      </c>
      <c r="C12" s="0" t="s">
        <v>624</v>
      </c>
      <c r="D12" s="0" t="s">
        <v>625</v>
      </c>
    </row>
    <row r="13" customFormat="false" ht="11.25" hidden="false" customHeight="false" outlineLevel="0" collapsed="false">
      <c r="A13" s="0" t="n">
        <v>12</v>
      </c>
      <c r="B13" s="0" t="s">
        <v>624</v>
      </c>
      <c r="C13" s="0" t="s">
        <v>626</v>
      </c>
      <c r="D13" s="0" t="s">
        <v>627</v>
      </c>
    </row>
    <row r="14" customFormat="false" ht="11.25" hidden="false" customHeight="false" outlineLevel="0" collapsed="false">
      <c r="A14" s="0" t="n">
        <v>13</v>
      </c>
      <c r="B14" s="0" t="s">
        <v>624</v>
      </c>
      <c r="C14" s="0" t="s">
        <v>628</v>
      </c>
      <c r="D14" s="0" t="s">
        <v>629</v>
      </c>
    </row>
    <row r="15" customFormat="false" ht="11.25" hidden="false" customHeight="false" outlineLevel="0" collapsed="false">
      <c r="A15" s="0" t="n">
        <v>14</v>
      </c>
      <c r="B15" s="0" t="s">
        <v>624</v>
      </c>
      <c r="C15" s="0" t="s">
        <v>630</v>
      </c>
      <c r="D15" s="0" t="s">
        <v>631</v>
      </c>
    </row>
    <row r="16" customFormat="false" ht="11.25" hidden="false" customHeight="false" outlineLevel="0" collapsed="false">
      <c r="A16" s="0" t="n">
        <v>15</v>
      </c>
      <c r="B16" s="0" t="s">
        <v>632</v>
      </c>
      <c r="C16" s="0" t="s">
        <v>633</v>
      </c>
      <c r="D16" s="0" t="s">
        <v>634</v>
      </c>
    </row>
    <row r="17" customFormat="false" ht="11.25" hidden="false" customHeight="false" outlineLevel="0" collapsed="false">
      <c r="A17" s="0" t="n">
        <v>16</v>
      </c>
      <c r="B17" s="0" t="s">
        <v>632</v>
      </c>
      <c r="C17" s="0" t="s">
        <v>632</v>
      </c>
      <c r="D17" s="0" t="s">
        <v>635</v>
      </c>
    </row>
    <row r="18" customFormat="false" ht="11.25" hidden="false" customHeight="false" outlineLevel="0" collapsed="false">
      <c r="A18" s="0" t="n">
        <v>17</v>
      </c>
      <c r="B18" s="0" t="s">
        <v>632</v>
      </c>
      <c r="C18" s="0" t="s">
        <v>636</v>
      </c>
      <c r="D18" s="0" t="s">
        <v>637</v>
      </c>
    </row>
    <row r="19" customFormat="false" ht="11.25" hidden="false" customHeight="false" outlineLevel="0" collapsed="false">
      <c r="A19" s="0" t="n">
        <v>18</v>
      </c>
      <c r="B19" s="0" t="s">
        <v>632</v>
      </c>
      <c r="C19" s="0" t="s">
        <v>638</v>
      </c>
      <c r="D19" s="0" t="s">
        <v>639</v>
      </c>
    </row>
    <row r="20" customFormat="false" ht="11.25" hidden="false" customHeight="false" outlineLevel="0" collapsed="false">
      <c r="A20" s="0" t="n">
        <v>19</v>
      </c>
      <c r="B20" s="0" t="s">
        <v>632</v>
      </c>
      <c r="C20" s="0" t="s">
        <v>640</v>
      </c>
      <c r="D20" s="0" t="s">
        <v>641</v>
      </c>
    </row>
    <row r="21" customFormat="false" ht="11.25" hidden="false" customHeight="false" outlineLevel="0" collapsed="false">
      <c r="A21" s="0" t="n">
        <v>20</v>
      </c>
      <c r="B21" s="0" t="s">
        <v>632</v>
      </c>
      <c r="C21" s="0" t="s">
        <v>642</v>
      </c>
      <c r="D21" s="0" t="s">
        <v>643</v>
      </c>
    </row>
    <row r="22" customFormat="false" ht="11.25" hidden="false" customHeight="false" outlineLevel="0" collapsed="false">
      <c r="A22" s="0" t="n">
        <v>21</v>
      </c>
      <c r="B22" s="0" t="s">
        <v>644</v>
      </c>
      <c r="C22" s="0" t="s">
        <v>645</v>
      </c>
      <c r="D22" s="0" t="s">
        <v>646</v>
      </c>
    </row>
    <row r="23" customFormat="false" ht="11.25" hidden="false" customHeight="false" outlineLevel="0" collapsed="false">
      <c r="A23" s="0" t="n">
        <v>22</v>
      </c>
      <c r="B23" s="0" t="s">
        <v>644</v>
      </c>
      <c r="C23" s="0" t="s">
        <v>644</v>
      </c>
      <c r="D23" s="0" t="s">
        <v>647</v>
      </c>
    </row>
    <row r="24" customFormat="false" ht="11.25" hidden="false" customHeight="false" outlineLevel="0" collapsed="false">
      <c r="A24" s="0" t="n">
        <v>23</v>
      </c>
      <c r="B24" s="0" t="s">
        <v>644</v>
      </c>
      <c r="C24" s="0" t="s">
        <v>648</v>
      </c>
      <c r="D24" s="0" t="s">
        <v>649</v>
      </c>
    </row>
    <row r="25" customFormat="false" ht="11.25" hidden="false" customHeight="false" outlineLevel="0" collapsed="false">
      <c r="A25" s="0" t="n">
        <v>24</v>
      </c>
      <c r="B25" s="0" t="s">
        <v>644</v>
      </c>
      <c r="C25" s="0" t="s">
        <v>650</v>
      </c>
      <c r="D25" s="0" t="s">
        <v>651</v>
      </c>
    </row>
    <row r="26" customFormat="false" ht="11.25" hidden="false" customHeight="false" outlineLevel="0" collapsed="false">
      <c r="A26" s="0" t="n">
        <v>25</v>
      </c>
      <c r="B26" s="0" t="s">
        <v>644</v>
      </c>
      <c r="C26" s="0" t="s">
        <v>652</v>
      </c>
      <c r="D26" s="0" t="s">
        <v>653</v>
      </c>
    </row>
    <row r="27" customFormat="false" ht="11.25" hidden="false" customHeight="false" outlineLevel="0" collapsed="false">
      <c r="A27" s="0" t="n">
        <v>26</v>
      </c>
      <c r="B27" s="0" t="s">
        <v>654</v>
      </c>
      <c r="C27" s="0" t="s">
        <v>655</v>
      </c>
      <c r="D27" s="0" t="s">
        <v>656</v>
      </c>
    </row>
    <row r="28" customFormat="false" ht="11.25" hidden="false" customHeight="false" outlineLevel="0" collapsed="false">
      <c r="A28" s="0" t="n">
        <v>27</v>
      </c>
      <c r="B28" s="0" t="s">
        <v>654</v>
      </c>
      <c r="C28" s="0" t="s">
        <v>657</v>
      </c>
      <c r="D28" s="0" t="s">
        <v>658</v>
      </c>
    </row>
    <row r="29" customFormat="false" ht="11.25" hidden="false" customHeight="false" outlineLevel="0" collapsed="false">
      <c r="A29" s="0" t="n">
        <v>28</v>
      </c>
      <c r="B29" s="0" t="s">
        <v>654</v>
      </c>
      <c r="C29" s="0" t="s">
        <v>659</v>
      </c>
      <c r="D29" s="0" t="s">
        <v>660</v>
      </c>
    </row>
    <row r="30" customFormat="false" ht="11.25" hidden="false" customHeight="false" outlineLevel="0" collapsed="false">
      <c r="A30" s="0" t="n">
        <v>29</v>
      </c>
      <c r="B30" s="0" t="s">
        <v>654</v>
      </c>
      <c r="C30" s="0" t="s">
        <v>654</v>
      </c>
      <c r="D30" s="0" t="s">
        <v>661</v>
      </c>
    </row>
    <row r="31" customFormat="false" ht="11.25" hidden="false" customHeight="false" outlineLevel="0" collapsed="false">
      <c r="A31" s="0" t="n">
        <v>30</v>
      </c>
      <c r="B31" s="0" t="s">
        <v>654</v>
      </c>
      <c r="C31" s="0" t="s">
        <v>662</v>
      </c>
      <c r="D31" s="0" t="s">
        <v>663</v>
      </c>
    </row>
    <row r="32" customFormat="false" ht="11.25" hidden="false" customHeight="false" outlineLevel="0" collapsed="false">
      <c r="A32" s="0" t="n">
        <v>31</v>
      </c>
      <c r="B32" s="0" t="s">
        <v>664</v>
      </c>
      <c r="C32" s="0" t="s">
        <v>665</v>
      </c>
      <c r="D32" s="0" t="s">
        <v>666</v>
      </c>
    </row>
    <row r="33" customFormat="false" ht="11.25" hidden="false" customHeight="false" outlineLevel="0" collapsed="false">
      <c r="A33" s="0" t="n">
        <v>32</v>
      </c>
      <c r="B33" s="0" t="s">
        <v>664</v>
      </c>
      <c r="C33" s="0" t="s">
        <v>664</v>
      </c>
      <c r="D33" s="0" t="s">
        <v>667</v>
      </c>
    </row>
    <row r="34" customFormat="false" ht="11.25" hidden="false" customHeight="false" outlineLevel="0" collapsed="false">
      <c r="A34" s="0" t="n">
        <v>33</v>
      </c>
      <c r="B34" s="0" t="s">
        <v>664</v>
      </c>
      <c r="C34" s="0" t="s">
        <v>668</v>
      </c>
      <c r="D34" s="0" t="s">
        <v>669</v>
      </c>
    </row>
    <row r="35" customFormat="false" ht="11.25" hidden="false" customHeight="false" outlineLevel="0" collapsed="false">
      <c r="A35" s="0" t="n">
        <v>34</v>
      </c>
      <c r="B35" s="0" t="s">
        <v>664</v>
      </c>
      <c r="C35" s="0" t="s">
        <v>670</v>
      </c>
      <c r="D35" s="0" t="s">
        <v>671</v>
      </c>
    </row>
    <row r="36" customFormat="false" ht="11.25" hidden="false" customHeight="false" outlineLevel="0" collapsed="false">
      <c r="A36" s="0" t="n">
        <v>35</v>
      </c>
      <c r="B36" s="0" t="s">
        <v>672</v>
      </c>
      <c r="C36" s="0" t="s">
        <v>673</v>
      </c>
      <c r="D36" s="0" t="s">
        <v>674</v>
      </c>
    </row>
    <row r="37" customFormat="false" ht="11.25" hidden="false" customHeight="false" outlineLevel="0" collapsed="false">
      <c r="A37" s="0" t="n">
        <v>36</v>
      </c>
      <c r="B37" s="0" t="s">
        <v>672</v>
      </c>
      <c r="C37" s="0" t="s">
        <v>675</v>
      </c>
      <c r="D37" s="0" t="s">
        <v>676</v>
      </c>
    </row>
    <row r="38" customFormat="false" ht="11.25" hidden="false" customHeight="false" outlineLevel="0" collapsed="false">
      <c r="A38" s="0" t="n">
        <v>37</v>
      </c>
      <c r="B38" s="0" t="s">
        <v>672</v>
      </c>
      <c r="C38" s="0" t="s">
        <v>672</v>
      </c>
      <c r="D38" s="0" t="s">
        <v>677</v>
      </c>
    </row>
    <row r="39" customFormat="false" ht="11.25" hidden="false" customHeight="false" outlineLevel="0" collapsed="false">
      <c r="A39" s="0" t="n">
        <v>38</v>
      </c>
      <c r="B39" s="0" t="s">
        <v>672</v>
      </c>
      <c r="C39" s="0" t="s">
        <v>678</v>
      </c>
      <c r="D39" s="0" t="s">
        <v>679</v>
      </c>
    </row>
    <row r="40" customFormat="false" ht="11.25" hidden="false" customHeight="false" outlineLevel="0" collapsed="false">
      <c r="A40" s="0" t="n">
        <v>39</v>
      </c>
      <c r="B40" s="0" t="s">
        <v>672</v>
      </c>
      <c r="C40" s="0" t="s">
        <v>680</v>
      </c>
      <c r="D40" s="0" t="s">
        <v>681</v>
      </c>
    </row>
    <row r="41" customFormat="false" ht="11.25" hidden="false" customHeight="false" outlineLevel="0" collapsed="false">
      <c r="A41" s="0" t="n">
        <v>40</v>
      </c>
      <c r="B41" s="0" t="s">
        <v>682</v>
      </c>
      <c r="C41" s="0" t="s">
        <v>683</v>
      </c>
      <c r="D41" s="0" t="s">
        <v>684</v>
      </c>
    </row>
    <row r="42" customFormat="false" ht="11.25" hidden="false" customHeight="false" outlineLevel="0" collapsed="false">
      <c r="A42" s="0" t="n">
        <v>41</v>
      </c>
      <c r="B42" s="0" t="s">
        <v>682</v>
      </c>
      <c r="C42" s="0" t="s">
        <v>685</v>
      </c>
      <c r="D42" s="0" t="s">
        <v>686</v>
      </c>
    </row>
    <row r="43" customFormat="false" ht="11.25" hidden="false" customHeight="false" outlineLevel="0" collapsed="false">
      <c r="A43" s="0" t="n">
        <v>42</v>
      </c>
      <c r="B43" s="0" t="s">
        <v>682</v>
      </c>
      <c r="C43" s="0" t="s">
        <v>682</v>
      </c>
      <c r="D43" s="0" t="s">
        <v>687</v>
      </c>
    </row>
    <row r="44" customFormat="false" ht="11.25" hidden="false" customHeight="false" outlineLevel="0" collapsed="false">
      <c r="A44" s="0" t="n">
        <v>43</v>
      </c>
      <c r="B44" s="0" t="s">
        <v>682</v>
      </c>
      <c r="C44" s="0" t="s">
        <v>688</v>
      </c>
      <c r="D44" s="0" t="s">
        <v>689</v>
      </c>
    </row>
    <row r="45" customFormat="false" ht="11.25" hidden="false" customHeight="false" outlineLevel="0" collapsed="false">
      <c r="A45" s="0" t="n">
        <v>44</v>
      </c>
      <c r="B45" s="0" t="s">
        <v>690</v>
      </c>
      <c r="C45" s="0" t="s">
        <v>691</v>
      </c>
      <c r="D45" s="0" t="s">
        <v>692</v>
      </c>
    </row>
    <row r="46" customFormat="false" ht="11.25" hidden="false" customHeight="false" outlineLevel="0" collapsed="false">
      <c r="A46" s="0" t="n">
        <v>45</v>
      </c>
      <c r="B46" s="0" t="s">
        <v>690</v>
      </c>
      <c r="C46" s="0" t="s">
        <v>693</v>
      </c>
      <c r="D46" s="0" t="s">
        <v>694</v>
      </c>
    </row>
    <row r="47" customFormat="false" ht="11.25" hidden="false" customHeight="false" outlineLevel="0" collapsed="false">
      <c r="A47" s="0" t="n">
        <v>46</v>
      </c>
      <c r="B47" s="0" t="s">
        <v>690</v>
      </c>
      <c r="C47" s="0" t="s">
        <v>690</v>
      </c>
      <c r="D47" s="0" t="s">
        <v>695</v>
      </c>
    </row>
    <row r="48" customFormat="false" ht="11.25" hidden="false" customHeight="false" outlineLevel="0" collapsed="false">
      <c r="A48" s="0" t="n">
        <v>47</v>
      </c>
      <c r="B48" s="0" t="s">
        <v>690</v>
      </c>
      <c r="C48" s="0" t="s">
        <v>696</v>
      </c>
      <c r="D48" s="0" t="s">
        <v>697</v>
      </c>
    </row>
    <row r="49" customFormat="false" ht="11.25" hidden="false" customHeight="false" outlineLevel="0" collapsed="false">
      <c r="A49" s="0" t="n">
        <v>48</v>
      </c>
      <c r="B49" s="0" t="s">
        <v>698</v>
      </c>
      <c r="C49" s="0" t="s">
        <v>699</v>
      </c>
      <c r="D49" s="0" t="s">
        <v>700</v>
      </c>
    </row>
    <row r="50" customFormat="false" ht="11.25" hidden="false" customHeight="false" outlineLevel="0" collapsed="false">
      <c r="A50" s="0" t="n">
        <v>49</v>
      </c>
      <c r="B50" s="0" t="s">
        <v>698</v>
      </c>
      <c r="C50" s="0" t="s">
        <v>701</v>
      </c>
      <c r="D50" s="0" t="s">
        <v>702</v>
      </c>
    </row>
    <row r="51" customFormat="false" ht="11.25" hidden="false" customHeight="false" outlineLevel="0" collapsed="false">
      <c r="A51" s="0" t="n">
        <v>50</v>
      </c>
      <c r="B51" s="0" t="s">
        <v>698</v>
      </c>
      <c r="C51" s="0" t="s">
        <v>659</v>
      </c>
      <c r="D51" s="0" t="s">
        <v>703</v>
      </c>
    </row>
    <row r="52" customFormat="false" ht="11.25" hidden="false" customHeight="false" outlineLevel="0" collapsed="false">
      <c r="A52" s="0" t="n">
        <v>51</v>
      </c>
      <c r="B52" s="0" t="s">
        <v>698</v>
      </c>
      <c r="C52" s="0" t="s">
        <v>704</v>
      </c>
      <c r="D52" s="0" t="s">
        <v>705</v>
      </c>
    </row>
    <row r="53" customFormat="false" ht="11.25" hidden="false" customHeight="false" outlineLevel="0" collapsed="false">
      <c r="A53" s="0" t="n">
        <v>52</v>
      </c>
      <c r="B53" s="0" t="s">
        <v>698</v>
      </c>
      <c r="C53" s="0" t="s">
        <v>698</v>
      </c>
      <c r="D53" s="0" t="s">
        <v>706</v>
      </c>
    </row>
    <row r="54" customFormat="false" ht="11.25" hidden="false" customHeight="false" outlineLevel="0" collapsed="false">
      <c r="A54" s="0" t="n">
        <v>53</v>
      </c>
      <c r="B54" s="0" t="s">
        <v>698</v>
      </c>
      <c r="C54" s="0" t="s">
        <v>707</v>
      </c>
      <c r="D54" s="0" t="s">
        <v>708</v>
      </c>
    </row>
    <row r="55" customFormat="false" ht="11.25" hidden="false" customHeight="false" outlineLevel="0" collapsed="false">
      <c r="A55" s="0" t="n">
        <v>54</v>
      </c>
      <c r="B55" s="0" t="s">
        <v>223</v>
      </c>
      <c r="C55" s="0" t="s">
        <v>709</v>
      </c>
      <c r="D55" s="0" t="s">
        <v>710</v>
      </c>
    </row>
    <row r="56" customFormat="false" ht="11.25" hidden="false" customHeight="false" outlineLevel="0" collapsed="false">
      <c r="A56" s="0" t="n">
        <v>55</v>
      </c>
      <c r="B56" s="0" t="s">
        <v>223</v>
      </c>
      <c r="C56" s="0" t="s">
        <v>711</v>
      </c>
      <c r="D56" s="0" t="s">
        <v>712</v>
      </c>
    </row>
    <row r="57" customFormat="false" ht="11.25" hidden="false" customHeight="false" outlineLevel="0" collapsed="false">
      <c r="A57" s="0" t="n">
        <v>56</v>
      </c>
      <c r="B57" s="0" t="s">
        <v>223</v>
      </c>
      <c r="C57" s="0" t="s">
        <v>713</v>
      </c>
      <c r="D57" s="0" t="s">
        <v>714</v>
      </c>
    </row>
    <row r="58" customFormat="false" ht="11.25" hidden="false" customHeight="false" outlineLevel="0" collapsed="false">
      <c r="A58" s="0" t="n">
        <v>57</v>
      </c>
      <c r="B58" s="0" t="s">
        <v>223</v>
      </c>
      <c r="C58" s="0" t="s">
        <v>715</v>
      </c>
      <c r="D58" s="0" t="s">
        <v>716</v>
      </c>
    </row>
    <row r="59" customFormat="false" ht="11.25" hidden="false" customHeight="false" outlineLevel="0" collapsed="false">
      <c r="A59" s="0" t="n">
        <v>58</v>
      </c>
      <c r="B59" s="0" t="s">
        <v>223</v>
      </c>
      <c r="C59" s="0" t="s">
        <v>223</v>
      </c>
      <c r="D59" s="0" t="s">
        <v>717</v>
      </c>
    </row>
    <row r="60" customFormat="false" ht="11.25" hidden="false" customHeight="false" outlineLevel="0" collapsed="false">
      <c r="A60" s="0" t="n">
        <v>59</v>
      </c>
      <c r="B60" s="0" t="s">
        <v>223</v>
      </c>
      <c r="C60" s="0" t="s">
        <v>224</v>
      </c>
      <c r="D60" s="0" t="s">
        <v>225</v>
      </c>
    </row>
    <row r="61" customFormat="false" ht="11.25" hidden="false" customHeight="false" outlineLevel="0" collapsed="false">
      <c r="A61" s="0" t="n">
        <v>60</v>
      </c>
      <c r="B61" s="0" t="s">
        <v>718</v>
      </c>
      <c r="C61" s="0" t="s">
        <v>719</v>
      </c>
      <c r="D61" s="0" t="s">
        <v>720</v>
      </c>
    </row>
    <row r="62" customFormat="false" ht="11.25" hidden="false" customHeight="false" outlineLevel="0" collapsed="false">
      <c r="A62" s="0" t="n">
        <v>61</v>
      </c>
      <c r="B62" s="0" t="s">
        <v>718</v>
      </c>
      <c r="C62" s="0" t="s">
        <v>675</v>
      </c>
      <c r="D62" s="0" t="s">
        <v>721</v>
      </c>
    </row>
    <row r="63" customFormat="false" ht="11.25" hidden="false" customHeight="false" outlineLevel="0" collapsed="false">
      <c r="A63" s="0" t="n">
        <v>62</v>
      </c>
      <c r="B63" s="0" t="s">
        <v>718</v>
      </c>
      <c r="C63" s="0" t="s">
        <v>722</v>
      </c>
      <c r="D63" s="0" t="s">
        <v>723</v>
      </c>
    </row>
    <row r="64" customFormat="false" ht="11.25" hidden="false" customHeight="false" outlineLevel="0" collapsed="false">
      <c r="A64" s="0" t="n">
        <v>63</v>
      </c>
      <c r="B64" s="0" t="s">
        <v>718</v>
      </c>
      <c r="C64" s="0" t="s">
        <v>724</v>
      </c>
      <c r="D64" s="0" t="s">
        <v>725</v>
      </c>
    </row>
    <row r="65" customFormat="false" ht="11.25" hidden="false" customHeight="false" outlineLevel="0" collapsed="false">
      <c r="A65" s="0" t="n">
        <v>64</v>
      </c>
      <c r="B65" s="0" t="s">
        <v>718</v>
      </c>
      <c r="C65" s="0" t="s">
        <v>726</v>
      </c>
      <c r="D65" s="0" t="s">
        <v>727</v>
      </c>
    </row>
    <row r="66" customFormat="false" ht="11.25" hidden="false" customHeight="false" outlineLevel="0" collapsed="false">
      <c r="A66" s="0" t="n">
        <v>65</v>
      </c>
      <c r="B66" s="0" t="s">
        <v>718</v>
      </c>
      <c r="C66" s="0" t="s">
        <v>728</v>
      </c>
      <c r="D66" s="0" t="s">
        <v>729</v>
      </c>
    </row>
    <row r="67" customFormat="false" ht="11.25" hidden="false" customHeight="false" outlineLevel="0" collapsed="false">
      <c r="A67" s="0" t="n">
        <v>66</v>
      </c>
      <c r="B67" s="0" t="s">
        <v>718</v>
      </c>
      <c r="C67" s="0" t="s">
        <v>730</v>
      </c>
      <c r="D67" s="0" t="s">
        <v>731</v>
      </c>
    </row>
    <row r="68" customFormat="false" ht="11.25" hidden="false" customHeight="false" outlineLevel="0" collapsed="false">
      <c r="A68" s="0" t="n">
        <v>67</v>
      </c>
      <c r="B68" s="0" t="s">
        <v>718</v>
      </c>
      <c r="C68" s="0" t="s">
        <v>680</v>
      </c>
      <c r="D68" s="0" t="s">
        <v>732</v>
      </c>
    </row>
    <row r="69" customFormat="false" ht="11.25" hidden="false" customHeight="false" outlineLevel="0" collapsed="false">
      <c r="A69" s="0" t="n">
        <v>68</v>
      </c>
      <c r="B69" s="0" t="s">
        <v>718</v>
      </c>
      <c r="C69" s="0" t="s">
        <v>733</v>
      </c>
      <c r="D69" s="0" t="s">
        <v>734</v>
      </c>
    </row>
    <row r="70" customFormat="false" ht="11.25" hidden="false" customHeight="false" outlineLevel="0" collapsed="false">
      <c r="A70" s="0" t="n">
        <v>69</v>
      </c>
      <c r="B70" s="0" t="s">
        <v>718</v>
      </c>
      <c r="C70" s="0" t="s">
        <v>718</v>
      </c>
      <c r="D70" s="0" t="s">
        <v>735</v>
      </c>
    </row>
    <row r="71" customFormat="false" ht="11.25" hidden="false" customHeight="false" outlineLevel="0" collapsed="false">
      <c r="A71" s="0" t="n">
        <v>70</v>
      </c>
      <c r="B71" s="0" t="s">
        <v>718</v>
      </c>
      <c r="C71" s="0" t="s">
        <v>736</v>
      </c>
      <c r="D71" s="0" t="s">
        <v>737</v>
      </c>
    </row>
    <row r="72" customFormat="false" ht="11.25" hidden="false" customHeight="false" outlineLevel="0" collapsed="false">
      <c r="A72" s="0" t="n">
        <v>71</v>
      </c>
      <c r="B72" s="0" t="s">
        <v>718</v>
      </c>
      <c r="C72" s="0" t="s">
        <v>738</v>
      </c>
      <c r="D72" s="0" t="s">
        <v>739</v>
      </c>
    </row>
    <row r="73" customFormat="false" ht="11.25" hidden="false" customHeight="false" outlineLevel="0" collapsed="false">
      <c r="A73" s="0" t="n">
        <v>72</v>
      </c>
      <c r="B73" s="0" t="s">
        <v>740</v>
      </c>
      <c r="C73" s="0" t="s">
        <v>741</v>
      </c>
      <c r="D73" s="0" t="s">
        <v>742</v>
      </c>
    </row>
    <row r="74" customFormat="false" ht="11.25" hidden="false" customHeight="false" outlineLevel="0" collapsed="false">
      <c r="A74" s="0" t="n">
        <v>73</v>
      </c>
      <c r="B74" s="0" t="s">
        <v>740</v>
      </c>
      <c r="C74" s="0" t="s">
        <v>743</v>
      </c>
      <c r="D74" s="0" t="s">
        <v>744</v>
      </c>
    </row>
    <row r="75" customFormat="false" ht="11.25" hidden="false" customHeight="false" outlineLevel="0" collapsed="false">
      <c r="A75" s="0" t="n">
        <v>74</v>
      </c>
      <c r="B75" s="0" t="s">
        <v>740</v>
      </c>
      <c r="C75" s="0" t="s">
        <v>745</v>
      </c>
      <c r="D75" s="0" t="s">
        <v>746</v>
      </c>
    </row>
    <row r="76" customFormat="false" ht="11.25" hidden="false" customHeight="false" outlineLevel="0" collapsed="false">
      <c r="A76" s="0" t="n">
        <v>75</v>
      </c>
      <c r="B76" s="0" t="s">
        <v>740</v>
      </c>
      <c r="C76" s="0" t="s">
        <v>747</v>
      </c>
      <c r="D76" s="0" t="s">
        <v>748</v>
      </c>
    </row>
    <row r="77" customFormat="false" ht="11.25" hidden="false" customHeight="false" outlineLevel="0" collapsed="false">
      <c r="A77" s="0" t="n">
        <v>76</v>
      </c>
      <c r="B77" s="0" t="s">
        <v>740</v>
      </c>
      <c r="C77" s="0" t="s">
        <v>740</v>
      </c>
      <c r="D77" s="0" t="s">
        <v>749</v>
      </c>
    </row>
    <row r="78" customFormat="false" ht="11.25" hidden="false" customHeight="false" outlineLevel="0" collapsed="false">
      <c r="A78" s="0" t="n">
        <v>77</v>
      </c>
      <c r="B78" s="0" t="s">
        <v>740</v>
      </c>
      <c r="C78" s="0" t="s">
        <v>750</v>
      </c>
      <c r="D78" s="0" t="s">
        <v>751</v>
      </c>
    </row>
    <row r="79" customFormat="false" ht="11.25" hidden="false" customHeight="false" outlineLevel="0" collapsed="false">
      <c r="A79" s="0" t="n">
        <v>78</v>
      </c>
      <c r="B79" s="0" t="s">
        <v>227</v>
      </c>
      <c r="C79" s="0" t="s">
        <v>752</v>
      </c>
      <c r="D79" s="0" t="s">
        <v>753</v>
      </c>
    </row>
    <row r="80" customFormat="false" ht="11.25" hidden="false" customHeight="false" outlineLevel="0" collapsed="false">
      <c r="A80" s="0" t="n">
        <v>79</v>
      </c>
      <c r="B80" s="0" t="s">
        <v>227</v>
      </c>
      <c r="C80" s="0" t="s">
        <v>228</v>
      </c>
      <c r="D80" s="0" t="s">
        <v>229</v>
      </c>
    </row>
    <row r="81" customFormat="false" ht="11.25" hidden="false" customHeight="false" outlineLevel="0" collapsed="false">
      <c r="A81" s="0" t="n">
        <v>80</v>
      </c>
      <c r="B81" s="0" t="s">
        <v>227</v>
      </c>
      <c r="C81" s="0" t="s">
        <v>754</v>
      </c>
      <c r="D81" s="0" t="s">
        <v>755</v>
      </c>
    </row>
    <row r="82" customFormat="false" ht="11.25" hidden="false" customHeight="false" outlineLevel="0" collapsed="false">
      <c r="A82" s="0" t="n">
        <v>81</v>
      </c>
      <c r="B82" s="0" t="s">
        <v>227</v>
      </c>
      <c r="C82" s="0" t="s">
        <v>756</v>
      </c>
      <c r="D82" s="0" t="s">
        <v>757</v>
      </c>
    </row>
    <row r="83" customFormat="false" ht="11.25" hidden="false" customHeight="false" outlineLevel="0" collapsed="false">
      <c r="A83" s="0" t="n">
        <v>82</v>
      </c>
      <c r="B83" s="0" t="s">
        <v>227</v>
      </c>
      <c r="C83" s="0" t="s">
        <v>758</v>
      </c>
      <c r="D83" s="0" t="s">
        <v>759</v>
      </c>
    </row>
    <row r="84" customFormat="false" ht="11.25" hidden="false" customHeight="false" outlineLevel="0" collapsed="false">
      <c r="A84" s="0" t="n">
        <v>83</v>
      </c>
      <c r="B84" s="0" t="s">
        <v>227</v>
      </c>
      <c r="C84" s="0" t="s">
        <v>227</v>
      </c>
      <c r="D84" s="0" t="s">
        <v>760</v>
      </c>
    </row>
    <row r="85" customFormat="false" ht="11.25" hidden="false" customHeight="false" outlineLevel="0" collapsed="false">
      <c r="A85" s="0" t="n">
        <v>84</v>
      </c>
      <c r="B85" s="0" t="s">
        <v>227</v>
      </c>
      <c r="C85" s="0" t="s">
        <v>761</v>
      </c>
      <c r="D85" s="0" t="s">
        <v>762</v>
      </c>
    </row>
    <row r="86" customFormat="false" ht="11.25" hidden="false" customHeight="false" outlineLevel="0" collapsed="false">
      <c r="A86" s="0" t="n">
        <v>85</v>
      </c>
      <c r="B86" s="0" t="s">
        <v>763</v>
      </c>
      <c r="C86" s="0" t="s">
        <v>764</v>
      </c>
      <c r="D86" s="0" t="s">
        <v>765</v>
      </c>
    </row>
    <row r="87" customFormat="false" ht="11.25" hidden="false" customHeight="false" outlineLevel="0" collapsed="false">
      <c r="A87" s="0" t="n">
        <v>86</v>
      </c>
      <c r="B87" s="0" t="s">
        <v>763</v>
      </c>
      <c r="C87" s="0" t="s">
        <v>766</v>
      </c>
      <c r="D87" s="0" t="s">
        <v>767</v>
      </c>
    </row>
    <row r="88" customFormat="false" ht="11.25" hidden="false" customHeight="false" outlineLevel="0" collapsed="false">
      <c r="A88" s="0" t="n">
        <v>87</v>
      </c>
      <c r="B88" s="0" t="s">
        <v>763</v>
      </c>
      <c r="C88" s="0" t="s">
        <v>768</v>
      </c>
      <c r="D88" s="0" t="s">
        <v>769</v>
      </c>
    </row>
    <row r="89" customFormat="false" ht="11.25" hidden="false" customHeight="false" outlineLevel="0" collapsed="false">
      <c r="A89" s="0" t="n">
        <v>88</v>
      </c>
      <c r="B89" s="0" t="s">
        <v>763</v>
      </c>
      <c r="C89" s="0" t="s">
        <v>770</v>
      </c>
      <c r="D89" s="0" t="s">
        <v>771</v>
      </c>
    </row>
    <row r="90" customFormat="false" ht="11.25" hidden="false" customHeight="false" outlineLevel="0" collapsed="false">
      <c r="A90" s="0" t="n">
        <v>89</v>
      </c>
      <c r="B90" s="0" t="s">
        <v>763</v>
      </c>
      <c r="C90" s="0" t="s">
        <v>772</v>
      </c>
      <c r="D90" s="0" t="s">
        <v>773</v>
      </c>
    </row>
    <row r="91" customFormat="false" ht="11.25" hidden="false" customHeight="false" outlineLevel="0" collapsed="false">
      <c r="A91" s="0" t="n">
        <v>90</v>
      </c>
      <c r="B91" s="0" t="s">
        <v>763</v>
      </c>
      <c r="C91" s="0" t="s">
        <v>774</v>
      </c>
      <c r="D91" s="0" t="s">
        <v>775</v>
      </c>
    </row>
    <row r="92" customFormat="false" ht="11.25" hidden="false" customHeight="false" outlineLevel="0" collapsed="false">
      <c r="A92" s="0" t="n">
        <v>91</v>
      </c>
      <c r="B92" s="0" t="s">
        <v>763</v>
      </c>
      <c r="C92" s="0" t="s">
        <v>688</v>
      </c>
      <c r="D92" s="0" t="s">
        <v>776</v>
      </c>
    </row>
    <row r="93" customFormat="false" ht="11.25" hidden="false" customHeight="false" outlineLevel="0" collapsed="false">
      <c r="A93" s="0" t="n">
        <v>92</v>
      </c>
      <c r="B93" s="0" t="s">
        <v>763</v>
      </c>
      <c r="C93" s="0" t="s">
        <v>777</v>
      </c>
      <c r="D93" s="0" t="s">
        <v>778</v>
      </c>
    </row>
    <row r="94" customFormat="false" ht="11.25" hidden="false" customHeight="false" outlineLevel="0" collapsed="false">
      <c r="A94" s="0" t="n">
        <v>93</v>
      </c>
      <c r="B94" s="0" t="s">
        <v>763</v>
      </c>
      <c r="C94" s="0" t="s">
        <v>763</v>
      </c>
      <c r="D94" s="0" t="s">
        <v>779</v>
      </c>
    </row>
    <row r="95" customFormat="false" ht="11.25" hidden="false" customHeight="false" outlineLevel="0" collapsed="false">
      <c r="A95" s="0" t="n">
        <v>94</v>
      </c>
      <c r="B95" s="0" t="s">
        <v>780</v>
      </c>
      <c r="C95" s="0" t="s">
        <v>780</v>
      </c>
      <c r="D95" s="0" t="s">
        <v>781</v>
      </c>
    </row>
    <row r="96" customFormat="false" ht="11.25" hidden="false" customHeight="false" outlineLevel="0" collapsed="false">
      <c r="A96" s="0" t="n">
        <v>95</v>
      </c>
      <c r="B96" s="0" t="s">
        <v>782</v>
      </c>
      <c r="C96" s="0" t="s">
        <v>782</v>
      </c>
      <c r="D96" s="0" t="s">
        <v>783</v>
      </c>
    </row>
    <row r="97" customFormat="false" ht="11.25" hidden="false" customHeight="false" outlineLevel="0" collapsed="false">
      <c r="A97" s="0" t="n">
        <v>96</v>
      </c>
      <c r="B97" s="0" t="s">
        <v>230</v>
      </c>
      <c r="C97" s="0" t="s">
        <v>230</v>
      </c>
      <c r="D97" s="0" t="s">
        <v>231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D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257" min="1" style="420" width="9.15"/>
  </cols>
  <sheetData>
    <row r="1" customFormat="false" ht="11.25" hidden="false" customHeight="false" outlineLevel="0" collapsed="false">
      <c r="A1" s="420" t="s">
        <v>602</v>
      </c>
      <c r="B1" s="420" t="s">
        <v>213</v>
      </c>
      <c r="C1" s="420" t="s">
        <v>214</v>
      </c>
      <c r="D1" s="420" t="s">
        <v>215</v>
      </c>
    </row>
    <row r="2" customFormat="false" ht="11.25" hidden="false" customHeight="false" outlineLevel="0" collapsed="false">
      <c r="A2" s="420" t="s">
        <v>74</v>
      </c>
      <c r="B2" s="420" t="s">
        <v>230</v>
      </c>
      <c r="C2" s="420" t="s">
        <v>230</v>
      </c>
      <c r="D2" s="420" t="s">
        <v>231</v>
      </c>
    </row>
    <row r="3" customFormat="false" ht="11.25" hidden="false" customHeight="false" outlineLevel="0" collapsed="false">
      <c r="A3" s="420" t="s">
        <v>77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B1:D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true" hidden="false" outlineLevel="0" max="1" min="1" style="3" width="3.71"/>
    <col collapsed="false" customWidth="true" hidden="false" outlineLevel="0" max="2" min="2" style="3" width="87.47"/>
    <col collapsed="false" customWidth="false" hidden="false" outlineLevel="0" max="3" min="3" style="3" width="9.15"/>
    <col collapsed="false" customWidth="true" hidden="false" outlineLevel="0" max="4" min="4" style="3" width="109.37"/>
    <col collapsed="false" customWidth="false" hidden="false" outlineLevel="0" max="257" min="5" style="3" width="9.15"/>
  </cols>
  <sheetData>
    <row r="1" customFormat="false" ht="11.25" hidden="false" customHeight="false" outlineLevel="0" collapsed="false">
      <c r="B1" s="483" t="s">
        <v>297</v>
      </c>
    </row>
    <row r="2" customFormat="false" ht="90" hidden="false" customHeight="false" outlineLevel="0" collapsed="false">
      <c r="B2" s="484" t="s">
        <v>784</v>
      </c>
    </row>
    <row r="3" customFormat="false" ht="67.5" hidden="false" customHeight="false" outlineLevel="0" collapsed="false">
      <c r="B3" s="484" t="s">
        <v>785</v>
      </c>
    </row>
    <row r="4" customFormat="false" ht="11.25" hidden="false" customHeight="false" outlineLevel="0" collapsed="false">
      <c r="B4" s="484" t="s">
        <v>786</v>
      </c>
    </row>
    <row r="5" customFormat="false" ht="11.25" hidden="false" customHeight="false" outlineLevel="0" collapsed="false">
      <c r="B5" s="484" t="s">
        <v>787</v>
      </c>
    </row>
    <row r="6" customFormat="false" ht="33.75" hidden="false" customHeight="false" outlineLevel="0" collapsed="false">
      <c r="B6" s="484" t="str">
        <f aca="false"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customFormat="false" ht="11.25" hidden="false" customHeight="false" outlineLevel="0" collapsed="false">
      <c r="B7" s="484" t="s">
        <v>788</v>
      </c>
      <c r="D7" s="3" t="s">
        <v>789</v>
      </c>
    </row>
    <row r="8" customFormat="false" ht="11.25" hidden="false" customHeight="false" outlineLevel="0" collapsed="false">
      <c r="B8" s="483" t="s">
        <v>790</v>
      </c>
    </row>
    <row r="9" customFormat="false" ht="25.5" hidden="false" customHeight="true" outlineLevel="0" collapsed="false">
      <c r="B9" s="484" t="s">
        <v>791</v>
      </c>
    </row>
    <row r="10" customFormat="false" ht="11.25" hidden="false" customHeight="false" outlineLevel="0" collapsed="false">
      <c r="B10" s="483" t="s">
        <v>792</v>
      </c>
    </row>
    <row r="11" customFormat="false" ht="45" hidden="false" customHeight="false" outlineLevel="0" collapsed="false">
      <c r="B11" s="484" t="s">
        <v>793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C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cols>
    <col collapsed="false" customWidth="true" hidden="false" outlineLevel="0" max="1" min="1" style="0" width="49.24"/>
    <col collapsed="false" customWidth="true" hidden="false" outlineLevel="0" max="2" min="2" style="0" width="70.86"/>
    <col collapsed="false" customWidth="true" hidden="false" outlineLevel="0" max="3" min="3" style="0" width="32.2"/>
  </cols>
  <sheetData>
    <row r="1" customFormat="false" ht="11.25" hidden="false" customHeight="false" outlineLevel="0" collapsed="false">
      <c r="A1" s="485" t="s">
        <v>794</v>
      </c>
    </row>
    <row r="2" customFormat="false" ht="11.25" hidden="false" customHeight="false" outlineLevel="0" collapsed="false">
      <c r="A2" s="486" t="s">
        <v>795</v>
      </c>
    </row>
    <row r="3" customFormat="false" ht="11.25" hidden="false" customHeight="false" outlineLevel="0" collapsed="false">
      <c r="A3" s="485" t="s">
        <v>796</v>
      </c>
      <c r="B3" s="487"/>
      <c r="C3" s="487"/>
    </row>
    <row r="4" customFormat="false" ht="11.25" hidden="false" customHeight="false" outlineLevel="0" collapsed="false">
      <c r="A4" s="488" t="s">
        <v>797</v>
      </c>
      <c r="B4" s="486" t="s">
        <v>798</v>
      </c>
      <c r="C4" s="486" t="s">
        <v>338</v>
      </c>
    </row>
    <row r="5" customFormat="false" ht="11.25" hidden="false" customHeight="false" outlineLevel="0" collapsed="false">
      <c r="A5" s="488" t="s">
        <v>799</v>
      </c>
      <c r="B5" s="486" t="s">
        <v>800</v>
      </c>
      <c r="C5" s="486" t="s">
        <v>801</v>
      </c>
    </row>
    <row r="6" customFormat="false" ht="12" hidden="false" customHeight="false" outlineLevel="0" collapsed="false">
      <c r="A6" s="489" t="s">
        <v>802</v>
      </c>
      <c r="B6" s="486" t="s">
        <v>803</v>
      </c>
      <c r="C6" s="486" t="s">
        <v>801</v>
      </c>
    </row>
    <row r="7" customFormat="false" ht="12" hidden="false" customHeight="false" outlineLevel="0" collapsed="false">
      <c r="A7" s="490"/>
    </row>
    <row r="8" customFormat="false" ht="12" hidden="false" customHeight="false" outlineLevel="0" collapsed="false">
      <c r="A8" s="490"/>
    </row>
    <row r="9" customFormat="false" ht="12" hidden="false" customHeight="false" outlineLevel="0" collapsed="false">
      <c r="A9" s="490"/>
    </row>
    <row r="10" customFormat="false" ht="12" hidden="false" customHeight="false" outlineLevel="0" collapsed="false">
      <c r="A10" s="490"/>
    </row>
    <row r="11" customFormat="false" ht="12" hidden="false" customHeight="false" outlineLevel="0" collapsed="false">
      <c r="A11" s="490"/>
    </row>
    <row r="12" customFormat="false" ht="12" hidden="false" customHeight="false" outlineLevel="0" collapsed="false">
      <c r="A12" s="490"/>
    </row>
    <row r="13" customFormat="false" ht="12" hidden="false" customHeight="false" outlineLevel="0" collapsed="false">
      <c r="A13" s="490"/>
    </row>
    <row r="14" customFormat="false" ht="12" hidden="false" customHeight="false" outlineLevel="0" collapsed="false">
      <c r="A14" s="490"/>
    </row>
    <row r="15" customFormat="false" ht="12" hidden="false" customHeight="false" outlineLevel="0" collapsed="false">
      <c r="A15" s="490"/>
    </row>
    <row r="16" customFormat="false" ht="12" hidden="false" customHeight="false" outlineLevel="0" collapsed="false">
      <c r="A16" s="490"/>
    </row>
    <row r="17" customFormat="false" ht="12" hidden="false" customHeight="false" outlineLevel="0" collapsed="false">
      <c r="A17" s="490"/>
    </row>
    <row r="18" customFormat="false" ht="12" hidden="false" customHeight="false" outlineLevel="0" collapsed="false">
      <c r="A18" s="490"/>
    </row>
    <row r="19" customFormat="false" ht="12" hidden="false" customHeight="false" outlineLevel="0" collapsed="false">
      <c r="A19" s="490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CCCCFF"/>
    <pageSetUpPr fitToPage="false"/>
  </sheetPr>
  <dimension ref="A1:J62"/>
  <sheetViews>
    <sheetView showFormulas="false" showGridLines="fals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F4" activeCellId="0" sqref="F4"/>
    </sheetView>
  </sheetViews>
  <sheetFormatPr defaultColWidth="9.1328125" defaultRowHeight="11.25" zeroHeight="false" outlineLevelRow="0" outlineLevelCol="0"/>
  <cols>
    <col collapsed="false" customWidth="true" hidden="true" outlineLevel="0" max="1" min="1" style="58" width="10.72"/>
    <col collapsed="false" customWidth="true" hidden="true" outlineLevel="0" max="2" min="2" style="59" width="10.72"/>
    <col collapsed="false" customWidth="true" hidden="true" outlineLevel="0" max="3" min="3" style="60" width="3.71"/>
    <col collapsed="false" customWidth="true" hidden="false" outlineLevel="0" max="4" min="4" style="61" width="3.71"/>
    <col collapsed="false" customWidth="true" hidden="false" outlineLevel="0" max="5" min="5" style="61" width="55.4"/>
    <col collapsed="false" customWidth="true" hidden="false" outlineLevel="0" max="6" min="6" style="61" width="50.81"/>
    <col collapsed="false" customWidth="true" hidden="false" outlineLevel="0" max="7" min="7" style="62" width="3.71"/>
    <col collapsed="false" customWidth="false" hidden="false" outlineLevel="0" max="8" min="8" style="61" width="9.15"/>
    <col collapsed="false" customWidth="false" hidden="false" outlineLevel="0" max="9" min="9" style="63" width="9.15"/>
    <col collapsed="false" customWidth="false" hidden="false" outlineLevel="0" max="257" min="10" style="61" width="9.15"/>
  </cols>
  <sheetData>
    <row r="1" s="65" customFormat="true" ht="13.5" hidden="true" customHeight="true" outlineLevel="0" collapsed="false">
      <c r="A1" s="64"/>
      <c r="B1" s="59"/>
      <c r="F1" s="65" t="n">
        <v>28932227</v>
      </c>
      <c r="G1" s="63"/>
      <c r="I1" s="63"/>
    </row>
    <row r="2" s="65" customFormat="true" ht="12" hidden="true" customHeight="true" outlineLevel="0" collapsed="false">
      <c r="A2" s="64"/>
      <c r="B2" s="59"/>
      <c r="G2" s="63"/>
      <c r="I2" s="63"/>
    </row>
    <row r="3" customFormat="false" ht="11.25" hidden="true" customHeight="false" outlineLevel="0" collapsed="false"/>
    <row r="4" customFormat="false" ht="11.25" hidden="false" customHeight="false" outlineLevel="0" collapsed="false">
      <c r="D4" s="66"/>
      <c r="E4" s="67"/>
      <c r="F4" s="68" t="e">
        <f aca="false">version</f>
        <v>#VALUE!</v>
      </c>
    </row>
    <row r="5" customFormat="false" ht="22.5" hidden="false" customHeight="true" outlineLevel="0" collapsed="false">
      <c r="D5" s="69"/>
      <c r="E5" s="70" t="s">
        <v>1</v>
      </c>
      <c r="F5" s="70"/>
      <c r="G5" s="71"/>
    </row>
    <row r="6" s="79" customFormat="true" ht="6" hidden="false" customHeight="false" outlineLevel="0" collapsed="false">
      <c r="A6" s="72"/>
      <c r="B6" s="73"/>
      <c r="C6" s="74"/>
      <c r="D6" s="75"/>
      <c r="E6" s="76"/>
      <c r="F6" s="77"/>
      <c r="G6" s="78"/>
      <c r="I6" s="80"/>
    </row>
    <row r="7" customFormat="false" ht="22.5" hidden="false" customHeight="false" outlineLevel="0" collapsed="false">
      <c r="D7" s="69"/>
      <c r="E7" s="81" t="s">
        <v>34</v>
      </c>
      <c r="F7" s="82" t="s">
        <v>35</v>
      </c>
      <c r="G7" s="71"/>
    </row>
    <row r="8" s="79" customFormat="true" ht="6" hidden="true" customHeight="false" outlineLevel="0" collapsed="false">
      <c r="A8" s="83"/>
      <c r="B8" s="73"/>
      <c r="C8" s="74"/>
      <c r="D8" s="84"/>
      <c r="E8" s="76"/>
      <c r="F8" s="85"/>
      <c r="G8" s="86"/>
      <c r="I8" s="80"/>
    </row>
    <row r="9" s="93" customFormat="true" ht="6" hidden="true" customHeight="false" outlineLevel="0" collapsed="false">
      <c r="A9" s="87"/>
      <c r="B9" s="88"/>
      <c r="C9" s="89"/>
      <c r="D9" s="90"/>
      <c r="E9" s="91"/>
      <c r="F9" s="92"/>
      <c r="G9" s="90"/>
      <c r="I9" s="94"/>
    </row>
    <row r="10" s="79" customFormat="true" ht="6" hidden="true" customHeight="false" outlineLevel="0" collapsed="false">
      <c r="A10" s="83"/>
      <c r="B10" s="73"/>
      <c r="C10" s="74"/>
      <c r="D10" s="84"/>
      <c r="E10" s="76"/>
      <c r="F10" s="85"/>
      <c r="G10" s="86"/>
      <c r="I10" s="80"/>
    </row>
    <row r="11" s="93" customFormat="true" ht="6" hidden="true" customHeight="false" outlineLevel="0" collapsed="false">
      <c r="A11" s="87"/>
      <c r="B11" s="88"/>
      <c r="C11" s="89"/>
      <c r="D11" s="90"/>
      <c r="E11" s="95"/>
      <c r="F11" s="96"/>
      <c r="G11" s="90"/>
      <c r="I11" s="94"/>
    </row>
    <row r="12" s="79" customFormat="true" ht="6" hidden="false" customHeight="false" outlineLevel="0" collapsed="false">
      <c r="A12" s="83"/>
      <c r="B12" s="73"/>
      <c r="C12" s="74"/>
      <c r="D12" s="84"/>
      <c r="E12" s="76"/>
      <c r="F12" s="85"/>
      <c r="G12" s="86"/>
      <c r="I12" s="80"/>
    </row>
    <row r="13" customFormat="false" ht="22.5" hidden="false" customHeight="false" outlineLevel="0" collapsed="false">
      <c r="A13" s="97"/>
      <c r="D13" s="98"/>
      <c r="E13" s="99" t="s">
        <v>36</v>
      </c>
      <c r="F13" s="100" t="s">
        <v>37</v>
      </c>
      <c r="G13" s="101"/>
    </row>
    <row r="14" s="79" customFormat="true" ht="6" hidden="false" customHeight="false" outlineLevel="0" collapsed="false">
      <c r="A14" s="83"/>
      <c r="B14" s="73"/>
      <c r="C14" s="74"/>
      <c r="D14" s="84"/>
      <c r="E14" s="76"/>
      <c r="F14" s="85"/>
      <c r="G14" s="86"/>
      <c r="I14" s="80"/>
    </row>
    <row r="15" customFormat="false" ht="22.5" hidden="false" customHeight="false" outlineLevel="0" collapsed="false">
      <c r="A15" s="97"/>
      <c r="D15" s="98"/>
      <c r="E15" s="81" t="s">
        <v>38</v>
      </c>
      <c r="F15" s="102" t="s">
        <v>39</v>
      </c>
      <c r="G15" s="101"/>
    </row>
    <row r="16" s="79" customFormat="true" ht="6" hidden="false" customHeight="false" outlineLevel="0" collapsed="false">
      <c r="A16" s="83"/>
      <c r="B16" s="73"/>
      <c r="C16" s="74"/>
      <c r="D16" s="84"/>
      <c r="E16" s="76"/>
      <c r="F16" s="85"/>
      <c r="G16" s="86"/>
      <c r="I16" s="80"/>
    </row>
    <row r="17" customFormat="false" ht="22.5" hidden="false" customHeight="false" outlineLevel="0" collapsed="false">
      <c r="A17" s="97"/>
      <c r="D17" s="98"/>
      <c r="E17" s="81" t="s">
        <v>40</v>
      </c>
      <c r="F17" s="103" t="s">
        <v>41</v>
      </c>
      <c r="G17" s="101"/>
    </row>
    <row r="18" s="79" customFormat="true" ht="6" hidden="false" customHeight="false" outlineLevel="0" collapsed="false">
      <c r="A18" s="83"/>
      <c r="B18" s="73"/>
      <c r="C18" s="74"/>
      <c r="D18" s="84"/>
      <c r="E18" s="76"/>
      <c r="F18" s="85"/>
      <c r="G18" s="86"/>
      <c r="I18" s="80"/>
    </row>
    <row r="19" customFormat="false" ht="22.5" hidden="false" customHeight="false" outlineLevel="0" collapsed="false">
      <c r="A19" s="97"/>
      <c r="D19" s="98"/>
      <c r="E19" s="81" t="s">
        <v>42</v>
      </c>
      <c r="F19" s="100" t="s">
        <v>37</v>
      </c>
      <c r="G19" s="101"/>
    </row>
    <row r="20" s="79" customFormat="true" ht="6" hidden="true" customHeight="false" outlineLevel="0" collapsed="false">
      <c r="A20" s="83"/>
      <c r="B20" s="73"/>
      <c r="C20" s="74"/>
      <c r="D20" s="84"/>
      <c r="E20" s="76"/>
      <c r="F20" s="85"/>
      <c r="G20" s="86"/>
      <c r="I20" s="80"/>
    </row>
    <row r="21" customFormat="false" ht="22.5" hidden="true" customHeight="false" outlineLevel="0" collapsed="false">
      <c r="A21" s="97"/>
      <c r="D21" s="98"/>
      <c r="E21" s="81" t="s">
        <v>43</v>
      </c>
      <c r="F21" s="104" t="s">
        <v>39</v>
      </c>
      <c r="G21" s="101"/>
    </row>
    <row r="22" s="112" customFormat="true" ht="5.25" hidden="true" customHeight="false" outlineLevel="0" collapsed="false">
      <c r="A22" s="105"/>
      <c r="B22" s="106"/>
      <c r="C22" s="107"/>
      <c r="D22" s="108"/>
      <c r="E22" s="109"/>
      <c r="F22" s="110"/>
      <c r="G22" s="111"/>
      <c r="I22" s="113"/>
    </row>
    <row r="23" customFormat="false" ht="11.25" hidden="true" customHeight="false" outlineLevel="0" collapsed="false"/>
    <row r="24" s="112" customFormat="true" ht="5.25" hidden="false" customHeight="false" outlineLevel="0" collapsed="false">
      <c r="A24" s="105"/>
      <c r="B24" s="106"/>
      <c r="C24" s="107"/>
      <c r="D24" s="108"/>
      <c r="E24" s="109"/>
      <c r="F24" s="114"/>
      <c r="G24" s="111"/>
      <c r="I24" s="113"/>
    </row>
    <row r="25" s="112" customFormat="true" ht="5.25" hidden="true" customHeight="false" outlineLevel="0" collapsed="false">
      <c r="A25" s="105"/>
      <c r="B25" s="106"/>
      <c r="C25" s="107"/>
      <c r="D25" s="108"/>
      <c r="E25" s="109"/>
      <c r="F25" s="115"/>
      <c r="G25" s="111"/>
      <c r="I25" s="113"/>
    </row>
    <row r="26" s="112" customFormat="true" ht="5.25" hidden="true" customHeight="false" outlineLevel="0" collapsed="false">
      <c r="A26" s="105"/>
      <c r="B26" s="106"/>
      <c r="C26" s="107"/>
      <c r="D26" s="108"/>
      <c r="E26" s="109"/>
      <c r="F26" s="116"/>
      <c r="G26" s="111"/>
      <c r="I26" s="113"/>
    </row>
    <row r="27" s="112" customFormat="true" ht="5.25" hidden="true" customHeight="false" outlineLevel="0" collapsed="false">
      <c r="A27" s="105"/>
      <c r="B27" s="106"/>
      <c r="C27" s="107"/>
      <c r="D27" s="108"/>
      <c r="E27" s="109"/>
      <c r="F27" s="115"/>
      <c r="G27" s="111"/>
      <c r="I27" s="113"/>
    </row>
    <row r="28" s="112" customFormat="true" ht="5.25" hidden="true" customHeight="false" outlineLevel="0" collapsed="false">
      <c r="A28" s="105"/>
      <c r="B28" s="106"/>
      <c r="C28" s="107"/>
      <c r="D28" s="108"/>
      <c r="E28" s="109"/>
      <c r="F28" s="117"/>
      <c r="G28" s="111"/>
      <c r="I28" s="113"/>
    </row>
    <row r="29" s="112" customFormat="true" ht="5.25" hidden="true" customHeight="false" outlineLevel="0" collapsed="false">
      <c r="A29" s="118"/>
      <c r="B29" s="106"/>
      <c r="C29" s="107"/>
      <c r="D29" s="119"/>
      <c r="E29" s="109"/>
      <c r="F29" s="116"/>
      <c r="G29" s="111"/>
      <c r="I29" s="113"/>
    </row>
    <row r="30" s="112" customFormat="true" ht="5.25" hidden="true" customHeight="false" outlineLevel="0" collapsed="false">
      <c r="A30" s="118"/>
      <c r="B30" s="106"/>
      <c r="C30" s="107"/>
      <c r="D30" s="119"/>
      <c r="E30" s="109"/>
      <c r="F30" s="116"/>
      <c r="G30" s="119"/>
      <c r="I30" s="113"/>
    </row>
    <row r="31" s="79" customFormat="true" ht="6" hidden="true" customHeight="false" outlineLevel="0" collapsed="false">
      <c r="A31" s="83"/>
      <c r="B31" s="73"/>
      <c r="C31" s="74"/>
      <c r="D31" s="84"/>
      <c r="E31" s="76"/>
      <c r="F31" s="85"/>
      <c r="G31" s="86"/>
      <c r="I31" s="80"/>
    </row>
    <row r="32" customFormat="false" ht="22.5" hidden="false" customHeight="false" outlineLevel="0" collapsed="false">
      <c r="D32" s="69"/>
      <c r="E32" s="99" t="s">
        <v>44</v>
      </c>
      <c r="F32" s="100" t="s">
        <v>37</v>
      </c>
      <c r="G32" s="120"/>
    </row>
    <row r="33" customFormat="false" ht="30" hidden="false" customHeight="true" outlineLevel="0" collapsed="false">
      <c r="C33" s="121"/>
      <c r="D33" s="98"/>
      <c r="E33" s="122"/>
      <c r="F33" s="123"/>
      <c r="G33" s="124"/>
    </row>
    <row r="34" customFormat="false" ht="22.5" hidden="false" customHeight="false" outlineLevel="0" collapsed="false">
      <c r="C34" s="121"/>
      <c r="D34" s="125"/>
      <c r="E34" s="122" t="s">
        <v>45</v>
      </c>
      <c r="F34" s="126" t="s">
        <v>46</v>
      </c>
      <c r="G34" s="127"/>
      <c r="J34" s="128"/>
    </row>
    <row r="35" customFormat="false" ht="22.5" hidden="true" customHeight="false" outlineLevel="0" collapsed="false">
      <c r="C35" s="121"/>
      <c r="D35" s="125"/>
      <c r="E35" s="122" t="s">
        <v>47</v>
      </c>
      <c r="F35" s="129"/>
      <c r="G35" s="127"/>
      <c r="J35" s="128"/>
    </row>
    <row r="36" customFormat="false" ht="22.5" hidden="false" customHeight="false" outlineLevel="0" collapsed="false">
      <c r="C36" s="121"/>
      <c r="D36" s="125"/>
      <c r="E36" s="122" t="s">
        <v>48</v>
      </c>
      <c r="F36" s="126" t="s">
        <v>49</v>
      </c>
      <c r="G36" s="127"/>
      <c r="J36" s="128"/>
    </row>
    <row r="37" customFormat="false" ht="22.5" hidden="false" customHeight="false" outlineLevel="0" collapsed="false">
      <c r="C37" s="121"/>
      <c r="D37" s="125"/>
      <c r="E37" s="122" t="s">
        <v>50</v>
      </c>
      <c r="F37" s="126" t="s">
        <v>51</v>
      </c>
      <c r="G37" s="127"/>
      <c r="H37" s="130"/>
      <c r="J37" s="128"/>
    </row>
    <row r="38" s="79" customFormat="true" ht="6" hidden="false" customHeight="false" outlineLevel="0" collapsed="false">
      <c r="A38" s="83"/>
      <c r="B38" s="73"/>
      <c r="C38" s="74"/>
      <c r="D38" s="84"/>
      <c r="E38" s="76"/>
      <c r="F38" s="85"/>
      <c r="G38" s="86"/>
      <c r="I38" s="80"/>
    </row>
    <row r="39" customFormat="false" ht="22.5" hidden="false" customHeight="false" outlineLevel="0" collapsed="false">
      <c r="A39" s="97"/>
      <c r="D39" s="98"/>
      <c r="E39" s="81" t="s">
        <v>52</v>
      </c>
      <c r="F39" s="131" t="s">
        <v>53</v>
      </c>
      <c r="G39" s="101"/>
    </row>
    <row r="40" s="79" customFormat="true" ht="6" hidden="false" customHeight="false" outlineLevel="0" collapsed="false">
      <c r="A40" s="83"/>
      <c r="B40" s="73"/>
      <c r="C40" s="74"/>
      <c r="D40" s="84"/>
      <c r="E40" s="76"/>
      <c r="F40" s="85"/>
      <c r="G40" s="86"/>
      <c r="I40" s="80"/>
    </row>
    <row r="41" customFormat="false" ht="22.5" hidden="false" customHeight="false" outlineLevel="0" collapsed="false">
      <c r="D41" s="69"/>
      <c r="E41" s="99" t="s">
        <v>54</v>
      </c>
      <c r="F41" s="103" t="s">
        <v>55</v>
      </c>
      <c r="G41" s="120"/>
    </row>
    <row r="42" s="112" customFormat="true" ht="5.25" hidden="true" customHeight="false" outlineLevel="0" collapsed="false">
      <c r="A42" s="105"/>
      <c r="B42" s="106"/>
      <c r="C42" s="107"/>
      <c r="D42" s="108"/>
      <c r="E42" s="109"/>
      <c r="F42" s="115"/>
      <c r="G42" s="111"/>
      <c r="I42" s="113"/>
    </row>
    <row r="43" s="112" customFormat="true" ht="5.25" hidden="true" customHeight="false" outlineLevel="0" collapsed="false">
      <c r="A43" s="105"/>
      <c r="B43" s="106"/>
      <c r="C43" s="107"/>
      <c r="D43" s="108"/>
      <c r="E43" s="109"/>
      <c r="F43" s="115"/>
      <c r="G43" s="111"/>
      <c r="I43" s="113"/>
    </row>
    <row r="44" s="112" customFormat="true" ht="5.25" hidden="true" customHeight="false" outlineLevel="0" collapsed="false">
      <c r="A44" s="132"/>
      <c r="B44" s="106"/>
      <c r="C44" s="107"/>
      <c r="D44" s="119"/>
      <c r="F44" s="117"/>
      <c r="G44" s="111"/>
      <c r="I44" s="113"/>
    </row>
    <row r="45" s="79" customFormat="true" ht="6" hidden="false" customHeight="false" outlineLevel="0" collapsed="false">
      <c r="A45" s="133"/>
      <c r="B45" s="134"/>
      <c r="C45" s="74"/>
      <c r="D45" s="135"/>
      <c r="E45" s="136"/>
      <c r="F45" s="137"/>
      <c r="G45" s="86"/>
      <c r="I45" s="80"/>
    </row>
    <row r="46" customFormat="false" ht="22.5" hidden="false" customHeight="false" outlineLevel="0" collapsed="false">
      <c r="A46" s="138"/>
      <c r="B46" s="139"/>
      <c r="D46" s="140"/>
      <c r="E46" s="141" t="s">
        <v>56</v>
      </c>
      <c r="F46" s="142" t="str">
        <f aca="false">IF(mail_post="","",mail_post)</f>
        <v>150065</v>
      </c>
      <c r="G46" s="101"/>
    </row>
    <row r="47" customFormat="false" ht="19.5" hidden="true" customHeight="false" outlineLevel="0" collapsed="false">
      <c r="D47" s="69"/>
      <c r="E47" s="81"/>
      <c r="F47" s="143"/>
      <c r="G47" s="66"/>
    </row>
    <row r="48" s="79" customFormat="true" ht="6" hidden="false" customHeight="false" outlineLevel="0" collapsed="false">
      <c r="A48" s="133"/>
      <c r="B48" s="73"/>
      <c r="C48" s="74"/>
      <c r="D48" s="75"/>
      <c r="F48" s="144"/>
      <c r="G48" s="86"/>
      <c r="I48" s="80"/>
    </row>
    <row r="49" customFormat="false" ht="22.5" hidden="false" customHeight="false" outlineLevel="0" collapsed="false">
      <c r="A49" s="138"/>
      <c r="B49" s="139"/>
      <c r="D49" s="140"/>
      <c r="E49" s="141" t="s">
        <v>57</v>
      </c>
      <c r="F49" s="142" t="str">
        <f aca="false">ruk_f&amp;" "&amp;ruk_i&amp;" "&amp;ruk_o</f>
        <v>Малов Сергей Владимирович</v>
      </c>
      <c r="G49" s="101"/>
    </row>
    <row r="50" s="93" customFormat="true" ht="6" hidden="true" customHeight="false" outlineLevel="0" collapsed="false">
      <c r="A50" s="145"/>
      <c r="B50" s="146"/>
      <c r="C50" s="89"/>
      <c r="D50" s="147"/>
      <c r="E50" s="148"/>
      <c r="F50" s="149"/>
      <c r="G50" s="150"/>
      <c r="I50" s="94"/>
    </row>
    <row r="51" customFormat="false" ht="19.5" hidden="true" customHeight="false" outlineLevel="0" collapsed="false">
      <c r="A51" s="138"/>
      <c r="B51" s="139"/>
      <c r="D51" s="140"/>
      <c r="E51" s="141"/>
      <c r="F51" s="151"/>
      <c r="G51" s="152"/>
    </row>
    <row r="52" customFormat="false" ht="13.5" hidden="true" customHeight="true" outlineLevel="0" collapsed="false">
      <c r="D52" s="69"/>
      <c r="E52" s="81"/>
      <c r="F52" s="153"/>
      <c r="G52" s="66"/>
    </row>
    <row r="53" customFormat="false" ht="20.1" hidden="true" customHeight="true" outlineLevel="0" collapsed="false">
      <c r="A53" s="138"/>
      <c r="D53" s="66"/>
      <c r="F53" s="152"/>
      <c r="G53" s="152"/>
    </row>
    <row r="54" customFormat="false" ht="19.5" hidden="true" customHeight="false" outlineLevel="0" collapsed="false">
      <c r="A54" s="138"/>
      <c r="B54" s="139"/>
      <c r="D54" s="140"/>
      <c r="E54" s="141"/>
      <c r="F54" s="151"/>
      <c r="G54" s="152"/>
    </row>
    <row r="55" customFormat="false" ht="19.5" hidden="true" customHeight="false" outlineLevel="0" collapsed="false">
      <c r="A55" s="138"/>
      <c r="B55" s="139"/>
      <c r="D55" s="140"/>
      <c r="E55" s="141"/>
      <c r="F55" s="151"/>
      <c r="G55" s="152"/>
    </row>
    <row r="56" customFormat="false" ht="13.5" hidden="true" customHeight="true" outlineLevel="0" collapsed="false">
      <c r="D56" s="69"/>
      <c r="E56" s="81"/>
      <c r="F56" s="153"/>
      <c r="G56" s="66"/>
    </row>
    <row r="57" customFormat="false" ht="11.25" hidden="true" customHeight="false" outlineLevel="0" collapsed="false">
      <c r="A57" s="138"/>
      <c r="D57" s="66"/>
      <c r="F57" s="152"/>
      <c r="G57" s="152"/>
    </row>
    <row r="58" customFormat="false" ht="27" hidden="false" customHeight="false" outlineLevel="0" collapsed="false">
      <c r="A58" s="138"/>
      <c r="B58" s="139"/>
      <c r="D58" s="140"/>
      <c r="E58" s="81"/>
      <c r="F58" s="154" t="s">
        <v>58</v>
      </c>
      <c r="G58" s="155"/>
    </row>
    <row r="59" customFormat="false" ht="27" hidden="false" customHeight="false" outlineLevel="0" collapsed="false">
      <c r="A59" s="138"/>
      <c r="B59" s="139"/>
      <c r="D59" s="140"/>
      <c r="E59" s="156" t="s">
        <v>59</v>
      </c>
      <c r="F59" s="157" t="s">
        <v>60</v>
      </c>
      <c r="G59" s="155"/>
    </row>
    <row r="60" customFormat="false" ht="27" hidden="false" customHeight="false" outlineLevel="0" collapsed="false">
      <c r="A60" s="138"/>
      <c r="B60" s="139"/>
      <c r="D60" s="140"/>
      <c r="E60" s="156" t="s">
        <v>61</v>
      </c>
      <c r="F60" s="157" t="s">
        <v>62</v>
      </c>
      <c r="G60" s="155"/>
    </row>
    <row r="61" customFormat="false" ht="27" hidden="false" customHeight="false" outlineLevel="0" collapsed="false">
      <c r="A61" s="138"/>
      <c r="B61" s="139"/>
      <c r="D61" s="140"/>
      <c r="E61" s="156" t="s">
        <v>63</v>
      </c>
      <c r="F61" s="157" t="s">
        <v>64</v>
      </c>
      <c r="G61" s="155"/>
    </row>
    <row r="62" customFormat="false" ht="27" hidden="false" customHeight="false" outlineLevel="0" collapsed="false">
      <c r="E62" s="156" t="s">
        <v>65</v>
      </c>
      <c r="F62" s="157" t="s">
        <v>66</v>
      </c>
      <c r="G62" s="158"/>
    </row>
  </sheetData>
  <sheetProtection sheet="true" password="fa9c" objects="true" scenarios="true" formatColumns="false" formatRows="false"/>
  <mergeCells count="1">
    <mergeCell ref="E5:F5"/>
  </mergeCells>
  <dataValidations count="7">
    <dataValidation allowBlank="true" error="для выбора выполните двойной щелчок по ячейке" operator="between" prompt="Для выбора выполните двойной щелчок левой клавиши мыши по соответствующей ячейке." showDropDown="true" showErrorMessage="true" showInputMessage="true" sqref="F13 F19 F32" type="list">
      <formula1>"a"</formula1>
      <formula2>0</formula2>
    </dataValidation>
    <dataValidation allowBlank="true" error="Допускаетꬨ˻" errorTitle="Ошибка" operator="lessThanOrEqual" showDropDown="false" showErrorMessage="true" showInputMessage="false" sqref="F35 F45:F46 F49:F51 F54:F55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F17" type="list">
      <formula1>data_type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F41" type="list">
      <formula1>kind_of_NDS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false" sqref="F59:F62" type="textLength">
      <formula1>900</formula1>
      <formula2>0</formula2>
    </dataValidation>
    <dataValidation allowBlank="true" operator="between" prompt="Выберите значение из календаря (иконка справа от выбранной ячейки), либо введите дату непосредственно в ячейку" showDropDown="false" showErrorMessage="true" showInputMessage="true" sqref="F15 F21" type="none">
      <formula1>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F39" type="list">
      <formula1>kind_of_org_type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8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" min="1" style="491" width="9.15"/>
    <col collapsed="false" customWidth="false" hidden="false" outlineLevel="0" max="257" min="2" style="492" width="9.1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26" min="1" style="493" width="9.15"/>
    <col collapsed="false" customWidth="false" hidden="false" outlineLevel="0" max="36" min="27" style="494" width="9.15"/>
    <col collapsed="false" customWidth="false" hidden="false" outlineLevel="0" max="257" min="37" style="493" width="9.1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J25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257" min="1" style="391" width="9.15"/>
  </cols>
  <sheetData>
    <row r="1" customFormat="false" ht="11.25" hidden="false" customHeight="false" outlineLevel="0" collapsed="false">
      <c r="A1" s="391" t="s">
        <v>602</v>
      </c>
      <c r="B1" s="391" t="s">
        <v>804</v>
      </c>
      <c r="C1" s="391" t="s">
        <v>805</v>
      </c>
      <c r="D1" s="391" t="s">
        <v>806</v>
      </c>
      <c r="E1" s="391" t="s">
        <v>807</v>
      </c>
      <c r="F1" s="391" t="s">
        <v>808</v>
      </c>
      <c r="G1" s="391" t="s">
        <v>809</v>
      </c>
      <c r="H1" s="391" t="s">
        <v>810</v>
      </c>
      <c r="I1" s="391" t="s">
        <v>811</v>
      </c>
    </row>
    <row r="2" customFormat="false" ht="11.25" hidden="false" customHeight="false" outlineLevel="0" collapsed="false">
      <c r="A2" s="391" t="n">
        <v>1</v>
      </c>
      <c r="B2" s="391" t="s">
        <v>812</v>
      </c>
      <c r="C2" s="391" t="s">
        <v>35</v>
      </c>
      <c r="D2" s="391" t="s">
        <v>813</v>
      </c>
      <c r="E2" s="391" t="s">
        <v>814</v>
      </c>
      <c r="F2" s="391" t="s">
        <v>815</v>
      </c>
      <c r="G2" s="391" t="s">
        <v>816</v>
      </c>
      <c r="J2" s="391" t="s">
        <v>401</v>
      </c>
    </row>
    <row r="3" customFormat="false" ht="11.25" hidden="false" customHeight="false" outlineLevel="0" collapsed="false">
      <c r="A3" s="391" t="n">
        <v>2</v>
      </c>
      <c r="B3" s="391" t="s">
        <v>812</v>
      </c>
      <c r="C3" s="391" t="s">
        <v>35</v>
      </c>
      <c r="D3" s="391" t="s">
        <v>817</v>
      </c>
      <c r="E3" s="391" t="s">
        <v>818</v>
      </c>
      <c r="F3" s="391" t="s">
        <v>819</v>
      </c>
      <c r="G3" s="391" t="s">
        <v>820</v>
      </c>
      <c r="H3" s="391" t="s">
        <v>821</v>
      </c>
      <c r="J3" s="391" t="s">
        <v>401</v>
      </c>
    </row>
    <row r="4" customFormat="false" ht="11.25" hidden="false" customHeight="false" outlineLevel="0" collapsed="false">
      <c r="A4" s="391" t="n">
        <v>3</v>
      </c>
      <c r="B4" s="391" t="s">
        <v>812</v>
      </c>
      <c r="C4" s="391" t="s">
        <v>35</v>
      </c>
      <c r="D4" s="391" t="s">
        <v>822</v>
      </c>
      <c r="E4" s="391" t="s">
        <v>823</v>
      </c>
      <c r="F4" s="391" t="s">
        <v>824</v>
      </c>
      <c r="G4" s="391" t="s">
        <v>825</v>
      </c>
      <c r="H4" s="391" t="s">
        <v>826</v>
      </c>
      <c r="J4" s="391" t="s">
        <v>401</v>
      </c>
    </row>
    <row r="5" customFormat="false" ht="11.25" hidden="false" customHeight="false" outlineLevel="0" collapsed="false">
      <c r="A5" s="391" t="n">
        <v>4</v>
      </c>
      <c r="B5" s="391" t="s">
        <v>812</v>
      </c>
      <c r="C5" s="391" t="s">
        <v>35</v>
      </c>
      <c r="D5" s="391" t="s">
        <v>827</v>
      </c>
      <c r="E5" s="391" t="s">
        <v>828</v>
      </c>
      <c r="F5" s="391" t="s">
        <v>829</v>
      </c>
      <c r="G5" s="391" t="s">
        <v>830</v>
      </c>
      <c r="J5" s="391" t="s">
        <v>401</v>
      </c>
    </row>
    <row r="6" customFormat="false" ht="11.25" hidden="false" customHeight="false" outlineLevel="0" collapsed="false">
      <c r="A6" s="391" t="n">
        <v>5</v>
      </c>
      <c r="B6" s="391" t="s">
        <v>812</v>
      </c>
      <c r="C6" s="391" t="s">
        <v>35</v>
      </c>
      <c r="D6" s="391" t="s">
        <v>831</v>
      </c>
      <c r="E6" s="391" t="s">
        <v>832</v>
      </c>
      <c r="F6" s="391" t="s">
        <v>833</v>
      </c>
      <c r="G6" s="391" t="s">
        <v>834</v>
      </c>
      <c r="H6" s="391" t="s">
        <v>835</v>
      </c>
      <c r="J6" s="391" t="s">
        <v>401</v>
      </c>
    </row>
    <row r="7" customFormat="false" ht="11.25" hidden="false" customHeight="false" outlineLevel="0" collapsed="false">
      <c r="A7" s="391" t="n">
        <v>6</v>
      </c>
      <c r="B7" s="391" t="s">
        <v>812</v>
      </c>
      <c r="C7" s="391" t="s">
        <v>35</v>
      </c>
      <c r="D7" s="391" t="s">
        <v>836</v>
      </c>
      <c r="E7" s="391" t="s">
        <v>837</v>
      </c>
      <c r="F7" s="391" t="s">
        <v>838</v>
      </c>
      <c r="G7" s="391" t="s">
        <v>839</v>
      </c>
      <c r="J7" s="391" t="s">
        <v>401</v>
      </c>
    </row>
    <row r="8" customFormat="false" ht="11.25" hidden="false" customHeight="false" outlineLevel="0" collapsed="false">
      <c r="A8" s="391" t="n">
        <v>7</v>
      </c>
      <c r="B8" s="391" t="s">
        <v>812</v>
      </c>
      <c r="C8" s="391" t="s">
        <v>35</v>
      </c>
      <c r="D8" s="391" t="s">
        <v>840</v>
      </c>
      <c r="E8" s="391" t="s">
        <v>841</v>
      </c>
      <c r="F8" s="391" t="s">
        <v>842</v>
      </c>
      <c r="G8" s="391" t="s">
        <v>843</v>
      </c>
      <c r="J8" s="391" t="s">
        <v>401</v>
      </c>
    </row>
    <row r="9" customFormat="false" ht="11.25" hidden="false" customHeight="false" outlineLevel="0" collapsed="false">
      <c r="A9" s="391" t="n">
        <v>8</v>
      </c>
      <c r="B9" s="391" t="s">
        <v>812</v>
      </c>
      <c r="C9" s="391" t="s">
        <v>35</v>
      </c>
      <c r="D9" s="391" t="s">
        <v>844</v>
      </c>
      <c r="E9" s="391" t="s">
        <v>845</v>
      </c>
      <c r="F9" s="391" t="s">
        <v>846</v>
      </c>
      <c r="G9" s="391" t="s">
        <v>847</v>
      </c>
      <c r="J9" s="391" t="s">
        <v>401</v>
      </c>
    </row>
    <row r="10" customFormat="false" ht="11.25" hidden="false" customHeight="false" outlineLevel="0" collapsed="false">
      <c r="A10" s="391" t="n">
        <v>9</v>
      </c>
      <c r="B10" s="391" t="s">
        <v>812</v>
      </c>
      <c r="C10" s="391" t="s">
        <v>35</v>
      </c>
      <c r="D10" s="391" t="s">
        <v>848</v>
      </c>
      <c r="E10" s="391" t="s">
        <v>849</v>
      </c>
      <c r="F10" s="391" t="s">
        <v>850</v>
      </c>
      <c r="G10" s="391" t="s">
        <v>851</v>
      </c>
      <c r="J10" s="391" t="s">
        <v>401</v>
      </c>
    </row>
    <row r="11" customFormat="false" ht="11.25" hidden="false" customHeight="false" outlineLevel="0" collapsed="false">
      <c r="A11" s="391" t="n">
        <v>10</v>
      </c>
      <c r="B11" s="391" t="s">
        <v>812</v>
      </c>
      <c r="C11" s="391" t="s">
        <v>35</v>
      </c>
      <c r="D11" s="391" t="s">
        <v>852</v>
      </c>
      <c r="E11" s="391" t="s">
        <v>853</v>
      </c>
      <c r="F11" s="391" t="s">
        <v>854</v>
      </c>
      <c r="G11" s="391" t="s">
        <v>855</v>
      </c>
      <c r="J11" s="391" t="s">
        <v>401</v>
      </c>
    </row>
    <row r="12" customFormat="false" ht="11.25" hidden="false" customHeight="false" outlineLevel="0" collapsed="false">
      <c r="A12" s="391" t="n">
        <v>11</v>
      </c>
      <c r="B12" s="391" t="s">
        <v>812</v>
      </c>
      <c r="C12" s="391" t="s">
        <v>35</v>
      </c>
      <c r="D12" s="391" t="s">
        <v>856</v>
      </c>
      <c r="E12" s="391" t="s">
        <v>857</v>
      </c>
      <c r="F12" s="391" t="s">
        <v>858</v>
      </c>
      <c r="G12" s="391" t="s">
        <v>830</v>
      </c>
      <c r="J12" s="391" t="s">
        <v>401</v>
      </c>
    </row>
    <row r="13" customFormat="false" ht="11.25" hidden="false" customHeight="false" outlineLevel="0" collapsed="false">
      <c r="A13" s="391" t="n">
        <v>12</v>
      </c>
      <c r="B13" s="391" t="s">
        <v>812</v>
      </c>
      <c r="C13" s="391" t="s">
        <v>35</v>
      </c>
      <c r="D13" s="391" t="s">
        <v>859</v>
      </c>
      <c r="E13" s="391" t="s">
        <v>860</v>
      </c>
      <c r="F13" s="391" t="s">
        <v>861</v>
      </c>
      <c r="G13" s="391" t="s">
        <v>862</v>
      </c>
      <c r="H13" s="391" t="s">
        <v>863</v>
      </c>
      <c r="J13" s="391" t="s">
        <v>401</v>
      </c>
    </row>
    <row r="14" customFormat="false" ht="11.25" hidden="false" customHeight="false" outlineLevel="0" collapsed="false">
      <c r="A14" s="391" t="n">
        <v>13</v>
      </c>
      <c r="B14" s="391" t="s">
        <v>812</v>
      </c>
      <c r="C14" s="391" t="s">
        <v>35</v>
      </c>
      <c r="D14" s="391" t="s">
        <v>864</v>
      </c>
      <c r="E14" s="391" t="s">
        <v>865</v>
      </c>
      <c r="F14" s="391" t="s">
        <v>866</v>
      </c>
      <c r="G14" s="391" t="s">
        <v>867</v>
      </c>
      <c r="J14" s="391" t="s">
        <v>401</v>
      </c>
    </row>
    <row r="15" customFormat="false" ht="11.25" hidden="false" customHeight="false" outlineLevel="0" collapsed="false">
      <c r="A15" s="391" t="n">
        <v>14</v>
      </c>
      <c r="B15" s="391" t="s">
        <v>812</v>
      </c>
      <c r="C15" s="391" t="s">
        <v>35</v>
      </c>
      <c r="D15" s="391" t="s">
        <v>868</v>
      </c>
      <c r="E15" s="391" t="s">
        <v>869</v>
      </c>
      <c r="F15" s="391" t="s">
        <v>870</v>
      </c>
      <c r="G15" s="391" t="s">
        <v>871</v>
      </c>
      <c r="J15" s="391" t="s">
        <v>401</v>
      </c>
    </row>
    <row r="16" customFormat="false" ht="11.25" hidden="false" customHeight="false" outlineLevel="0" collapsed="false">
      <c r="A16" s="391" t="n">
        <v>15</v>
      </c>
      <c r="B16" s="391" t="s">
        <v>812</v>
      </c>
      <c r="C16" s="391" t="s">
        <v>35</v>
      </c>
      <c r="D16" s="391" t="s">
        <v>872</v>
      </c>
      <c r="E16" s="391" t="s">
        <v>873</v>
      </c>
      <c r="F16" s="391" t="s">
        <v>874</v>
      </c>
      <c r="G16" s="391" t="s">
        <v>875</v>
      </c>
      <c r="J16" s="391" t="s">
        <v>401</v>
      </c>
    </row>
    <row r="17" customFormat="false" ht="11.25" hidden="false" customHeight="false" outlineLevel="0" collapsed="false">
      <c r="A17" s="391" t="n">
        <v>16</v>
      </c>
      <c r="B17" s="391" t="s">
        <v>812</v>
      </c>
      <c r="C17" s="391" t="s">
        <v>35</v>
      </c>
      <c r="D17" s="391" t="s">
        <v>876</v>
      </c>
      <c r="E17" s="391" t="s">
        <v>877</v>
      </c>
      <c r="F17" s="391" t="s">
        <v>878</v>
      </c>
      <c r="G17" s="391" t="s">
        <v>871</v>
      </c>
      <c r="J17" s="391" t="s">
        <v>401</v>
      </c>
    </row>
    <row r="18" customFormat="false" ht="11.25" hidden="false" customHeight="false" outlineLevel="0" collapsed="false">
      <c r="A18" s="391" t="n">
        <v>17</v>
      </c>
      <c r="B18" s="391" t="s">
        <v>812</v>
      </c>
      <c r="C18" s="391" t="s">
        <v>35</v>
      </c>
      <c r="D18" s="391" t="s">
        <v>879</v>
      </c>
      <c r="E18" s="391" t="s">
        <v>880</v>
      </c>
      <c r="F18" s="391" t="s">
        <v>881</v>
      </c>
      <c r="G18" s="391" t="s">
        <v>847</v>
      </c>
      <c r="H18" s="391" t="s">
        <v>882</v>
      </c>
      <c r="J18" s="391" t="s">
        <v>401</v>
      </c>
    </row>
    <row r="19" customFormat="false" ht="11.25" hidden="false" customHeight="false" outlineLevel="0" collapsed="false">
      <c r="A19" s="391" t="n">
        <v>18</v>
      </c>
      <c r="B19" s="391" t="s">
        <v>812</v>
      </c>
      <c r="C19" s="391" t="s">
        <v>35</v>
      </c>
      <c r="D19" s="391" t="s">
        <v>883</v>
      </c>
      <c r="E19" s="391" t="s">
        <v>884</v>
      </c>
      <c r="F19" s="391" t="s">
        <v>885</v>
      </c>
      <c r="G19" s="391" t="s">
        <v>843</v>
      </c>
      <c r="J19" s="391" t="s">
        <v>401</v>
      </c>
    </row>
    <row r="20" customFormat="false" ht="11.25" hidden="false" customHeight="false" outlineLevel="0" collapsed="false">
      <c r="A20" s="391" t="n">
        <v>19</v>
      </c>
      <c r="B20" s="391" t="s">
        <v>812</v>
      </c>
      <c r="C20" s="391" t="s">
        <v>35</v>
      </c>
      <c r="D20" s="391" t="s">
        <v>886</v>
      </c>
      <c r="E20" s="391" t="s">
        <v>887</v>
      </c>
      <c r="F20" s="391" t="s">
        <v>888</v>
      </c>
      <c r="G20" s="391" t="s">
        <v>843</v>
      </c>
      <c r="J20" s="391" t="s">
        <v>401</v>
      </c>
    </row>
    <row r="21" customFormat="false" ht="11.25" hidden="false" customHeight="false" outlineLevel="0" collapsed="false">
      <c r="A21" s="391" t="n">
        <v>20</v>
      </c>
      <c r="B21" s="391" t="s">
        <v>812</v>
      </c>
      <c r="C21" s="391" t="s">
        <v>35</v>
      </c>
      <c r="D21" s="391" t="s">
        <v>889</v>
      </c>
      <c r="E21" s="391" t="s">
        <v>890</v>
      </c>
      <c r="F21" s="391" t="s">
        <v>891</v>
      </c>
      <c r="G21" s="391" t="s">
        <v>51</v>
      </c>
      <c r="H21" s="391" t="s">
        <v>892</v>
      </c>
      <c r="J21" s="391" t="s">
        <v>401</v>
      </c>
    </row>
    <row r="22" customFormat="false" ht="11.25" hidden="false" customHeight="false" outlineLevel="0" collapsed="false">
      <c r="A22" s="391" t="n">
        <v>21</v>
      </c>
      <c r="B22" s="391" t="s">
        <v>812</v>
      </c>
      <c r="C22" s="391" t="s">
        <v>35</v>
      </c>
      <c r="D22" s="391" t="s">
        <v>893</v>
      </c>
      <c r="E22" s="391" t="s">
        <v>894</v>
      </c>
      <c r="F22" s="391" t="s">
        <v>895</v>
      </c>
      <c r="G22" s="391" t="s">
        <v>51</v>
      </c>
      <c r="J22" s="391" t="s">
        <v>401</v>
      </c>
    </row>
    <row r="23" customFormat="false" ht="11.25" hidden="false" customHeight="false" outlineLevel="0" collapsed="false">
      <c r="A23" s="391" t="n">
        <v>22</v>
      </c>
      <c r="B23" s="391" t="s">
        <v>812</v>
      </c>
      <c r="C23" s="391" t="s">
        <v>35</v>
      </c>
      <c r="D23" s="391" t="s">
        <v>896</v>
      </c>
      <c r="E23" s="391" t="s">
        <v>897</v>
      </c>
      <c r="F23" s="391" t="s">
        <v>898</v>
      </c>
      <c r="G23" s="391" t="s">
        <v>899</v>
      </c>
      <c r="J23" s="391" t="s">
        <v>401</v>
      </c>
    </row>
    <row r="24" customFormat="false" ht="11.25" hidden="false" customHeight="false" outlineLevel="0" collapsed="false">
      <c r="A24" s="391" t="n">
        <v>23</v>
      </c>
      <c r="B24" s="391" t="s">
        <v>812</v>
      </c>
      <c r="C24" s="391" t="s">
        <v>35</v>
      </c>
      <c r="D24" s="391" t="s">
        <v>900</v>
      </c>
      <c r="E24" s="391" t="s">
        <v>901</v>
      </c>
      <c r="F24" s="391" t="s">
        <v>902</v>
      </c>
      <c r="G24" s="391" t="s">
        <v>830</v>
      </c>
      <c r="J24" s="391" t="s">
        <v>401</v>
      </c>
    </row>
    <row r="25" customFormat="false" ht="11.25" hidden="false" customHeight="false" outlineLevel="0" collapsed="false">
      <c r="A25" s="391" t="n">
        <v>24</v>
      </c>
      <c r="B25" s="391" t="s">
        <v>812</v>
      </c>
      <c r="C25" s="391" t="s">
        <v>35</v>
      </c>
      <c r="D25" s="391" t="s">
        <v>903</v>
      </c>
      <c r="E25" s="391" t="s">
        <v>904</v>
      </c>
      <c r="F25" s="391" t="s">
        <v>905</v>
      </c>
      <c r="G25" s="391" t="s">
        <v>906</v>
      </c>
      <c r="I25" s="391" t="s">
        <v>907</v>
      </c>
      <c r="J25" s="391" t="s">
        <v>401</v>
      </c>
    </row>
    <row r="26" customFormat="false" ht="11.25" hidden="false" customHeight="false" outlineLevel="0" collapsed="false">
      <c r="A26" s="391" t="n">
        <v>25</v>
      </c>
      <c r="B26" s="391" t="s">
        <v>812</v>
      </c>
      <c r="C26" s="391" t="s">
        <v>35</v>
      </c>
      <c r="D26" s="391" t="s">
        <v>908</v>
      </c>
      <c r="E26" s="391" t="s">
        <v>909</v>
      </c>
      <c r="F26" s="391" t="s">
        <v>910</v>
      </c>
      <c r="G26" s="391" t="s">
        <v>862</v>
      </c>
      <c r="I26" s="391" t="s">
        <v>911</v>
      </c>
      <c r="J26" s="391" t="s">
        <v>401</v>
      </c>
    </row>
    <row r="27" customFormat="false" ht="11.25" hidden="false" customHeight="false" outlineLevel="0" collapsed="false">
      <c r="A27" s="391" t="n">
        <v>26</v>
      </c>
      <c r="B27" s="391" t="s">
        <v>812</v>
      </c>
      <c r="C27" s="391" t="s">
        <v>35</v>
      </c>
      <c r="D27" s="391" t="s">
        <v>912</v>
      </c>
      <c r="E27" s="391" t="s">
        <v>913</v>
      </c>
      <c r="F27" s="391" t="s">
        <v>914</v>
      </c>
      <c r="G27" s="391" t="s">
        <v>867</v>
      </c>
      <c r="J27" s="391" t="s">
        <v>401</v>
      </c>
    </row>
    <row r="28" customFormat="false" ht="11.25" hidden="false" customHeight="false" outlineLevel="0" collapsed="false">
      <c r="A28" s="391" t="n">
        <v>27</v>
      </c>
      <c r="B28" s="391" t="s">
        <v>812</v>
      </c>
      <c r="C28" s="391" t="s">
        <v>35</v>
      </c>
      <c r="D28" s="391" t="s">
        <v>915</v>
      </c>
      <c r="E28" s="391" t="s">
        <v>916</v>
      </c>
      <c r="F28" s="391" t="s">
        <v>917</v>
      </c>
      <c r="G28" s="391" t="s">
        <v>51</v>
      </c>
      <c r="J28" s="391" t="s">
        <v>401</v>
      </c>
    </row>
    <row r="29" customFormat="false" ht="11.25" hidden="false" customHeight="false" outlineLevel="0" collapsed="false">
      <c r="A29" s="391" t="n">
        <v>28</v>
      </c>
      <c r="B29" s="391" t="s">
        <v>812</v>
      </c>
      <c r="C29" s="391" t="s">
        <v>35</v>
      </c>
      <c r="D29" s="391" t="s">
        <v>918</v>
      </c>
      <c r="E29" s="391" t="s">
        <v>919</v>
      </c>
      <c r="F29" s="391" t="s">
        <v>920</v>
      </c>
      <c r="G29" s="391" t="s">
        <v>871</v>
      </c>
      <c r="I29" s="391" t="s">
        <v>921</v>
      </c>
      <c r="J29" s="391" t="s">
        <v>401</v>
      </c>
    </row>
    <row r="30" customFormat="false" ht="11.25" hidden="false" customHeight="false" outlineLevel="0" collapsed="false">
      <c r="A30" s="391" t="n">
        <v>29</v>
      </c>
      <c r="B30" s="391" t="s">
        <v>812</v>
      </c>
      <c r="C30" s="391" t="s">
        <v>35</v>
      </c>
      <c r="D30" s="391" t="s">
        <v>922</v>
      </c>
      <c r="E30" s="391" t="s">
        <v>923</v>
      </c>
      <c r="F30" s="391" t="s">
        <v>920</v>
      </c>
      <c r="G30" s="391" t="s">
        <v>924</v>
      </c>
      <c r="I30" s="391" t="s">
        <v>925</v>
      </c>
      <c r="J30" s="391" t="s">
        <v>401</v>
      </c>
    </row>
    <row r="31" customFormat="false" ht="11.25" hidden="false" customHeight="false" outlineLevel="0" collapsed="false">
      <c r="A31" s="391" t="n">
        <v>30</v>
      </c>
      <c r="B31" s="391" t="s">
        <v>812</v>
      </c>
      <c r="C31" s="391" t="s">
        <v>35</v>
      </c>
      <c r="D31" s="391" t="s">
        <v>926</v>
      </c>
      <c r="E31" s="391" t="s">
        <v>927</v>
      </c>
      <c r="F31" s="391" t="s">
        <v>920</v>
      </c>
      <c r="G31" s="391" t="s">
        <v>928</v>
      </c>
      <c r="I31" s="391" t="s">
        <v>925</v>
      </c>
      <c r="J31" s="391" t="s">
        <v>401</v>
      </c>
    </row>
    <row r="32" customFormat="false" ht="11.25" hidden="false" customHeight="false" outlineLevel="0" collapsed="false">
      <c r="A32" s="391" t="n">
        <v>31</v>
      </c>
      <c r="B32" s="391" t="s">
        <v>812</v>
      </c>
      <c r="C32" s="391" t="s">
        <v>35</v>
      </c>
      <c r="D32" s="391" t="s">
        <v>929</v>
      </c>
      <c r="E32" s="391" t="s">
        <v>930</v>
      </c>
      <c r="F32" s="391" t="s">
        <v>920</v>
      </c>
      <c r="G32" s="391" t="s">
        <v>931</v>
      </c>
      <c r="I32" s="391" t="s">
        <v>925</v>
      </c>
      <c r="J32" s="391" t="s">
        <v>401</v>
      </c>
    </row>
    <row r="33" customFormat="false" ht="11.25" hidden="false" customHeight="false" outlineLevel="0" collapsed="false">
      <c r="A33" s="391" t="n">
        <v>32</v>
      </c>
      <c r="B33" s="391" t="s">
        <v>812</v>
      </c>
      <c r="C33" s="391" t="s">
        <v>35</v>
      </c>
      <c r="D33" s="391" t="s">
        <v>932</v>
      </c>
      <c r="E33" s="391" t="s">
        <v>933</v>
      </c>
      <c r="F33" s="391" t="s">
        <v>920</v>
      </c>
      <c r="G33" s="391" t="s">
        <v>934</v>
      </c>
      <c r="I33" s="391" t="s">
        <v>925</v>
      </c>
      <c r="J33" s="391" t="s">
        <v>401</v>
      </c>
    </row>
    <row r="34" customFormat="false" ht="11.25" hidden="false" customHeight="false" outlineLevel="0" collapsed="false">
      <c r="A34" s="391" t="n">
        <v>33</v>
      </c>
      <c r="B34" s="391" t="s">
        <v>812</v>
      </c>
      <c r="C34" s="391" t="s">
        <v>35</v>
      </c>
      <c r="D34" s="391" t="s">
        <v>935</v>
      </c>
      <c r="E34" s="391" t="s">
        <v>936</v>
      </c>
      <c r="F34" s="391" t="s">
        <v>920</v>
      </c>
      <c r="G34" s="391" t="s">
        <v>937</v>
      </c>
      <c r="I34" s="391" t="s">
        <v>925</v>
      </c>
      <c r="J34" s="391" t="s">
        <v>401</v>
      </c>
    </row>
    <row r="35" customFormat="false" ht="11.25" hidden="false" customHeight="false" outlineLevel="0" collapsed="false">
      <c r="A35" s="391" t="n">
        <v>34</v>
      </c>
      <c r="B35" s="391" t="s">
        <v>812</v>
      </c>
      <c r="C35" s="391" t="s">
        <v>35</v>
      </c>
      <c r="D35" s="391" t="s">
        <v>938</v>
      </c>
      <c r="E35" s="391" t="s">
        <v>939</v>
      </c>
      <c r="F35" s="391" t="s">
        <v>920</v>
      </c>
      <c r="G35" s="391" t="s">
        <v>940</v>
      </c>
      <c r="I35" s="391" t="s">
        <v>925</v>
      </c>
      <c r="J35" s="391" t="s">
        <v>401</v>
      </c>
    </row>
    <row r="36" customFormat="false" ht="11.25" hidden="false" customHeight="false" outlineLevel="0" collapsed="false">
      <c r="A36" s="391" t="n">
        <v>35</v>
      </c>
      <c r="B36" s="391" t="s">
        <v>812</v>
      </c>
      <c r="C36" s="391" t="s">
        <v>35</v>
      </c>
      <c r="D36" s="391" t="s">
        <v>941</v>
      </c>
      <c r="E36" s="391" t="s">
        <v>942</v>
      </c>
      <c r="F36" s="391" t="s">
        <v>920</v>
      </c>
      <c r="G36" s="391" t="s">
        <v>943</v>
      </c>
      <c r="I36" s="391" t="s">
        <v>925</v>
      </c>
      <c r="J36" s="391" t="s">
        <v>401</v>
      </c>
    </row>
    <row r="37" customFormat="false" ht="11.25" hidden="false" customHeight="false" outlineLevel="0" collapsed="false">
      <c r="A37" s="391" t="n">
        <v>36</v>
      </c>
      <c r="B37" s="391" t="s">
        <v>812</v>
      </c>
      <c r="C37" s="391" t="s">
        <v>35</v>
      </c>
      <c r="D37" s="391" t="s">
        <v>944</v>
      </c>
      <c r="E37" s="391" t="s">
        <v>945</v>
      </c>
      <c r="F37" s="391" t="s">
        <v>920</v>
      </c>
      <c r="G37" s="391" t="s">
        <v>847</v>
      </c>
      <c r="I37" s="391" t="s">
        <v>925</v>
      </c>
      <c r="J37" s="391" t="s">
        <v>401</v>
      </c>
    </row>
    <row r="38" customFormat="false" ht="11.25" hidden="false" customHeight="false" outlineLevel="0" collapsed="false">
      <c r="A38" s="391" t="n">
        <v>37</v>
      </c>
      <c r="B38" s="391" t="s">
        <v>812</v>
      </c>
      <c r="C38" s="391" t="s">
        <v>35</v>
      </c>
      <c r="D38" s="391" t="s">
        <v>946</v>
      </c>
      <c r="E38" s="391" t="s">
        <v>947</v>
      </c>
      <c r="F38" s="391" t="s">
        <v>920</v>
      </c>
      <c r="G38" s="391" t="s">
        <v>948</v>
      </c>
      <c r="I38" s="391" t="s">
        <v>925</v>
      </c>
      <c r="J38" s="391" t="s">
        <v>401</v>
      </c>
    </row>
    <row r="39" customFormat="false" ht="11.25" hidden="false" customHeight="false" outlineLevel="0" collapsed="false">
      <c r="A39" s="391" t="n">
        <v>38</v>
      </c>
      <c r="B39" s="391" t="s">
        <v>812</v>
      </c>
      <c r="C39" s="391" t="s">
        <v>35</v>
      </c>
      <c r="D39" s="391" t="s">
        <v>949</v>
      </c>
      <c r="E39" s="391" t="s">
        <v>950</v>
      </c>
      <c r="F39" s="391" t="s">
        <v>920</v>
      </c>
      <c r="G39" s="391" t="s">
        <v>951</v>
      </c>
      <c r="I39" s="391" t="s">
        <v>925</v>
      </c>
      <c r="J39" s="391" t="s">
        <v>401</v>
      </c>
    </row>
    <row r="40" customFormat="false" ht="11.25" hidden="false" customHeight="false" outlineLevel="0" collapsed="false">
      <c r="A40" s="391" t="n">
        <v>39</v>
      </c>
      <c r="B40" s="391" t="s">
        <v>812</v>
      </c>
      <c r="C40" s="391" t="s">
        <v>35</v>
      </c>
      <c r="D40" s="391" t="s">
        <v>952</v>
      </c>
      <c r="E40" s="391" t="s">
        <v>953</v>
      </c>
      <c r="F40" s="391" t="s">
        <v>920</v>
      </c>
      <c r="G40" s="391" t="s">
        <v>954</v>
      </c>
      <c r="I40" s="391" t="s">
        <v>925</v>
      </c>
      <c r="J40" s="391" t="s">
        <v>401</v>
      </c>
    </row>
    <row r="41" customFormat="false" ht="11.25" hidden="false" customHeight="false" outlineLevel="0" collapsed="false">
      <c r="A41" s="391" t="n">
        <v>40</v>
      </c>
      <c r="B41" s="391" t="s">
        <v>812</v>
      </c>
      <c r="C41" s="391" t="s">
        <v>35</v>
      </c>
      <c r="D41" s="391" t="s">
        <v>955</v>
      </c>
      <c r="E41" s="391" t="s">
        <v>956</v>
      </c>
      <c r="F41" s="391" t="s">
        <v>920</v>
      </c>
      <c r="G41" s="391" t="s">
        <v>957</v>
      </c>
      <c r="I41" s="391" t="s">
        <v>958</v>
      </c>
      <c r="J41" s="391" t="s">
        <v>401</v>
      </c>
    </row>
    <row r="42" customFormat="false" ht="11.25" hidden="false" customHeight="false" outlineLevel="0" collapsed="false">
      <c r="A42" s="391" t="n">
        <v>41</v>
      </c>
      <c r="B42" s="391" t="s">
        <v>812</v>
      </c>
      <c r="C42" s="391" t="s">
        <v>35</v>
      </c>
      <c r="D42" s="391" t="s">
        <v>959</v>
      </c>
      <c r="E42" s="391" t="s">
        <v>960</v>
      </c>
      <c r="F42" s="391" t="s">
        <v>920</v>
      </c>
      <c r="G42" s="391" t="s">
        <v>961</v>
      </c>
      <c r="I42" s="391" t="s">
        <v>925</v>
      </c>
      <c r="J42" s="391" t="s">
        <v>401</v>
      </c>
    </row>
    <row r="43" customFormat="false" ht="11.25" hidden="false" customHeight="false" outlineLevel="0" collapsed="false">
      <c r="A43" s="391" t="n">
        <v>42</v>
      </c>
      <c r="B43" s="391" t="s">
        <v>812</v>
      </c>
      <c r="C43" s="391" t="s">
        <v>35</v>
      </c>
      <c r="D43" s="391" t="s">
        <v>962</v>
      </c>
      <c r="E43" s="391" t="s">
        <v>963</v>
      </c>
      <c r="F43" s="391" t="s">
        <v>920</v>
      </c>
      <c r="G43" s="391" t="s">
        <v>964</v>
      </c>
      <c r="I43" s="391" t="s">
        <v>925</v>
      </c>
      <c r="J43" s="391" t="s">
        <v>401</v>
      </c>
    </row>
    <row r="44" customFormat="false" ht="11.25" hidden="false" customHeight="false" outlineLevel="0" collapsed="false">
      <c r="A44" s="391" t="n">
        <v>43</v>
      </c>
      <c r="B44" s="391" t="s">
        <v>812</v>
      </c>
      <c r="C44" s="391" t="s">
        <v>35</v>
      </c>
      <c r="D44" s="391" t="s">
        <v>965</v>
      </c>
      <c r="E44" s="391" t="s">
        <v>966</v>
      </c>
      <c r="F44" s="391" t="s">
        <v>920</v>
      </c>
      <c r="G44" s="391" t="s">
        <v>967</v>
      </c>
      <c r="I44" s="391" t="s">
        <v>925</v>
      </c>
      <c r="J44" s="391" t="s">
        <v>401</v>
      </c>
    </row>
    <row r="45" customFormat="false" ht="11.25" hidden="false" customHeight="false" outlineLevel="0" collapsed="false">
      <c r="A45" s="391" t="n">
        <v>44</v>
      </c>
      <c r="B45" s="391" t="s">
        <v>812</v>
      </c>
      <c r="C45" s="391" t="s">
        <v>35</v>
      </c>
      <c r="D45" s="391" t="s">
        <v>968</v>
      </c>
      <c r="E45" s="391" t="s">
        <v>969</v>
      </c>
      <c r="F45" s="391" t="s">
        <v>920</v>
      </c>
      <c r="G45" s="391" t="s">
        <v>970</v>
      </c>
      <c r="I45" s="391" t="s">
        <v>925</v>
      </c>
      <c r="J45" s="391" t="s">
        <v>401</v>
      </c>
    </row>
    <row r="46" customFormat="false" ht="11.25" hidden="false" customHeight="false" outlineLevel="0" collapsed="false">
      <c r="A46" s="391" t="n">
        <v>45</v>
      </c>
      <c r="B46" s="391" t="s">
        <v>812</v>
      </c>
      <c r="C46" s="391" t="s">
        <v>35</v>
      </c>
      <c r="D46" s="391" t="s">
        <v>971</v>
      </c>
      <c r="E46" s="391" t="s">
        <v>972</v>
      </c>
      <c r="F46" s="391" t="s">
        <v>920</v>
      </c>
      <c r="G46" s="391" t="s">
        <v>973</v>
      </c>
      <c r="I46" s="391" t="s">
        <v>925</v>
      </c>
      <c r="J46" s="391" t="s">
        <v>401</v>
      </c>
    </row>
    <row r="47" customFormat="false" ht="11.25" hidden="false" customHeight="false" outlineLevel="0" collapsed="false">
      <c r="A47" s="391" t="n">
        <v>46</v>
      </c>
      <c r="B47" s="391" t="s">
        <v>812</v>
      </c>
      <c r="C47" s="391" t="s">
        <v>35</v>
      </c>
      <c r="D47" s="391" t="s">
        <v>974</v>
      </c>
      <c r="E47" s="391" t="s">
        <v>975</v>
      </c>
      <c r="F47" s="391" t="s">
        <v>920</v>
      </c>
      <c r="G47" s="391" t="s">
        <v>976</v>
      </c>
      <c r="I47" s="391" t="s">
        <v>925</v>
      </c>
      <c r="J47" s="391" t="s">
        <v>401</v>
      </c>
    </row>
    <row r="48" customFormat="false" ht="11.25" hidden="false" customHeight="false" outlineLevel="0" collapsed="false">
      <c r="A48" s="391" t="n">
        <v>47</v>
      </c>
      <c r="B48" s="391" t="s">
        <v>812</v>
      </c>
      <c r="C48" s="391" t="s">
        <v>35</v>
      </c>
      <c r="D48" s="391" t="s">
        <v>977</v>
      </c>
      <c r="E48" s="391" t="s">
        <v>978</v>
      </c>
      <c r="F48" s="391" t="s">
        <v>920</v>
      </c>
      <c r="G48" s="391" t="s">
        <v>979</v>
      </c>
      <c r="I48" s="391" t="s">
        <v>925</v>
      </c>
      <c r="J48" s="391" t="s">
        <v>401</v>
      </c>
    </row>
    <row r="49" customFormat="false" ht="11.25" hidden="false" customHeight="false" outlineLevel="0" collapsed="false">
      <c r="A49" s="391" t="n">
        <v>48</v>
      </c>
      <c r="B49" s="391" t="s">
        <v>812</v>
      </c>
      <c r="C49" s="391" t="s">
        <v>35</v>
      </c>
      <c r="D49" s="391" t="s">
        <v>980</v>
      </c>
      <c r="E49" s="391" t="s">
        <v>981</v>
      </c>
      <c r="F49" s="391" t="s">
        <v>920</v>
      </c>
      <c r="G49" s="391" t="s">
        <v>982</v>
      </c>
      <c r="I49" s="391" t="s">
        <v>925</v>
      </c>
      <c r="J49" s="391" t="s">
        <v>401</v>
      </c>
    </row>
    <row r="50" customFormat="false" ht="11.25" hidden="false" customHeight="false" outlineLevel="0" collapsed="false">
      <c r="A50" s="391" t="n">
        <v>49</v>
      </c>
      <c r="B50" s="391" t="s">
        <v>812</v>
      </c>
      <c r="C50" s="391" t="s">
        <v>35</v>
      </c>
      <c r="D50" s="391" t="s">
        <v>983</v>
      </c>
      <c r="E50" s="391" t="s">
        <v>984</v>
      </c>
      <c r="F50" s="391" t="s">
        <v>920</v>
      </c>
      <c r="G50" s="391" t="s">
        <v>985</v>
      </c>
      <c r="I50" s="391" t="s">
        <v>925</v>
      </c>
      <c r="J50" s="391" t="s">
        <v>401</v>
      </c>
    </row>
    <row r="51" customFormat="false" ht="11.25" hidden="false" customHeight="false" outlineLevel="0" collapsed="false">
      <c r="A51" s="391" t="n">
        <v>50</v>
      </c>
      <c r="B51" s="391" t="s">
        <v>812</v>
      </c>
      <c r="C51" s="391" t="s">
        <v>35</v>
      </c>
      <c r="D51" s="391" t="s">
        <v>986</v>
      </c>
      <c r="E51" s="391" t="s">
        <v>987</v>
      </c>
      <c r="F51" s="391" t="s">
        <v>988</v>
      </c>
      <c r="G51" s="391" t="s">
        <v>830</v>
      </c>
      <c r="I51" s="391" t="s">
        <v>989</v>
      </c>
      <c r="J51" s="391" t="s">
        <v>401</v>
      </c>
    </row>
    <row r="52" customFormat="false" ht="11.25" hidden="false" customHeight="false" outlineLevel="0" collapsed="false">
      <c r="A52" s="391" t="n">
        <v>51</v>
      </c>
      <c r="B52" s="391" t="s">
        <v>812</v>
      </c>
      <c r="C52" s="391" t="s">
        <v>35</v>
      </c>
      <c r="D52" s="391" t="s">
        <v>990</v>
      </c>
      <c r="E52" s="391" t="s">
        <v>991</v>
      </c>
      <c r="F52" s="391" t="s">
        <v>992</v>
      </c>
      <c r="G52" s="391" t="s">
        <v>993</v>
      </c>
      <c r="I52" s="391" t="s">
        <v>994</v>
      </c>
      <c r="J52" s="391" t="s">
        <v>401</v>
      </c>
    </row>
    <row r="53" customFormat="false" ht="11.25" hidden="false" customHeight="false" outlineLevel="0" collapsed="false">
      <c r="A53" s="391" t="n">
        <v>52</v>
      </c>
      <c r="B53" s="391" t="s">
        <v>812</v>
      </c>
      <c r="C53" s="391" t="s">
        <v>35</v>
      </c>
      <c r="D53" s="391" t="s">
        <v>995</v>
      </c>
      <c r="E53" s="391" t="s">
        <v>996</v>
      </c>
      <c r="F53" s="391" t="s">
        <v>997</v>
      </c>
      <c r="G53" s="391" t="s">
        <v>998</v>
      </c>
      <c r="H53" s="391" t="s">
        <v>999</v>
      </c>
      <c r="J53" s="391" t="s">
        <v>401</v>
      </c>
    </row>
    <row r="54" customFormat="false" ht="11.25" hidden="false" customHeight="false" outlineLevel="0" collapsed="false">
      <c r="A54" s="391" t="n">
        <v>53</v>
      </c>
      <c r="B54" s="391" t="s">
        <v>812</v>
      </c>
      <c r="C54" s="391" t="s">
        <v>35</v>
      </c>
      <c r="D54" s="391" t="s">
        <v>1000</v>
      </c>
      <c r="E54" s="391" t="s">
        <v>1001</v>
      </c>
      <c r="F54" s="391" t="s">
        <v>1002</v>
      </c>
      <c r="G54" s="391" t="s">
        <v>1003</v>
      </c>
      <c r="J54" s="391" t="s">
        <v>401</v>
      </c>
    </row>
    <row r="55" customFormat="false" ht="11.25" hidden="false" customHeight="false" outlineLevel="0" collapsed="false">
      <c r="A55" s="391" t="n">
        <v>54</v>
      </c>
      <c r="B55" s="391" t="s">
        <v>812</v>
      </c>
      <c r="C55" s="391" t="s">
        <v>35</v>
      </c>
      <c r="D55" s="391" t="s">
        <v>1004</v>
      </c>
      <c r="E55" s="391" t="s">
        <v>1005</v>
      </c>
      <c r="F55" s="391" t="s">
        <v>1006</v>
      </c>
      <c r="G55" s="391" t="s">
        <v>51</v>
      </c>
      <c r="I55" s="391" t="s">
        <v>1007</v>
      </c>
      <c r="J55" s="391" t="s">
        <v>401</v>
      </c>
    </row>
    <row r="56" customFormat="false" ht="11.25" hidden="false" customHeight="false" outlineLevel="0" collapsed="false">
      <c r="A56" s="391" t="n">
        <v>55</v>
      </c>
      <c r="B56" s="391" t="s">
        <v>812</v>
      </c>
      <c r="C56" s="391" t="s">
        <v>35</v>
      </c>
      <c r="D56" s="391" t="s">
        <v>1008</v>
      </c>
      <c r="E56" s="391" t="s">
        <v>1005</v>
      </c>
      <c r="F56" s="391" t="s">
        <v>1006</v>
      </c>
      <c r="G56" s="391" t="s">
        <v>847</v>
      </c>
      <c r="J56" s="391" t="s">
        <v>401</v>
      </c>
    </row>
    <row r="57" customFormat="false" ht="11.25" hidden="false" customHeight="false" outlineLevel="0" collapsed="false">
      <c r="A57" s="391" t="n">
        <v>56</v>
      </c>
      <c r="B57" s="391" t="s">
        <v>812</v>
      </c>
      <c r="C57" s="391" t="s">
        <v>35</v>
      </c>
      <c r="D57" s="391" t="s">
        <v>1009</v>
      </c>
      <c r="E57" s="391" t="s">
        <v>1010</v>
      </c>
      <c r="F57" s="391" t="s">
        <v>1011</v>
      </c>
      <c r="G57" s="391" t="s">
        <v>867</v>
      </c>
      <c r="I57" s="391" t="s">
        <v>1012</v>
      </c>
      <c r="J57" s="391" t="s">
        <v>401</v>
      </c>
    </row>
    <row r="58" customFormat="false" ht="11.25" hidden="false" customHeight="false" outlineLevel="0" collapsed="false">
      <c r="A58" s="391" t="n">
        <v>57</v>
      </c>
      <c r="B58" s="391" t="s">
        <v>812</v>
      </c>
      <c r="C58" s="391" t="s">
        <v>35</v>
      </c>
      <c r="D58" s="391" t="s">
        <v>1013</v>
      </c>
      <c r="E58" s="391" t="s">
        <v>1014</v>
      </c>
      <c r="F58" s="391" t="s">
        <v>1015</v>
      </c>
      <c r="G58" s="391" t="s">
        <v>998</v>
      </c>
      <c r="J58" s="391" t="s">
        <v>401</v>
      </c>
    </row>
    <row r="59" customFormat="false" ht="11.25" hidden="false" customHeight="false" outlineLevel="0" collapsed="false">
      <c r="A59" s="391" t="n">
        <v>58</v>
      </c>
      <c r="B59" s="391" t="s">
        <v>812</v>
      </c>
      <c r="C59" s="391" t="s">
        <v>35</v>
      </c>
      <c r="D59" s="391" t="s">
        <v>1016</v>
      </c>
      <c r="E59" s="391" t="s">
        <v>1017</v>
      </c>
      <c r="F59" s="391" t="s">
        <v>1018</v>
      </c>
      <c r="G59" s="391" t="s">
        <v>847</v>
      </c>
      <c r="I59" s="391" t="s">
        <v>911</v>
      </c>
      <c r="J59" s="391" t="s">
        <v>401</v>
      </c>
    </row>
    <row r="60" customFormat="false" ht="11.25" hidden="false" customHeight="false" outlineLevel="0" collapsed="false">
      <c r="A60" s="391" t="n">
        <v>59</v>
      </c>
      <c r="B60" s="391" t="s">
        <v>812</v>
      </c>
      <c r="C60" s="391" t="s">
        <v>35</v>
      </c>
      <c r="D60" s="391" t="s">
        <v>1019</v>
      </c>
      <c r="E60" s="391" t="s">
        <v>1020</v>
      </c>
      <c r="F60" s="391" t="s">
        <v>1021</v>
      </c>
      <c r="G60" s="391" t="s">
        <v>1022</v>
      </c>
      <c r="J60" s="391" t="s">
        <v>401</v>
      </c>
    </row>
    <row r="61" customFormat="false" ht="11.25" hidden="false" customHeight="false" outlineLevel="0" collapsed="false">
      <c r="A61" s="391" t="n">
        <v>60</v>
      </c>
      <c r="B61" s="391" t="s">
        <v>812</v>
      </c>
      <c r="C61" s="391" t="s">
        <v>35</v>
      </c>
      <c r="D61" s="391" t="s">
        <v>1023</v>
      </c>
      <c r="E61" s="391" t="s">
        <v>1024</v>
      </c>
      <c r="F61" s="391" t="s">
        <v>1025</v>
      </c>
      <c r="G61" s="391" t="s">
        <v>1026</v>
      </c>
      <c r="J61" s="391" t="s">
        <v>401</v>
      </c>
    </row>
    <row r="62" customFormat="false" ht="11.25" hidden="false" customHeight="false" outlineLevel="0" collapsed="false">
      <c r="A62" s="391" t="n">
        <v>61</v>
      </c>
      <c r="B62" s="391" t="s">
        <v>812</v>
      </c>
      <c r="C62" s="391" t="s">
        <v>35</v>
      </c>
      <c r="D62" s="391" t="s">
        <v>1027</v>
      </c>
      <c r="E62" s="391" t="s">
        <v>1028</v>
      </c>
      <c r="F62" s="391" t="s">
        <v>1029</v>
      </c>
      <c r="G62" s="391" t="s">
        <v>1030</v>
      </c>
      <c r="J62" s="391" t="s">
        <v>401</v>
      </c>
    </row>
    <row r="63" customFormat="false" ht="11.25" hidden="false" customHeight="false" outlineLevel="0" collapsed="false">
      <c r="A63" s="391" t="n">
        <v>62</v>
      </c>
      <c r="B63" s="391" t="s">
        <v>812</v>
      </c>
      <c r="C63" s="391" t="s">
        <v>35</v>
      </c>
      <c r="D63" s="391" t="s">
        <v>1031</v>
      </c>
      <c r="E63" s="391" t="s">
        <v>1032</v>
      </c>
      <c r="F63" s="391" t="s">
        <v>1033</v>
      </c>
      <c r="G63" s="391" t="s">
        <v>1030</v>
      </c>
      <c r="I63" s="391" t="s">
        <v>1034</v>
      </c>
      <c r="J63" s="391" t="s">
        <v>401</v>
      </c>
    </row>
    <row r="64" customFormat="false" ht="11.25" hidden="false" customHeight="false" outlineLevel="0" collapsed="false">
      <c r="A64" s="391" t="n">
        <v>63</v>
      </c>
      <c r="B64" s="391" t="s">
        <v>812</v>
      </c>
      <c r="C64" s="391" t="s">
        <v>35</v>
      </c>
      <c r="D64" s="391" t="s">
        <v>1035</v>
      </c>
      <c r="E64" s="391" t="s">
        <v>1036</v>
      </c>
      <c r="F64" s="391" t="s">
        <v>1037</v>
      </c>
      <c r="G64" s="391" t="s">
        <v>998</v>
      </c>
      <c r="I64" s="391" t="s">
        <v>1012</v>
      </c>
      <c r="J64" s="391" t="s">
        <v>401</v>
      </c>
    </row>
    <row r="65" customFormat="false" ht="11.25" hidden="false" customHeight="false" outlineLevel="0" collapsed="false">
      <c r="A65" s="391" t="n">
        <v>64</v>
      </c>
      <c r="B65" s="391" t="s">
        <v>812</v>
      </c>
      <c r="C65" s="391" t="s">
        <v>35</v>
      </c>
      <c r="D65" s="391" t="s">
        <v>1038</v>
      </c>
      <c r="E65" s="391" t="s">
        <v>1039</v>
      </c>
      <c r="F65" s="391" t="s">
        <v>1040</v>
      </c>
      <c r="G65" s="391" t="s">
        <v>867</v>
      </c>
      <c r="I65" s="391" t="s">
        <v>1041</v>
      </c>
      <c r="J65" s="391" t="s">
        <v>401</v>
      </c>
    </row>
    <row r="66" customFormat="false" ht="11.25" hidden="false" customHeight="false" outlineLevel="0" collapsed="false">
      <c r="A66" s="391" t="n">
        <v>65</v>
      </c>
      <c r="B66" s="391" t="s">
        <v>812</v>
      </c>
      <c r="C66" s="391" t="s">
        <v>35</v>
      </c>
      <c r="D66" s="391" t="s">
        <v>1042</v>
      </c>
      <c r="E66" s="391" t="s">
        <v>1043</v>
      </c>
      <c r="F66" s="391" t="s">
        <v>1044</v>
      </c>
      <c r="G66" s="391" t="s">
        <v>867</v>
      </c>
      <c r="J66" s="391" t="s">
        <v>401</v>
      </c>
    </row>
    <row r="67" customFormat="false" ht="11.25" hidden="false" customHeight="false" outlineLevel="0" collapsed="false">
      <c r="A67" s="391" t="n">
        <v>66</v>
      </c>
      <c r="B67" s="391" t="s">
        <v>812</v>
      </c>
      <c r="C67" s="391" t="s">
        <v>35</v>
      </c>
      <c r="D67" s="391" t="s">
        <v>1045</v>
      </c>
      <c r="E67" s="391" t="s">
        <v>1046</v>
      </c>
      <c r="F67" s="391" t="s">
        <v>1047</v>
      </c>
      <c r="G67" s="391" t="s">
        <v>1048</v>
      </c>
      <c r="I67" s="391" t="s">
        <v>1049</v>
      </c>
      <c r="J67" s="391" t="s">
        <v>401</v>
      </c>
    </row>
    <row r="68" customFormat="false" ht="11.25" hidden="false" customHeight="false" outlineLevel="0" collapsed="false">
      <c r="A68" s="391" t="n">
        <v>67</v>
      </c>
      <c r="B68" s="391" t="s">
        <v>812</v>
      </c>
      <c r="C68" s="391" t="s">
        <v>35</v>
      </c>
      <c r="D68" s="391" t="s">
        <v>1050</v>
      </c>
      <c r="E68" s="391" t="s">
        <v>1051</v>
      </c>
      <c r="F68" s="391" t="s">
        <v>1052</v>
      </c>
      <c r="G68" s="391" t="s">
        <v>867</v>
      </c>
      <c r="I68" s="391" t="s">
        <v>1053</v>
      </c>
      <c r="J68" s="391" t="s">
        <v>401</v>
      </c>
    </row>
    <row r="69" customFormat="false" ht="11.25" hidden="false" customHeight="false" outlineLevel="0" collapsed="false">
      <c r="A69" s="391" t="n">
        <v>68</v>
      </c>
      <c r="B69" s="391" t="s">
        <v>812</v>
      </c>
      <c r="C69" s="391" t="s">
        <v>35</v>
      </c>
      <c r="D69" s="391" t="s">
        <v>1054</v>
      </c>
      <c r="E69" s="391" t="s">
        <v>1055</v>
      </c>
      <c r="F69" s="391" t="s">
        <v>1056</v>
      </c>
      <c r="G69" s="391" t="s">
        <v>51</v>
      </c>
      <c r="J69" s="391" t="s">
        <v>401</v>
      </c>
    </row>
    <row r="70" customFormat="false" ht="11.25" hidden="false" customHeight="false" outlineLevel="0" collapsed="false">
      <c r="A70" s="391" t="n">
        <v>69</v>
      </c>
      <c r="B70" s="391" t="s">
        <v>812</v>
      </c>
      <c r="C70" s="391" t="s">
        <v>35</v>
      </c>
      <c r="D70" s="391" t="s">
        <v>1057</v>
      </c>
      <c r="E70" s="391" t="s">
        <v>1058</v>
      </c>
      <c r="F70" s="391" t="s">
        <v>1059</v>
      </c>
      <c r="G70" s="391" t="s">
        <v>51</v>
      </c>
      <c r="J70" s="391" t="s">
        <v>401</v>
      </c>
    </row>
    <row r="71" customFormat="false" ht="11.25" hidden="false" customHeight="false" outlineLevel="0" collapsed="false">
      <c r="A71" s="391" t="n">
        <v>70</v>
      </c>
      <c r="B71" s="391" t="s">
        <v>812</v>
      </c>
      <c r="C71" s="391" t="s">
        <v>35</v>
      </c>
      <c r="D71" s="391" t="s">
        <v>1060</v>
      </c>
      <c r="E71" s="391" t="s">
        <v>1061</v>
      </c>
      <c r="F71" s="391" t="s">
        <v>1062</v>
      </c>
      <c r="G71" s="391" t="s">
        <v>1063</v>
      </c>
      <c r="J71" s="391" t="s">
        <v>401</v>
      </c>
    </row>
    <row r="72" customFormat="false" ht="11.25" hidden="false" customHeight="false" outlineLevel="0" collapsed="false">
      <c r="A72" s="391" t="n">
        <v>71</v>
      </c>
      <c r="B72" s="391" t="s">
        <v>812</v>
      </c>
      <c r="C72" s="391" t="s">
        <v>35</v>
      </c>
      <c r="D72" s="391" t="s">
        <v>1064</v>
      </c>
      <c r="E72" s="391" t="s">
        <v>1065</v>
      </c>
      <c r="F72" s="391" t="s">
        <v>1066</v>
      </c>
      <c r="G72" s="391" t="s">
        <v>1067</v>
      </c>
      <c r="I72" s="391" t="s">
        <v>1068</v>
      </c>
      <c r="J72" s="391" t="s">
        <v>401</v>
      </c>
    </row>
    <row r="73" customFormat="false" ht="11.25" hidden="false" customHeight="false" outlineLevel="0" collapsed="false">
      <c r="A73" s="391" t="n">
        <v>72</v>
      </c>
      <c r="B73" s="391" t="s">
        <v>812</v>
      </c>
      <c r="C73" s="391" t="s">
        <v>35</v>
      </c>
      <c r="D73" s="391" t="s">
        <v>1069</v>
      </c>
      <c r="E73" s="391" t="s">
        <v>1070</v>
      </c>
      <c r="F73" s="391" t="s">
        <v>1071</v>
      </c>
      <c r="G73" s="391" t="s">
        <v>867</v>
      </c>
      <c r="H73" s="391" t="s">
        <v>1072</v>
      </c>
      <c r="I73" s="391" t="s">
        <v>1073</v>
      </c>
      <c r="J73" s="391" t="s">
        <v>401</v>
      </c>
    </row>
    <row r="74" customFormat="false" ht="11.25" hidden="false" customHeight="false" outlineLevel="0" collapsed="false">
      <c r="A74" s="391" t="n">
        <v>73</v>
      </c>
      <c r="B74" s="391" t="s">
        <v>812</v>
      </c>
      <c r="C74" s="391" t="s">
        <v>35</v>
      </c>
      <c r="D74" s="391" t="s">
        <v>1074</v>
      </c>
      <c r="E74" s="391" t="s">
        <v>1075</v>
      </c>
      <c r="F74" s="391" t="s">
        <v>1076</v>
      </c>
      <c r="G74" s="391" t="s">
        <v>839</v>
      </c>
      <c r="J74" s="391" t="s">
        <v>401</v>
      </c>
    </row>
    <row r="75" customFormat="false" ht="11.25" hidden="false" customHeight="false" outlineLevel="0" collapsed="false">
      <c r="A75" s="391" t="n">
        <v>74</v>
      </c>
      <c r="B75" s="391" t="s">
        <v>812</v>
      </c>
      <c r="C75" s="391" t="s">
        <v>35</v>
      </c>
      <c r="D75" s="391" t="s">
        <v>1077</v>
      </c>
      <c r="E75" s="391" t="s">
        <v>1078</v>
      </c>
      <c r="F75" s="391" t="s">
        <v>1079</v>
      </c>
      <c r="G75" s="391" t="s">
        <v>1030</v>
      </c>
      <c r="H75" s="391" t="s">
        <v>1080</v>
      </c>
      <c r="J75" s="391" t="s">
        <v>401</v>
      </c>
    </row>
    <row r="76" customFormat="false" ht="11.25" hidden="false" customHeight="false" outlineLevel="0" collapsed="false">
      <c r="A76" s="391" t="n">
        <v>75</v>
      </c>
      <c r="B76" s="391" t="s">
        <v>812</v>
      </c>
      <c r="C76" s="391" t="s">
        <v>35</v>
      </c>
      <c r="D76" s="391" t="s">
        <v>1081</v>
      </c>
      <c r="E76" s="391" t="s">
        <v>1082</v>
      </c>
      <c r="F76" s="391" t="s">
        <v>1083</v>
      </c>
      <c r="G76" s="391" t="s">
        <v>867</v>
      </c>
      <c r="I76" s="391" t="s">
        <v>1073</v>
      </c>
      <c r="J76" s="391" t="s">
        <v>401</v>
      </c>
    </row>
    <row r="77" customFormat="false" ht="11.25" hidden="false" customHeight="false" outlineLevel="0" collapsed="false">
      <c r="A77" s="391" t="n">
        <v>76</v>
      </c>
      <c r="B77" s="391" t="s">
        <v>812</v>
      </c>
      <c r="C77" s="391" t="s">
        <v>35</v>
      </c>
      <c r="D77" s="391" t="s">
        <v>1084</v>
      </c>
      <c r="E77" s="391" t="s">
        <v>1085</v>
      </c>
      <c r="F77" s="391" t="s">
        <v>1086</v>
      </c>
      <c r="G77" s="391" t="s">
        <v>1087</v>
      </c>
      <c r="J77" s="391" t="s">
        <v>401</v>
      </c>
    </row>
    <row r="78" customFormat="false" ht="11.25" hidden="false" customHeight="false" outlineLevel="0" collapsed="false">
      <c r="A78" s="391" t="n">
        <v>77</v>
      </c>
      <c r="B78" s="391" t="s">
        <v>812</v>
      </c>
      <c r="C78" s="391" t="s">
        <v>35</v>
      </c>
      <c r="D78" s="391" t="s">
        <v>1088</v>
      </c>
      <c r="E78" s="391" t="s">
        <v>1089</v>
      </c>
      <c r="F78" s="391" t="s">
        <v>1090</v>
      </c>
      <c r="G78" s="391" t="s">
        <v>1091</v>
      </c>
      <c r="J78" s="391" t="s">
        <v>401</v>
      </c>
    </row>
    <row r="79" customFormat="false" ht="11.25" hidden="false" customHeight="false" outlineLevel="0" collapsed="false">
      <c r="A79" s="391" t="n">
        <v>78</v>
      </c>
      <c r="B79" s="391" t="s">
        <v>812</v>
      </c>
      <c r="C79" s="391" t="s">
        <v>35</v>
      </c>
      <c r="D79" s="391" t="s">
        <v>1092</v>
      </c>
      <c r="E79" s="391" t="s">
        <v>1093</v>
      </c>
      <c r="F79" s="391" t="s">
        <v>1094</v>
      </c>
      <c r="G79" s="391" t="s">
        <v>1063</v>
      </c>
      <c r="H79" s="391" t="s">
        <v>1095</v>
      </c>
      <c r="J79" s="391" t="s">
        <v>401</v>
      </c>
    </row>
    <row r="80" customFormat="false" ht="11.25" hidden="false" customHeight="false" outlineLevel="0" collapsed="false">
      <c r="A80" s="391" t="n">
        <v>79</v>
      </c>
      <c r="B80" s="391" t="s">
        <v>812</v>
      </c>
      <c r="C80" s="391" t="s">
        <v>35</v>
      </c>
      <c r="D80" s="391" t="s">
        <v>1096</v>
      </c>
      <c r="E80" s="391" t="s">
        <v>1097</v>
      </c>
      <c r="F80" s="391" t="s">
        <v>1098</v>
      </c>
      <c r="G80" s="391" t="s">
        <v>1099</v>
      </c>
      <c r="J80" s="391" t="s">
        <v>401</v>
      </c>
    </row>
    <row r="81" customFormat="false" ht="11.25" hidden="false" customHeight="false" outlineLevel="0" collapsed="false">
      <c r="A81" s="391" t="n">
        <v>80</v>
      </c>
      <c r="B81" s="391" t="s">
        <v>812</v>
      </c>
      <c r="C81" s="391" t="s">
        <v>35</v>
      </c>
      <c r="D81" s="391" t="s">
        <v>1100</v>
      </c>
      <c r="E81" s="391" t="s">
        <v>1101</v>
      </c>
      <c r="F81" s="391" t="s">
        <v>1102</v>
      </c>
      <c r="G81" s="391" t="s">
        <v>1048</v>
      </c>
      <c r="J81" s="391" t="s">
        <v>401</v>
      </c>
    </row>
    <row r="82" customFormat="false" ht="11.25" hidden="false" customHeight="false" outlineLevel="0" collapsed="false">
      <c r="A82" s="391" t="n">
        <v>81</v>
      </c>
      <c r="B82" s="391" t="s">
        <v>812</v>
      </c>
      <c r="C82" s="391" t="s">
        <v>35</v>
      </c>
      <c r="D82" s="391" t="s">
        <v>1103</v>
      </c>
      <c r="E82" s="391" t="s">
        <v>1104</v>
      </c>
      <c r="F82" s="391" t="s">
        <v>1105</v>
      </c>
      <c r="G82" s="391" t="s">
        <v>1022</v>
      </c>
      <c r="J82" s="391" t="s">
        <v>401</v>
      </c>
    </row>
    <row r="83" customFormat="false" ht="11.25" hidden="false" customHeight="false" outlineLevel="0" collapsed="false">
      <c r="A83" s="391" t="n">
        <v>82</v>
      </c>
      <c r="B83" s="391" t="s">
        <v>812</v>
      </c>
      <c r="C83" s="391" t="s">
        <v>35</v>
      </c>
      <c r="D83" s="391" t="s">
        <v>1106</v>
      </c>
      <c r="E83" s="391" t="s">
        <v>1107</v>
      </c>
      <c r="F83" s="391" t="s">
        <v>1108</v>
      </c>
      <c r="G83" s="391" t="s">
        <v>998</v>
      </c>
      <c r="H83" s="391" t="s">
        <v>1109</v>
      </c>
      <c r="J83" s="391" t="s">
        <v>401</v>
      </c>
    </row>
    <row r="84" customFormat="false" ht="11.25" hidden="false" customHeight="false" outlineLevel="0" collapsed="false">
      <c r="A84" s="391" t="n">
        <v>83</v>
      </c>
      <c r="B84" s="391" t="s">
        <v>812</v>
      </c>
      <c r="C84" s="391" t="s">
        <v>35</v>
      </c>
      <c r="D84" s="391" t="s">
        <v>1110</v>
      </c>
      <c r="E84" s="391" t="s">
        <v>1111</v>
      </c>
      <c r="F84" s="391" t="s">
        <v>1112</v>
      </c>
      <c r="G84" s="391" t="s">
        <v>51</v>
      </c>
      <c r="I84" s="391" t="s">
        <v>1113</v>
      </c>
      <c r="J84" s="391" t="s">
        <v>401</v>
      </c>
    </row>
    <row r="85" customFormat="false" ht="11.25" hidden="false" customHeight="false" outlineLevel="0" collapsed="false">
      <c r="A85" s="391" t="n">
        <v>84</v>
      </c>
      <c r="B85" s="391" t="s">
        <v>812</v>
      </c>
      <c r="C85" s="391" t="s">
        <v>35</v>
      </c>
      <c r="D85" s="391" t="s">
        <v>1114</v>
      </c>
      <c r="E85" s="391" t="s">
        <v>1115</v>
      </c>
      <c r="F85" s="391" t="s">
        <v>1116</v>
      </c>
      <c r="G85" s="391" t="s">
        <v>871</v>
      </c>
      <c r="I85" s="391" t="s">
        <v>1117</v>
      </c>
      <c r="J85" s="391" t="s">
        <v>401</v>
      </c>
    </row>
    <row r="86" customFormat="false" ht="11.25" hidden="false" customHeight="false" outlineLevel="0" collapsed="false">
      <c r="A86" s="391" t="n">
        <v>85</v>
      </c>
      <c r="B86" s="391" t="s">
        <v>812</v>
      </c>
      <c r="C86" s="391" t="s">
        <v>35</v>
      </c>
      <c r="D86" s="391" t="s">
        <v>1118</v>
      </c>
      <c r="E86" s="391" t="s">
        <v>1119</v>
      </c>
      <c r="F86" s="391" t="s">
        <v>1120</v>
      </c>
      <c r="G86" s="391" t="s">
        <v>1026</v>
      </c>
      <c r="J86" s="391" t="s">
        <v>401</v>
      </c>
    </row>
    <row r="87" customFormat="false" ht="11.25" hidden="false" customHeight="false" outlineLevel="0" collapsed="false">
      <c r="A87" s="391" t="n">
        <v>86</v>
      </c>
      <c r="B87" s="391" t="s">
        <v>812</v>
      </c>
      <c r="C87" s="391" t="s">
        <v>35</v>
      </c>
      <c r="D87" s="391" t="s">
        <v>1121</v>
      </c>
      <c r="E87" s="391" t="s">
        <v>1122</v>
      </c>
      <c r="F87" s="391" t="s">
        <v>1123</v>
      </c>
      <c r="G87" s="391" t="s">
        <v>1048</v>
      </c>
      <c r="J87" s="391" t="s">
        <v>401</v>
      </c>
    </row>
    <row r="88" customFormat="false" ht="11.25" hidden="false" customHeight="false" outlineLevel="0" collapsed="false">
      <c r="A88" s="391" t="n">
        <v>87</v>
      </c>
      <c r="B88" s="391" t="s">
        <v>812</v>
      </c>
      <c r="C88" s="391" t="s">
        <v>35</v>
      </c>
      <c r="D88" s="391" t="s">
        <v>1124</v>
      </c>
      <c r="E88" s="391" t="s">
        <v>1125</v>
      </c>
      <c r="F88" s="391" t="s">
        <v>1126</v>
      </c>
      <c r="G88" s="391" t="s">
        <v>1026</v>
      </c>
      <c r="H88" s="391" t="s">
        <v>1127</v>
      </c>
      <c r="J88" s="391" t="s">
        <v>401</v>
      </c>
    </row>
    <row r="89" customFormat="false" ht="11.25" hidden="false" customHeight="false" outlineLevel="0" collapsed="false">
      <c r="A89" s="391" t="n">
        <v>88</v>
      </c>
      <c r="B89" s="391" t="s">
        <v>812</v>
      </c>
      <c r="C89" s="391" t="s">
        <v>35</v>
      </c>
      <c r="D89" s="391" t="s">
        <v>1128</v>
      </c>
      <c r="E89" s="391" t="s">
        <v>1129</v>
      </c>
      <c r="F89" s="391" t="s">
        <v>1130</v>
      </c>
      <c r="G89" s="391" t="s">
        <v>875</v>
      </c>
      <c r="I89" s="391" t="s">
        <v>911</v>
      </c>
      <c r="J89" s="391" t="s">
        <v>401</v>
      </c>
    </row>
    <row r="90" customFormat="false" ht="11.25" hidden="false" customHeight="false" outlineLevel="0" collapsed="false">
      <c r="A90" s="391" t="n">
        <v>89</v>
      </c>
      <c r="B90" s="391" t="s">
        <v>812</v>
      </c>
      <c r="C90" s="391" t="s">
        <v>35</v>
      </c>
      <c r="D90" s="391" t="s">
        <v>1131</v>
      </c>
      <c r="E90" s="391" t="s">
        <v>1132</v>
      </c>
      <c r="F90" s="391" t="s">
        <v>1133</v>
      </c>
      <c r="G90" s="391" t="s">
        <v>1048</v>
      </c>
      <c r="I90" s="391" t="s">
        <v>1012</v>
      </c>
      <c r="J90" s="391" t="s">
        <v>401</v>
      </c>
    </row>
    <row r="91" customFormat="false" ht="11.25" hidden="false" customHeight="false" outlineLevel="0" collapsed="false">
      <c r="A91" s="391" t="n">
        <v>90</v>
      </c>
      <c r="B91" s="391" t="s">
        <v>812</v>
      </c>
      <c r="C91" s="391" t="s">
        <v>35</v>
      </c>
      <c r="D91" s="391" t="s">
        <v>1134</v>
      </c>
      <c r="E91" s="391" t="s">
        <v>1132</v>
      </c>
      <c r="F91" s="391" t="s">
        <v>1135</v>
      </c>
      <c r="G91" s="391" t="s">
        <v>1136</v>
      </c>
      <c r="I91" s="391" t="s">
        <v>1137</v>
      </c>
      <c r="J91" s="391" t="s">
        <v>401</v>
      </c>
    </row>
    <row r="92" customFormat="false" ht="11.25" hidden="false" customHeight="false" outlineLevel="0" collapsed="false">
      <c r="A92" s="391" t="n">
        <v>91</v>
      </c>
      <c r="B92" s="391" t="s">
        <v>812</v>
      </c>
      <c r="C92" s="391" t="s">
        <v>35</v>
      </c>
      <c r="D92" s="391" t="s">
        <v>1138</v>
      </c>
      <c r="E92" s="391" t="s">
        <v>1132</v>
      </c>
      <c r="F92" s="391" t="s">
        <v>1139</v>
      </c>
      <c r="G92" s="391" t="s">
        <v>1140</v>
      </c>
      <c r="J92" s="391" t="s">
        <v>401</v>
      </c>
    </row>
    <row r="93" customFormat="false" ht="11.25" hidden="false" customHeight="false" outlineLevel="0" collapsed="false">
      <c r="A93" s="391" t="n">
        <v>92</v>
      </c>
      <c r="B93" s="391" t="s">
        <v>812</v>
      </c>
      <c r="C93" s="391" t="s">
        <v>35</v>
      </c>
      <c r="D93" s="391" t="s">
        <v>1141</v>
      </c>
      <c r="E93" s="391" t="s">
        <v>1142</v>
      </c>
      <c r="F93" s="391" t="s">
        <v>1139</v>
      </c>
      <c r="G93" s="391" t="s">
        <v>1026</v>
      </c>
      <c r="I93" s="391" t="s">
        <v>1143</v>
      </c>
      <c r="J93" s="391" t="s">
        <v>401</v>
      </c>
    </row>
    <row r="94" customFormat="false" ht="11.25" hidden="false" customHeight="false" outlineLevel="0" collapsed="false">
      <c r="A94" s="391" t="n">
        <v>93</v>
      </c>
      <c r="B94" s="391" t="s">
        <v>812</v>
      </c>
      <c r="C94" s="391" t="s">
        <v>35</v>
      </c>
      <c r="D94" s="391" t="s">
        <v>1144</v>
      </c>
      <c r="E94" s="391" t="s">
        <v>1145</v>
      </c>
      <c r="F94" s="391" t="s">
        <v>1139</v>
      </c>
      <c r="G94" s="391" t="s">
        <v>1146</v>
      </c>
      <c r="I94" s="391" t="s">
        <v>1143</v>
      </c>
      <c r="J94" s="391" t="s">
        <v>401</v>
      </c>
    </row>
    <row r="95" customFormat="false" ht="11.25" hidden="false" customHeight="false" outlineLevel="0" collapsed="false">
      <c r="A95" s="391" t="n">
        <v>94</v>
      </c>
      <c r="B95" s="391" t="s">
        <v>812</v>
      </c>
      <c r="C95" s="391" t="s">
        <v>35</v>
      </c>
      <c r="D95" s="391" t="s">
        <v>1147</v>
      </c>
      <c r="E95" s="391" t="s">
        <v>1148</v>
      </c>
      <c r="F95" s="391" t="s">
        <v>1149</v>
      </c>
      <c r="G95" s="391" t="s">
        <v>1022</v>
      </c>
      <c r="J95" s="391" t="s">
        <v>401</v>
      </c>
    </row>
    <row r="96" customFormat="false" ht="11.25" hidden="false" customHeight="false" outlineLevel="0" collapsed="false">
      <c r="A96" s="391" t="n">
        <v>95</v>
      </c>
      <c r="B96" s="391" t="s">
        <v>812</v>
      </c>
      <c r="C96" s="391" t="s">
        <v>35</v>
      </c>
      <c r="D96" s="391" t="s">
        <v>1150</v>
      </c>
      <c r="E96" s="391" t="s">
        <v>1151</v>
      </c>
      <c r="F96" s="391" t="s">
        <v>1152</v>
      </c>
      <c r="G96" s="391" t="s">
        <v>51</v>
      </c>
      <c r="J96" s="391" t="s">
        <v>401</v>
      </c>
    </row>
    <row r="97" customFormat="false" ht="11.25" hidden="false" customHeight="false" outlineLevel="0" collapsed="false">
      <c r="A97" s="391" t="n">
        <v>96</v>
      </c>
      <c r="B97" s="391" t="s">
        <v>812</v>
      </c>
      <c r="C97" s="391" t="s">
        <v>35</v>
      </c>
      <c r="D97" s="391" t="s">
        <v>1153</v>
      </c>
      <c r="E97" s="391" t="s">
        <v>1154</v>
      </c>
      <c r="F97" s="391" t="s">
        <v>1155</v>
      </c>
      <c r="G97" s="391" t="s">
        <v>1048</v>
      </c>
      <c r="J97" s="391" t="s">
        <v>401</v>
      </c>
    </row>
    <row r="98" customFormat="false" ht="11.25" hidden="false" customHeight="false" outlineLevel="0" collapsed="false">
      <c r="A98" s="391" t="n">
        <v>97</v>
      </c>
      <c r="B98" s="391" t="s">
        <v>812</v>
      </c>
      <c r="C98" s="391" t="s">
        <v>35</v>
      </c>
      <c r="D98" s="391" t="s">
        <v>1156</v>
      </c>
      <c r="E98" s="391" t="s">
        <v>1157</v>
      </c>
      <c r="F98" s="391" t="s">
        <v>1158</v>
      </c>
      <c r="G98" s="391" t="s">
        <v>867</v>
      </c>
      <c r="J98" s="391" t="s">
        <v>401</v>
      </c>
    </row>
    <row r="99" customFormat="false" ht="11.25" hidden="false" customHeight="false" outlineLevel="0" collapsed="false">
      <c r="A99" s="391" t="n">
        <v>98</v>
      </c>
      <c r="B99" s="391" t="s">
        <v>812</v>
      </c>
      <c r="C99" s="391" t="s">
        <v>35</v>
      </c>
      <c r="D99" s="391" t="s">
        <v>1159</v>
      </c>
      <c r="E99" s="391" t="s">
        <v>1160</v>
      </c>
      <c r="F99" s="391" t="s">
        <v>1161</v>
      </c>
      <c r="G99" s="391" t="s">
        <v>1162</v>
      </c>
      <c r="I99" s="391" t="s">
        <v>1163</v>
      </c>
      <c r="J99" s="391" t="s">
        <v>401</v>
      </c>
    </row>
    <row r="100" customFormat="false" ht="11.25" hidden="false" customHeight="false" outlineLevel="0" collapsed="false">
      <c r="A100" s="391" t="n">
        <v>99</v>
      </c>
      <c r="B100" s="391" t="s">
        <v>812</v>
      </c>
      <c r="C100" s="391" t="s">
        <v>35</v>
      </c>
      <c r="D100" s="391" t="s">
        <v>1164</v>
      </c>
      <c r="E100" s="391" t="s">
        <v>1160</v>
      </c>
      <c r="F100" s="391" t="s">
        <v>1161</v>
      </c>
      <c r="G100" s="391" t="s">
        <v>1162</v>
      </c>
      <c r="J100" s="391" t="s">
        <v>401</v>
      </c>
    </row>
    <row r="101" customFormat="false" ht="11.25" hidden="false" customHeight="false" outlineLevel="0" collapsed="false">
      <c r="A101" s="391" t="n">
        <v>100</v>
      </c>
      <c r="B101" s="391" t="s">
        <v>812</v>
      </c>
      <c r="C101" s="391" t="s">
        <v>35</v>
      </c>
      <c r="D101" s="391" t="s">
        <v>1165</v>
      </c>
      <c r="E101" s="391" t="s">
        <v>1166</v>
      </c>
      <c r="F101" s="391" t="s">
        <v>1161</v>
      </c>
      <c r="G101" s="391" t="s">
        <v>1167</v>
      </c>
      <c r="I101" s="391" t="s">
        <v>1168</v>
      </c>
      <c r="J101" s="391" t="s">
        <v>401</v>
      </c>
    </row>
    <row r="102" customFormat="false" ht="11.25" hidden="false" customHeight="false" outlineLevel="0" collapsed="false">
      <c r="A102" s="391" t="n">
        <v>101</v>
      </c>
      <c r="B102" s="391" t="s">
        <v>812</v>
      </c>
      <c r="C102" s="391" t="s">
        <v>35</v>
      </c>
      <c r="D102" s="391" t="s">
        <v>1169</v>
      </c>
      <c r="E102" s="391" t="s">
        <v>1170</v>
      </c>
      <c r="F102" s="391" t="s">
        <v>1171</v>
      </c>
      <c r="G102" s="391" t="s">
        <v>1167</v>
      </c>
      <c r="I102" s="391" t="s">
        <v>1168</v>
      </c>
      <c r="J102" s="391" t="s">
        <v>401</v>
      </c>
    </row>
    <row r="103" customFormat="false" ht="11.25" hidden="false" customHeight="false" outlineLevel="0" collapsed="false">
      <c r="A103" s="391" t="n">
        <v>102</v>
      </c>
      <c r="B103" s="391" t="s">
        <v>812</v>
      </c>
      <c r="C103" s="391" t="s">
        <v>35</v>
      </c>
      <c r="D103" s="391" t="s">
        <v>1172</v>
      </c>
      <c r="E103" s="391" t="s">
        <v>1173</v>
      </c>
      <c r="F103" s="391" t="s">
        <v>1174</v>
      </c>
      <c r="G103" s="391" t="s">
        <v>1091</v>
      </c>
      <c r="J103" s="391" t="s">
        <v>401</v>
      </c>
    </row>
    <row r="104" customFormat="false" ht="11.25" hidden="false" customHeight="false" outlineLevel="0" collapsed="false">
      <c r="A104" s="391" t="n">
        <v>103</v>
      </c>
      <c r="B104" s="391" t="s">
        <v>812</v>
      </c>
      <c r="C104" s="391" t="s">
        <v>35</v>
      </c>
      <c r="D104" s="391" t="s">
        <v>1175</v>
      </c>
      <c r="E104" s="391" t="s">
        <v>1176</v>
      </c>
      <c r="F104" s="391" t="s">
        <v>1177</v>
      </c>
      <c r="G104" s="391" t="s">
        <v>1022</v>
      </c>
      <c r="J104" s="391" t="s">
        <v>401</v>
      </c>
    </row>
    <row r="105" customFormat="false" ht="11.25" hidden="false" customHeight="false" outlineLevel="0" collapsed="false">
      <c r="A105" s="391" t="n">
        <v>104</v>
      </c>
      <c r="B105" s="391" t="s">
        <v>812</v>
      </c>
      <c r="C105" s="391" t="s">
        <v>35</v>
      </c>
      <c r="D105" s="391" t="s">
        <v>1178</v>
      </c>
      <c r="E105" s="391" t="s">
        <v>1179</v>
      </c>
      <c r="F105" s="391" t="s">
        <v>1180</v>
      </c>
      <c r="G105" s="391" t="s">
        <v>1022</v>
      </c>
      <c r="J105" s="391" t="s">
        <v>401</v>
      </c>
    </row>
    <row r="106" customFormat="false" ht="11.25" hidden="false" customHeight="false" outlineLevel="0" collapsed="false">
      <c r="A106" s="391" t="n">
        <v>105</v>
      </c>
      <c r="B106" s="391" t="s">
        <v>812</v>
      </c>
      <c r="C106" s="391" t="s">
        <v>35</v>
      </c>
      <c r="D106" s="391" t="s">
        <v>1181</v>
      </c>
      <c r="E106" s="391" t="s">
        <v>1182</v>
      </c>
      <c r="F106" s="391" t="s">
        <v>1183</v>
      </c>
      <c r="G106" s="391" t="s">
        <v>1022</v>
      </c>
      <c r="J106" s="391" t="s">
        <v>401</v>
      </c>
    </row>
    <row r="107" customFormat="false" ht="11.25" hidden="false" customHeight="false" outlineLevel="0" collapsed="false">
      <c r="A107" s="391" t="n">
        <v>106</v>
      </c>
      <c r="B107" s="391" t="s">
        <v>812</v>
      </c>
      <c r="C107" s="391" t="s">
        <v>35</v>
      </c>
      <c r="D107" s="391" t="s">
        <v>1184</v>
      </c>
      <c r="E107" s="391" t="s">
        <v>1185</v>
      </c>
      <c r="F107" s="391" t="s">
        <v>1186</v>
      </c>
      <c r="G107" s="391" t="s">
        <v>851</v>
      </c>
      <c r="J107" s="391" t="s">
        <v>401</v>
      </c>
    </row>
    <row r="108" customFormat="false" ht="11.25" hidden="false" customHeight="false" outlineLevel="0" collapsed="false">
      <c r="A108" s="391" t="n">
        <v>107</v>
      </c>
      <c r="B108" s="391" t="s">
        <v>812</v>
      </c>
      <c r="C108" s="391" t="s">
        <v>35</v>
      </c>
      <c r="D108" s="391" t="s">
        <v>1187</v>
      </c>
      <c r="E108" s="391" t="s">
        <v>1188</v>
      </c>
      <c r="F108" s="391" t="s">
        <v>1189</v>
      </c>
      <c r="G108" s="391" t="s">
        <v>875</v>
      </c>
      <c r="I108" s="391" t="s">
        <v>1012</v>
      </c>
      <c r="J108" s="391" t="s">
        <v>401</v>
      </c>
    </row>
    <row r="109" customFormat="false" ht="11.25" hidden="false" customHeight="false" outlineLevel="0" collapsed="false">
      <c r="A109" s="391" t="n">
        <v>108</v>
      </c>
      <c r="B109" s="391" t="s">
        <v>812</v>
      </c>
      <c r="C109" s="391" t="s">
        <v>35</v>
      </c>
      <c r="D109" s="391" t="s">
        <v>1190</v>
      </c>
      <c r="E109" s="391" t="s">
        <v>1191</v>
      </c>
      <c r="F109" s="391" t="s">
        <v>1192</v>
      </c>
      <c r="G109" s="391" t="s">
        <v>867</v>
      </c>
      <c r="I109" s="391" t="s">
        <v>994</v>
      </c>
      <c r="J109" s="391" t="s">
        <v>401</v>
      </c>
    </row>
    <row r="110" customFormat="false" ht="11.25" hidden="false" customHeight="false" outlineLevel="0" collapsed="false">
      <c r="A110" s="391" t="n">
        <v>109</v>
      </c>
      <c r="B110" s="391" t="s">
        <v>812</v>
      </c>
      <c r="C110" s="391" t="s">
        <v>35</v>
      </c>
      <c r="D110" s="391" t="s">
        <v>1193</v>
      </c>
      <c r="E110" s="391" t="s">
        <v>1194</v>
      </c>
      <c r="F110" s="391" t="s">
        <v>1192</v>
      </c>
      <c r="G110" s="391" t="s">
        <v>1195</v>
      </c>
      <c r="I110" s="391" t="s">
        <v>1012</v>
      </c>
      <c r="J110" s="391" t="s">
        <v>401</v>
      </c>
    </row>
    <row r="111" customFormat="false" ht="11.25" hidden="false" customHeight="false" outlineLevel="0" collapsed="false">
      <c r="A111" s="391" t="n">
        <v>110</v>
      </c>
      <c r="B111" s="391" t="s">
        <v>812</v>
      </c>
      <c r="C111" s="391" t="s">
        <v>35</v>
      </c>
      <c r="D111" s="391" t="s">
        <v>1196</v>
      </c>
      <c r="E111" s="391" t="s">
        <v>1197</v>
      </c>
      <c r="F111" s="391" t="s">
        <v>1192</v>
      </c>
      <c r="G111" s="391" t="s">
        <v>1198</v>
      </c>
      <c r="I111" s="391" t="s">
        <v>1012</v>
      </c>
      <c r="J111" s="391" t="s">
        <v>401</v>
      </c>
    </row>
    <row r="112" customFormat="false" ht="11.25" hidden="false" customHeight="false" outlineLevel="0" collapsed="false">
      <c r="A112" s="391" t="n">
        <v>111</v>
      </c>
      <c r="B112" s="391" t="s">
        <v>812</v>
      </c>
      <c r="C112" s="391" t="s">
        <v>35</v>
      </c>
      <c r="D112" s="391" t="s">
        <v>1199</v>
      </c>
      <c r="E112" s="391" t="s">
        <v>1200</v>
      </c>
      <c r="F112" s="391" t="s">
        <v>1201</v>
      </c>
      <c r="G112" s="391" t="s">
        <v>867</v>
      </c>
      <c r="J112" s="391" t="s">
        <v>401</v>
      </c>
    </row>
    <row r="113" customFormat="false" ht="11.25" hidden="false" customHeight="false" outlineLevel="0" collapsed="false">
      <c r="A113" s="391" t="n">
        <v>112</v>
      </c>
      <c r="B113" s="391" t="s">
        <v>812</v>
      </c>
      <c r="C113" s="391" t="s">
        <v>35</v>
      </c>
      <c r="D113" s="391" t="s">
        <v>1202</v>
      </c>
      <c r="E113" s="391" t="s">
        <v>1203</v>
      </c>
      <c r="F113" s="391" t="s">
        <v>1204</v>
      </c>
      <c r="G113" s="391" t="s">
        <v>867</v>
      </c>
      <c r="J113" s="391" t="s">
        <v>401</v>
      </c>
    </row>
    <row r="114" customFormat="false" ht="11.25" hidden="false" customHeight="false" outlineLevel="0" collapsed="false">
      <c r="A114" s="391" t="n">
        <v>113</v>
      </c>
      <c r="B114" s="391" t="s">
        <v>812</v>
      </c>
      <c r="C114" s="391" t="s">
        <v>35</v>
      </c>
      <c r="D114" s="391" t="s">
        <v>1205</v>
      </c>
      <c r="E114" s="391" t="s">
        <v>1206</v>
      </c>
      <c r="F114" s="391" t="s">
        <v>1207</v>
      </c>
      <c r="G114" s="391" t="s">
        <v>875</v>
      </c>
      <c r="I114" s="391" t="s">
        <v>1117</v>
      </c>
      <c r="J114" s="391" t="s">
        <v>401</v>
      </c>
    </row>
    <row r="115" customFormat="false" ht="11.25" hidden="false" customHeight="false" outlineLevel="0" collapsed="false">
      <c r="A115" s="391" t="n">
        <v>114</v>
      </c>
      <c r="B115" s="391" t="s">
        <v>812</v>
      </c>
      <c r="C115" s="391" t="s">
        <v>35</v>
      </c>
      <c r="D115" s="391" t="s">
        <v>1208</v>
      </c>
      <c r="E115" s="391" t="s">
        <v>1209</v>
      </c>
      <c r="F115" s="391" t="s">
        <v>1210</v>
      </c>
      <c r="G115" s="391" t="s">
        <v>875</v>
      </c>
      <c r="J115" s="391" t="s">
        <v>401</v>
      </c>
    </row>
    <row r="116" customFormat="false" ht="11.25" hidden="false" customHeight="false" outlineLevel="0" collapsed="false">
      <c r="A116" s="391" t="n">
        <v>115</v>
      </c>
      <c r="B116" s="391" t="s">
        <v>812</v>
      </c>
      <c r="C116" s="391" t="s">
        <v>35</v>
      </c>
      <c r="D116" s="391" t="s">
        <v>1211</v>
      </c>
      <c r="E116" s="391" t="s">
        <v>1212</v>
      </c>
      <c r="F116" s="391" t="s">
        <v>1213</v>
      </c>
      <c r="G116" s="391" t="s">
        <v>875</v>
      </c>
      <c r="I116" s="391" t="s">
        <v>1117</v>
      </c>
      <c r="J116" s="391" t="s">
        <v>401</v>
      </c>
    </row>
    <row r="117" customFormat="false" ht="11.25" hidden="false" customHeight="false" outlineLevel="0" collapsed="false">
      <c r="A117" s="391" t="n">
        <v>116</v>
      </c>
      <c r="B117" s="391" t="s">
        <v>812</v>
      </c>
      <c r="C117" s="391" t="s">
        <v>35</v>
      </c>
      <c r="D117" s="391" t="s">
        <v>1214</v>
      </c>
      <c r="E117" s="391" t="s">
        <v>1215</v>
      </c>
      <c r="F117" s="391" t="s">
        <v>1216</v>
      </c>
      <c r="G117" s="391" t="s">
        <v>871</v>
      </c>
      <c r="J117" s="391" t="s">
        <v>401</v>
      </c>
    </row>
    <row r="118" customFormat="false" ht="11.25" hidden="false" customHeight="false" outlineLevel="0" collapsed="false">
      <c r="A118" s="391" t="n">
        <v>117</v>
      </c>
      <c r="B118" s="391" t="s">
        <v>812</v>
      </c>
      <c r="C118" s="391" t="s">
        <v>35</v>
      </c>
      <c r="D118" s="391" t="s">
        <v>1217</v>
      </c>
      <c r="E118" s="391" t="s">
        <v>1218</v>
      </c>
      <c r="F118" s="391" t="s">
        <v>1219</v>
      </c>
      <c r="G118" s="391" t="s">
        <v>1022</v>
      </c>
      <c r="I118" s="391" t="s">
        <v>1220</v>
      </c>
      <c r="J118" s="391" t="s">
        <v>401</v>
      </c>
    </row>
    <row r="119" customFormat="false" ht="11.25" hidden="false" customHeight="false" outlineLevel="0" collapsed="false">
      <c r="A119" s="391" t="n">
        <v>118</v>
      </c>
      <c r="B119" s="391" t="s">
        <v>812</v>
      </c>
      <c r="C119" s="391" t="s">
        <v>35</v>
      </c>
      <c r="D119" s="391" t="s">
        <v>1221</v>
      </c>
      <c r="E119" s="391" t="s">
        <v>1222</v>
      </c>
      <c r="F119" s="391" t="s">
        <v>1223</v>
      </c>
      <c r="G119" s="391" t="s">
        <v>1224</v>
      </c>
      <c r="I119" s="391" t="s">
        <v>1143</v>
      </c>
      <c r="J119" s="391" t="s">
        <v>401</v>
      </c>
    </row>
    <row r="120" customFormat="false" ht="11.25" hidden="false" customHeight="false" outlineLevel="0" collapsed="false">
      <c r="A120" s="391" t="n">
        <v>119</v>
      </c>
      <c r="B120" s="391" t="s">
        <v>812</v>
      </c>
      <c r="C120" s="391" t="s">
        <v>35</v>
      </c>
      <c r="D120" s="391" t="s">
        <v>1225</v>
      </c>
      <c r="E120" s="391" t="s">
        <v>1226</v>
      </c>
      <c r="F120" s="391" t="s">
        <v>1223</v>
      </c>
      <c r="G120" s="391" t="s">
        <v>1227</v>
      </c>
      <c r="I120" s="391" t="s">
        <v>1228</v>
      </c>
      <c r="J120" s="391" t="s">
        <v>401</v>
      </c>
    </row>
    <row r="121" customFormat="false" ht="11.25" hidden="false" customHeight="false" outlineLevel="0" collapsed="false">
      <c r="A121" s="391" t="n">
        <v>120</v>
      </c>
      <c r="B121" s="391" t="s">
        <v>812</v>
      </c>
      <c r="C121" s="391" t="s">
        <v>35</v>
      </c>
      <c r="D121" s="391" t="s">
        <v>1229</v>
      </c>
      <c r="E121" s="391" t="s">
        <v>1230</v>
      </c>
      <c r="F121" s="391" t="s">
        <v>1231</v>
      </c>
      <c r="G121" s="391" t="s">
        <v>998</v>
      </c>
      <c r="I121" s="391" t="s">
        <v>1232</v>
      </c>
      <c r="J121" s="391" t="s">
        <v>401</v>
      </c>
    </row>
    <row r="122" customFormat="false" ht="11.25" hidden="false" customHeight="false" outlineLevel="0" collapsed="false">
      <c r="A122" s="391" t="n">
        <v>121</v>
      </c>
      <c r="B122" s="391" t="s">
        <v>812</v>
      </c>
      <c r="C122" s="391" t="s">
        <v>35</v>
      </c>
      <c r="D122" s="391" t="s">
        <v>1233</v>
      </c>
      <c r="E122" s="391" t="s">
        <v>1234</v>
      </c>
      <c r="F122" s="391" t="s">
        <v>1235</v>
      </c>
      <c r="G122" s="391" t="s">
        <v>839</v>
      </c>
      <c r="J122" s="391" t="s">
        <v>401</v>
      </c>
    </row>
    <row r="123" customFormat="false" ht="11.25" hidden="false" customHeight="false" outlineLevel="0" collapsed="false">
      <c r="A123" s="391" t="n">
        <v>122</v>
      </c>
      <c r="B123" s="391" t="s">
        <v>812</v>
      </c>
      <c r="C123" s="391" t="s">
        <v>35</v>
      </c>
      <c r="D123" s="391" t="s">
        <v>1236</v>
      </c>
      <c r="E123" s="391" t="s">
        <v>1237</v>
      </c>
      <c r="F123" s="391" t="s">
        <v>1238</v>
      </c>
      <c r="G123" s="391" t="s">
        <v>847</v>
      </c>
      <c r="H123" s="391" t="s">
        <v>1239</v>
      </c>
      <c r="I123" s="391" t="s">
        <v>1240</v>
      </c>
      <c r="J123" s="391" t="s">
        <v>401</v>
      </c>
    </row>
    <row r="124" customFormat="false" ht="11.25" hidden="false" customHeight="false" outlineLevel="0" collapsed="false">
      <c r="A124" s="391" t="n">
        <v>123</v>
      </c>
      <c r="B124" s="391" t="s">
        <v>812</v>
      </c>
      <c r="C124" s="391" t="s">
        <v>35</v>
      </c>
      <c r="D124" s="391" t="s">
        <v>1241</v>
      </c>
      <c r="E124" s="391" t="s">
        <v>1242</v>
      </c>
      <c r="F124" s="391" t="s">
        <v>1243</v>
      </c>
      <c r="G124" s="391" t="s">
        <v>1030</v>
      </c>
      <c r="J124" s="391" t="s">
        <v>401</v>
      </c>
    </row>
    <row r="125" customFormat="false" ht="11.25" hidden="false" customHeight="false" outlineLevel="0" collapsed="false">
      <c r="A125" s="391" t="n">
        <v>124</v>
      </c>
      <c r="B125" s="391" t="s">
        <v>812</v>
      </c>
      <c r="C125" s="391" t="s">
        <v>35</v>
      </c>
      <c r="D125" s="391" t="s">
        <v>1244</v>
      </c>
      <c r="E125" s="391" t="s">
        <v>1245</v>
      </c>
      <c r="F125" s="391" t="s">
        <v>1246</v>
      </c>
      <c r="G125" s="391" t="s">
        <v>871</v>
      </c>
      <c r="J125" s="391" t="s">
        <v>401</v>
      </c>
    </row>
    <row r="126" customFormat="false" ht="11.25" hidden="false" customHeight="false" outlineLevel="0" collapsed="false">
      <c r="A126" s="391" t="n">
        <v>125</v>
      </c>
      <c r="B126" s="391" t="s">
        <v>812</v>
      </c>
      <c r="C126" s="391" t="s">
        <v>35</v>
      </c>
      <c r="D126" s="391" t="s">
        <v>1247</v>
      </c>
      <c r="E126" s="391" t="s">
        <v>1248</v>
      </c>
      <c r="F126" s="391" t="s">
        <v>1249</v>
      </c>
      <c r="G126" s="391" t="s">
        <v>843</v>
      </c>
      <c r="J126" s="391" t="s">
        <v>401</v>
      </c>
    </row>
    <row r="127" customFormat="false" ht="11.25" hidden="false" customHeight="false" outlineLevel="0" collapsed="false">
      <c r="A127" s="391" t="n">
        <v>126</v>
      </c>
      <c r="B127" s="391" t="s">
        <v>812</v>
      </c>
      <c r="C127" s="391" t="s">
        <v>35</v>
      </c>
      <c r="D127" s="391" t="s">
        <v>1250</v>
      </c>
      <c r="E127" s="391" t="s">
        <v>1251</v>
      </c>
      <c r="F127" s="391" t="s">
        <v>1252</v>
      </c>
      <c r="G127" s="391" t="s">
        <v>1030</v>
      </c>
      <c r="I127" s="391" t="s">
        <v>911</v>
      </c>
      <c r="J127" s="391" t="s">
        <v>401</v>
      </c>
    </row>
    <row r="128" customFormat="false" ht="11.25" hidden="false" customHeight="false" outlineLevel="0" collapsed="false">
      <c r="A128" s="391" t="n">
        <v>127</v>
      </c>
      <c r="B128" s="391" t="s">
        <v>812</v>
      </c>
      <c r="C128" s="391" t="s">
        <v>35</v>
      </c>
      <c r="D128" s="391" t="s">
        <v>1253</v>
      </c>
      <c r="E128" s="391" t="s">
        <v>1254</v>
      </c>
      <c r="F128" s="391" t="s">
        <v>1255</v>
      </c>
      <c r="G128" s="391" t="s">
        <v>847</v>
      </c>
      <c r="I128" s="391" t="s">
        <v>835</v>
      </c>
      <c r="J128" s="391" t="s">
        <v>401</v>
      </c>
    </row>
    <row r="129" customFormat="false" ht="11.25" hidden="false" customHeight="false" outlineLevel="0" collapsed="false">
      <c r="A129" s="391" t="n">
        <v>128</v>
      </c>
      <c r="B129" s="391" t="s">
        <v>812</v>
      </c>
      <c r="C129" s="391" t="s">
        <v>35</v>
      </c>
      <c r="D129" s="391" t="s">
        <v>1256</v>
      </c>
      <c r="E129" s="391" t="s">
        <v>1257</v>
      </c>
      <c r="F129" s="391" t="s">
        <v>850</v>
      </c>
      <c r="G129" s="391" t="s">
        <v>1258</v>
      </c>
      <c r="I129" s="391" t="s">
        <v>1168</v>
      </c>
      <c r="J129" s="391" t="s">
        <v>401</v>
      </c>
    </row>
    <row r="130" customFormat="false" ht="11.25" hidden="false" customHeight="false" outlineLevel="0" collapsed="false">
      <c r="A130" s="391" t="n">
        <v>129</v>
      </c>
      <c r="B130" s="391" t="s">
        <v>812</v>
      </c>
      <c r="C130" s="391" t="s">
        <v>35</v>
      </c>
      <c r="D130" s="391" t="s">
        <v>1259</v>
      </c>
      <c r="E130" s="391" t="s">
        <v>1260</v>
      </c>
      <c r="F130" s="391" t="s">
        <v>850</v>
      </c>
      <c r="G130" s="391" t="s">
        <v>1224</v>
      </c>
      <c r="I130" s="391" t="s">
        <v>1168</v>
      </c>
      <c r="J130" s="391" t="s">
        <v>401</v>
      </c>
    </row>
    <row r="131" customFormat="false" ht="11.25" hidden="false" customHeight="false" outlineLevel="0" collapsed="false">
      <c r="A131" s="391" t="n">
        <v>130</v>
      </c>
      <c r="B131" s="391" t="s">
        <v>812</v>
      </c>
      <c r="C131" s="391" t="s">
        <v>35</v>
      </c>
      <c r="D131" s="391" t="s">
        <v>1261</v>
      </c>
      <c r="E131" s="391" t="s">
        <v>1262</v>
      </c>
      <c r="F131" s="391" t="s">
        <v>1263</v>
      </c>
      <c r="G131" s="391" t="s">
        <v>998</v>
      </c>
      <c r="J131" s="391" t="s">
        <v>401</v>
      </c>
    </row>
    <row r="132" customFormat="false" ht="11.25" hidden="false" customHeight="false" outlineLevel="0" collapsed="false">
      <c r="A132" s="391" t="n">
        <v>131</v>
      </c>
      <c r="B132" s="391" t="s">
        <v>812</v>
      </c>
      <c r="C132" s="391" t="s">
        <v>35</v>
      </c>
      <c r="D132" s="391" t="s">
        <v>1264</v>
      </c>
      <c r="E132" s="391" t="s">
        <v>1265</v>
      </c>
      <c r="F132" s="391" t="s">
        <v>1266</v>
      </c>
      <c r="G132" s="391" t="s">
        <v>1267</v>
      </c>
      <c r="I132" s="391" t="s">
        <v>911</v>
      </c>
      <c r="J132" s="391" t="s">
        <v>401</v>
      </c>
    </row>
    <row r="133" customFormat="false" ht="11.25" hidden="false" customHeight="false" outlineLevel="0" collapsed="false">
      <c r="A133" s="391" t="n">
        <v>132</v>
      </c>
      <c r="B133" s="391" t="s">
        <v>812</v>
      </c>
      <c r="C133" s="391" t="s">
        <v>35</v>
      </c>
      <c r="D133" s="391" t="s">
        <v>1268</v>
      </c>
      <c r="E133" s="391" t="s">
        <v>1269</v>
      </c>
      <c r="F133" s="391" t="s">
        <v>1270</v>
      </c>
      <c r="G133" s="391" t="s">
        <v>867</v>
      </c>
      <c r="J133" s="391" t="s">
        <v>401</v>
      </c>
    </row>
    <row r="134" customFormat="false" ht="11.25" hidden="false" customHeight="false" outlineLevel="0" collapsed="false">
      <c r="A134" s="391" t="n">
        <v>133</v>
      </c>
      <c r="B134" s="391" t="s">
        <v>812</v>
      </c>
      <c r="C134" s="391" t="s">
        <v>35</v>
      </c>
      <c r="D134" s="391" t="s">
        <v>1271</v>
      </c>
      <c r="E134" s="391" t="s">
        <v>1272</v>
      </c>
      <c r="F134" s="391" t="s">
        <v>1273</v>
      </c>
      <c r="G134" s="391" t="s">
        <v>1274</v>
      </c>
      <c r="I134" s="391" t="s">
        <v>1275</v>
      </c>
      <c r="J134" s="391" t="s">
        <v>401</v>
      </c>
    </row>
    <row r="135" customFormat="false" ht="11.25" hidden="false" customHeight="false" outlineLevel="0" collapsed="false">
      <c r="A135" s="391" t="n">
        <v>134</v>
      </c>
      <c r="B135" s="391" t="s">
        <v>812</v>
      </c>
      <c r="C135" s="391" t="s">
        <v>35</v>
      </c>
      <c r="D135" s="391" t="s">
        <v>1276</v>
      </c>
      <c r="E135" s="391" t="s">
        <v>1277</v>
      </c>
      <c r="F135" s="391" t="s">
        <v>1273</v>
      </c>
      <c r="G135" s="391" t="s">
        <v>1278</v>
      </c>
      <c r="I135" s="391" t="s">
        <v>1012</v>
      </c>
      <c r="J135" s="391" t="s">
        <v>401</v>
      </c>
    </row>
    <row r="136" customFormat="false" ht="11.25" hidden="false" customHeight="false" outlineLevel="0" collapsed="false">
      <c r="A136" s="391" t="n">
        <v>135</v>
      </c>
      <c r="B136" s="391" t="s">
        <v>812</v>
      </c>
      <c r="C136" s="391" t="s">
        <v>35</v>
      </c>
      <c r="D136" s="391" t="s">
        <v>1279</v>
      </c>
      <c r="E136" s="391" t="s">
        <v>1280</v>
      </c>
      <c r="F136" s="391" t="s">
        <v>1281</v>
      </c>
      <c r="G136" s="391" t="s">
        <v>867</v>
      </c>
      <c r="J136" s="391" t="s">
        <v>401</v>
      </c>
    </row>
    <row r="137" customFormat="false" ht="11.25" hidden="false" customHeight="false" outlineLevel="0" collapsed="false">
      <c r="A137" s="391" t="n">
        <v>136</v>
      </c>
      <c r="B137" s="391" t="s">
        <v>812</v>
      </c>
      <c r="C137" s="391" t="s">
        <v>35</v>
      </c>
      <c r="D137" s="391" t="s">
        <v>1282</v>
      </c>
      <c r="E137" s="391" t="s">
        <v>1283</v>
      </c>
      <c r="F137" s="391" t="s">
        <v>1284</v>
      </c>
      <c r="G137" s="391" t="s">
        <v>1030</v>
      </c>
      <c r="J137" s="391" t="s">
        <v>401</v>
      </c>
    </row>
    <row r="138" customFormat="false" ht="11.25" hidden="false" customHeight="false" outlineLevel="0" collapsed="false">
      <c r="A138" s="391" t="n">
        <v>137</v>
      </c>
      <c r="B138" s="391" t="s">
        <v>812</v>
      </c>
      <c r="C138" s="391" t="s">
        <v>35</v>
      </c>
      <c r="D138" s="391" t="s">
        <v>1285</v>
      </c>
      <c r="E138" s="391" t="s">
        <v>1286</v>
      </c>
      <c r="F138" s="391" t="s">
        <v>1287</v>
      </c>
      <c r="G138" s="391" t="s">
        <v>51</v>
      </c>
      <c r="I138" s="391" t="s">
        <v>1053</v>
      </c>
      <c r="J138" s="391" t="s">
        <v>401</v>
      </c>
    </row>
    <row r="139" customFormat="false" ht="11.25" hidden="false" customHeight="false" outlineLevel="0" collapsed="false">
      <c r="A139" s="391" t="n">
        <v>138</v>
      </c>
      <c r="B139" s="391" t="s">
        <v>812</v>
      </c>
      <c r="C139" s="391" t="s">
        <v>35</v>
      </c>
      <c r="D139" s="391" t="s">
        <v>1288</v>
      </c>
      <c r="E139" s="391" t="s">
        <v>1289</v>
      </c>
      <c r="F139" s="391" t="s">
        <v>1287</v>
      </c>
      <c r="G139" s="391" t="s">
        <v>1290</v>
      </c>
      <c r="I139" s="391" t="s">
        <v>1137</v>
      </c>
      <c r="J139" s="391" t="s">
        <v>401</v>
      </c>
    </row>
    <row r="140" customFormat="false" ht="11.25" hidden="false" customHeight="false" outlineLevel="0" collapsed="false">
      <c r="A140" s="391" t="n">
        <v>139</v>
      </c>
      <c r="B140" s="391" t="s">
        <v>812</v>
      </c>
      <c r="C140" s="391" t="s">
        <v>35</v>
      </c>
      <c r="D140" s="391" t="s">
        <v>1291</v>
      </c>
      <c r="E140" s="391" t="s">
        <v>1292</v>
      </c>
      <c r="F140" s="391" t="s">
        <v>1287</v>
      </c>
      <c r="G140" s="391" t="s">
        <v>1293</v>
      </c>
      <c r="I140" s="391" t="s">
        <v>1137</v>
      </c>
      <c r="J140" s="391" t="s">
        <v>401</v>
      </c>
    </row>
    <row r="141" customFormat="false" ht="11.25" hidden="false" customHeight="false" outlineLevel="0" collapsed="false">
      <c r="A141" s="391" t="n">
        <v>140</v>
      </c>
      <c r="B141" s="391" t="s">
        <v>812</v>
      </c>
      <c r="C141" s="391" t="s">
        <v>35</v>
      </c>
      <c r="D141" s="391" t="s">
        <v>1294</v>
      </c>
      <c r="E141" s="391" t="s">
        <v>1295</v>
      </c>
      <c r="F141" s="391" t="s">
        <v>1287</v>
      </c>
      <c r="G141" s="391" t="s">
        <v>1296</v>
      </c>
      <c r="I141" s="391" t="s">
        <v>1137</v>
      </c>
      <c r="J141" s="391" t="s">
        <v>401</v>
      </c>
    </row>
    <row r="142" customFormat="false" ht="11.25" hidden="false" customHeight="false" outlineLevel="0" collapsed="false">
      <c r="A142" s="391" t="n">
        <v>141</v>
      </c>
      <c r="B142" s="391" t="s">
        <v>812</v>
      </c>
      <c r="C142" s="391" t="s">
        <v>35</v>
      </c>
      <c r="D142" s="391" t="s">
        <v>1297</v>
      </c>
      <c r="E142" s="391" t="s">
        <v>1298</v>
      </c>
      <c r="F142" s="391" t="s">
        <v>1299</v>
      </c>
      <c r="G142" s="391" t="s">
        <v>843</v>
      </c>
      <c r="I142" s="391" t="s">
        <v>1300</v>
      </c>
      <c r="J142" s="391" t="s">
        <v>401</v>
      </c>
    </row>
    <row r="143" customFormat="false" ht="11.25" hidden="false" customHeight="false" outlineLevel="0" collapsed="false">
      <c r="A143" s="391" t="n">
        <v>142</v>
      </c>
      <c r="B143" s="391" t="s">
        <v>812</v>
      </c>
      <c r="C143" s="391" t="s">
        <v>35</v>
      </c>
      <c r="D143" s="391" t="s">
        <v>1301</v>
      </c>
      <c r="E143" s="391" t="s">
        <v>1302</v>
      </c>
      <c r="F143" s="391" t="s">
        <v>1303</v>
      </c>
      <c r="G143" s="391" t="s">
        <v>1048</v>
      </c>
      <c r="I143" s="391" t="s">
        <v>1304</v>
      </c>
      <c r="J143" s="391" t="s">
        <v>401</v>
      </c>
    </row>
    <row r="144" customFormat="false" ht="11.25" hidden="false" customHeight="false" outlineLevel="0" collapsed="false">
      <c r="A144" s="391" t="n">
        <v>143</v>
      </c>
      <c r="B144" s="391" t="s">
        <v>812</v>
      </c>
      <c r="C144" s="391" t="s">
        <v>35</v>
      </c>
      <c r="D144" s="391" t="s">
        <v>1305</v>
      </c>
      <c r="E144" s="391" t="s">
        <v>1306</v>
      </c>
      <c r="F144" s="391" t="s">
        <v>1307</v>
      </c>
      <c r="G144" s="391" t="s">
        <v>1048</v>
      </c>
      <c r="I144" s="391" t="s">
        <v>1308</v>
      </c>
      <c r="J144" s="391" t="s">
        <v>401</v>
      </c>
    </row>
    <row r="145" customFormat="false" ht="11.25" hidden="false" customHeight="false" outlineLevel="0" collapsed="false">
      <c r="A145" s="391" t="n">
        <v>144</v>
      </c>
      <c r="B145" s="391" t="s">
        <v>812</v>
      </c>
      <c r="C145" s="391" t="s">
        <v>35</v>
      </c>
      <c r="D145" s="391" t="s">
        <v>1309</v>
      </c>
      <c r="E145" s="391" t="s">
        <v>1310</v>
      </c>
      <c r="F145" s="391" t="s">
        <v>1311</v>
      </c>
      <c r="G145" s="391" t="s">
        <v>843</v>
      </c>
      <c r="J145" s="391" t="s">
        <v>401</v>
      </c>
    </row>
    <row r="146" customFormat="false" ht="11.25" hidden="false" customHeight="false" outlineLevel="0" collapsed="false">
      <c r="A146" s="391" t="n">
        <v>145</v>
      </c>
      <c r="B146" s="391" t="s">
        <v>812</v>
      </c>
      <c r="C146" s="391" t="s">
        <v>35</v>
      </c>
      <c r="D146" s="391" t="s">
        <v>1312</v>
      </c>
      <c r="E146" s="391" t="s">
        <v>1313</v>
      </c>
      <c r="F146" s="391" t="s">
        <v>1314</v>
      </c>
      <c r="G146" s="391" t="s">
        <v>871</v>
      </c>
      <c r="H146" s="391" t="s">
        <v>882</v>
      </c>
      <c r="I146" s="391" t="s">
        <v>1315</v>
      </c>
      <c r="J146" s="391" t="s">
        <v>401</v>
      </c>
    </row>
    <row r="147" customFormat="false" ht="11.25" hidden="false" customHeight="false" outlineLevel="0" collapsed="false">
      <c r="A147" s="391" t="n">
        <v>146</v>
      </c>
      <c r="B147" s="391" t="s">
        <v>812</v>
      </c>
      <c r="C147" s="391" t="s">
        <v>35</v>
      </c>
      <c r="D147" s="391" t="s">
        <v>1316</v>
      </c>
      <c r="E147" s="391" t="s">
        <v>1317</v>
      </c>
      <c r="F147" s="391" t="s">
        <v>888</v>
      </c>
      <c r="G147" s="391" t="s">
        <v>875</v>
      </c>
      <c r="I147" s="391" t="s">
        <v>1275</v>
      </c>
      <c r="J147" s="391" t="s">
        <v>401</v>
      </c>
    </row>
    <row r="148" customFormat="false" ht="11.25" hidden="false" customHeight="false" outlineLevel="0" collapsed="false">
      <c r="A148" s="391" t="n">
        <v>147</v>
      </c>
      <c r="B148" s="391" t="s">
        <v>812</v>
      </c>
      <c r="C148" s="391" t="s">
        <v>35</v>
      </c>
      <c r="D148" s="391" t="s">
        <v>1318</v>
      </c>
      <c r="E148" s="391" t="s">
        <v>1317</v>
      </c>
      <c r="F148" s="391" t="s">
        <v>888</v>
      </c>
      <c r="G148" s="391" t="s">
        <v>1319</v>
      </c>
      <c r="I148" s="391" t="s">
        <v>1275</v>
      </c>
      <c r="J148" s="391" t="s">
        <v>401</v>
      </c>
    </row>
    <row r="149" customFormat="false" ht="11.25" hidden="false" customHeight="false" outlineLevel="0" collapsed="false">
      <c r="A149" s="391" t="n">
        <v>148</v>
      </c>
      <c r="B149" s="391" t="s">
        <v>812</v>
      </c>
      <c r="C149" s="391" t="s">
        <v>35</v>
      </c>
      <c r="D149" s="391" t="s">
        <v>1320</v>
      </c>
      <c r="E149" s="391" t="s">
        <v>1321</v>
      </c>
      <c r="F149" s="391" t="s">
        <v>888</v>
      </c>
      <c r="G149" s="391" t="s">
        <v>1322</v>
      </c>
      <c r="I149" s="391" t="s">
        <v>1275</v>
      </c>
      <c r="J149" s="391" t="s">
        <v>401</v>
      </c>
    </row>
    <row r="150" customFormat="false" ht="11.25" hidden="false" customHeight="false" outlineLevel="0" collapsed="false">
      <c r="A150" s="391" t="n">
        <v>149</v>
      </c>
      <c r="B150" s="391" t="s">
        <v>812</v>
      </c>
      <c r="C150" s="391" t="s">
        <v>35</v>
      </c>
      <c r="D150" s="391" t="s">
        <v>1323</v>
      </c>
      <c r="E150" s="391" t="s">
        <v>1324</v>
      </c>
      <c r="F150" s="391" t="s">
        <v>1325</v>
      </c>
      <c r="G150" s="391" t="s">
        <v>867</v>
      </c>
      <c r="I150" s="391" t="s">
        <v>994</v>
      </c>
      <c r="J150" s="391" t="s">
        <v>401</v>
      </c>
    </row>
    <row r="151" customFormat="false" ht="11.25" hidden="false" customHeight="false" outlineLevel="0" collapsed="false">
      <c r="A151" s="391" t="n">
        <v>150</v>
      </c>
      <c r="B151" s="391" t="s">
        <v>812</v>
      </c>
      <c r="C151" s="391" t="s">
        <v>35</v>
      </c>
      <c r="D151" s="391" t="s">
        <v>1326</v>
      </c>
      <c r="E151" s="391" t="s">
        <v>1327</v>
      </c>
      <c r="F151" s="391" t="s">
        <v>1328</v>
      </c>
      <c r="G151" s="391" t="s">
        <v>843</v>
      </c>
      <c r="I151" s="391" t="s">
        <v>994</v>
      </c>
      <c r="J151" s="391" t="s">
        <v>401</v>
      </c>
    </row>
    <row r="152" customFormat="false" ht="11.25" hidden="false" customHeight="false" outlineLevel="0" collapsed="false">
      <c r="A152" s="391" t="n">
        <v>151</v>
      </c>
      <c r="B152" s="391" t="s">
        <v>812</v>
      </c>
      <c r="C152" s="391" t="s">
        <v>35</v>
      </c>
      <c r="D152" s="391" t="s">
        <v>1329</v>
      </c>
      <c r="E152" s="391" t="s">
        <v>1330</v>
      </c>
      <c r="F152" s="391" t="s">
        <v>1331</v>
      </c>
      <c r="G152" s="391" t="s">
        <v>862</v>
      </c>
      <c r="J152" s="391" t="s">
        <v>401</v>
      </c>
    </row>
    <row r="153" customFormat="false" ht="11.25" hidden="false" customHeight="false" outlineLevel="0" collapsed="false">
      <c r="A153" s="391" t="n">
        <v>152</v>
      </c>
      <c r="B153" s="391" t="s">
        <v>812</v>
      </c>
      <c r="C153" s="391" t="s">
        <v>35</v>
      </c>
      <c r="D153" s="391" t="s">
        <v>1332</v>
      </c>
      <c r="E153" s="391" t="s">
        <v>1333</v>
      </c>
      <c r="F153" s="391" t="s">
        <v>1334</v>
      </c>
      <c r="G153" s="391" t="s">
        <v>875</v>
      </c>
      <c r="J153" s="391" t="s">
        <v>401</v>
      </c>
    </row>
    <row r="154" customFormat="false" ht="11.25" hidden="false" customHeight="false" outlineLevel="0" collapsed="false">
      <c r="A154" s="391" t="n">
        <v>153</v>
      </c>
      <c r="B154" s="391" t="s">
        <v>812</v>
      </c>
      <c r="C154" s="391" t="s">
        <v>35</v>
      </c>
      <c r="D154" s="391" t="s">
        <v>1335</v>
      </c>
      <c r="E154" s="391" t="s">
        <v>1336</v>
      </c>
      <c r="F154" s="391" t="s">
        <v>1243</v>
      </c>
      <c r="G154" s="391" t="s">
        <v>1337</v>
      </c>
      <c r="I154" s="391" t="s">
        <v>1338</v>
      </c>
      <c r="J154" s="391" t="s">
        <v>401</v>
      </c>
    </row>
    <row r="155" customFormat="false" ht="11.25" hidden="false" customHeight="false" outlineLevel="0" collapsed="false">
      <c r="A155" s="391" t="n">
        <v>154</v>
      </c>
      <c r="B155" s="391" t="s">
        <v>812</v>
      </c>
      <c r="C155" s="391" t="s">
        <v>35</v>
      </c>
      <c r="D155" s="391" t="s">
        <v>1339</v>
      </c>
      <c r="E155" s="391" t="s">
        <v>1340</v>
      </c>
      <c r="F155" s="391" t="s">
        <v>1243</v>
      </c>
      <c r="G155" s="391" t="s">
        <v>1341</v>
      </c>
      <c r="I155" s="391" t="s">
        <v>1338</v>
      </c>
      <c r="J155" s="391" t="s">
        <v>401</v>
      </c>
    </row>
    <row r="156" customFormat="false" ht="11.25" hidden="false" customHeight="false" outlineLevel="0" collapsed="false">
      <c r="A156" s="391" t="n">
        <v>155</v>
      </c>
      <c r="B156" s="391" t="s">
        <v>812</v>
      </c>
      <c r="C156" s="391" t="s">
        <v>35</v>
      </c>
      <c r="D156" s="391" t="s">
        <v>1342</v>
      </c>
      <c r="E156" s="391" t="s">
        <v>1343</v>
      </c>
      <c r="F156" s="391" t="s">
        <v>1243</v>
      </c>
      <c r="G156" s="391" t="s">
        <v>1344</v>
      </c>
      <c r="I156" s="391" t="s">
        <v>1338</v>
      </c>
      <c r="J156" s="391" t="s">
        <v>401</v>
      </c>
    </row>
    <row r="157" customFormat="false" ht="11.25" hidden="false" customHeight="false" outlineLevel="0" collapsed="false">
      <c r="A157" s="391" t="n">
        <v>156</v>
      </c>
      <c r="B157" s="391" t="s">
        <v>812</v>
      </c>
      <c r="C157" s="391" t="s">
        <v>35</v>
      </c>
      <c r="D157" s="391" t="s">
        <v>1345</v>
      </c>
      <c r="E157" s="391" t="s">
        <v>1346</v>
      </c>
      <c r="F157" s="391" t="s">
        <v>1243</v>
      </c>
      <c r="G157" s="391" t="s">
        <v>1347</v>
      </c>
      <c r="I157" s="391" t="s">
        <v>1338</v>
      </c>
      <c r="J157" s="391" t="s">
        <v>401</v>
      </c>
    </row>
    <row r="158" customFormat="false" ht="11.25" hidden="false" customHeight="false" outlineLevel="0" collapsed="false">
      <c r="A158" s="391" t="n">
        <v>157</v>
      </c>
      <c r="B158" s="391" t="s">
        <v>812</v>
      </c>
      <c r="C158" s="391" t="s">
        <v>35</v>
      </c>
      <c r="D158" s="391" t="s">
        <v>1348</v>
      </c>
      <c r="E158" s="391" t="s">
        <v>1349</v>
      </c>
      <c r="F158" s="391" t="s">
        <v>1350</v>
      </c>
      <c r="G158" s="391" t="s">
        <v>871</v>
      </c>
      <c r="J158" s="391" t="s">
        <v>401</v>
      </c>
    </row>
    <row r="159" customFormat="false" ht="11.25" hidden="false" customHeight="false" outlineLevel="0" collapsed="false">
      <c r="A159" s="391" t="n">
        <v>158</v>
      </c>
      <c r="B159" s="391" t="s">
        <v>812</v>
      </c>
      <c r="C159" s="391" t="s">
        <v>35</v>
      </c>
      <c r="D159" s="391" t="s">
        <v>1351</v>
      </c>
      <c r="E159" s="391" t="s">
        <v>1352</v>
      </c>
      <c r="F159" s="391" t="s">
        <v>1353</v>
      </c>
      <c r="G159" s="391" t="s">
        <v>871</v>
      </c>
      <c r="J159" s="391" t="s">
        <v>401</v>
      </c>
    </row>
    <row r="160" customFormat="false" ht="11.25" hidden="false" customHeight="false" outlineLevel="0" collapsed="false">
      <c r="A160" s="391" t="n">
        <v>159</v>
      </c>
      <c r="B160" s="391" t="s">
        <v>812</v>
      </c>
      <c r="C160" s="391" t="s">
        <v>35</v>
      </c>
      <c r="D160" s="391" t="s">
        <v>1354</v>
      </c>
      <c r="E160" s="391" t="s">
        <v>1355</v>
      </c>
      <c r="F160" s="391" t="s">
        <v>1356</v>
      </c>
      <c r="G160" s="391" t="s">
        <v>1357</v>
      </c>
      <c r="H160" s="391" t="s">
        <v>1358</v>
      </c>
      <c r="J160" s="391" t="s">
        <v>401</v>
      </c>
    </row>
    <row r="161" customFormat="false" ht="11.25" hidden="false" customHeight="false" outlineLevel="0" collapsed="false">
      <c r="A161" s="391" t="n">
        <v>160</v>
      </c>
      <c r="B161" s="391" t="s">
        <v>812</v>
      </c>
      <c r="C161" s="391" t="s">
        <v>35</v>
      </c>
      <c r="D161" s="391" t="s">
        <v>1359</v>
      </c>
      <c r="E161" s="391" t="s">
        <v>1360</v>
      </c>
      <c r="F161" s="391" t="s">
        <v>1361</v>
      </c>
      <c r="G161" s="391" t="s">
        <v>1362</v>
      </c>
      <c r="J161" s="391" t="s">
        <v>401</v>
      </c>
    </row>
    <row r="162" customFormat="false" ht="11.25" hidden="false" customHeight="false" outlineLevel="0" collapsed="false">
      <c r="A162" s="391" t="n">
        <v>161</v>
      </c>
      <c r="B162" s="391" t="s">
        <v>812</v>
      </c>
      <c r="C162" s="391" t="s">
        <v>35</v>
      </c>
      <c r="D162" s="391" t="s">
        <v>1363</v>
      </c>
      <c r="E162" s="391" t="s">
        <v>1364</v>
      </c>
      <c r="F162" s="391" t="s">
        <v>1365</v>
      </c>
      <c r="G162" s="391" t="s">
        <v>1366</v>
      </c>
      <c r="H162" s="391" t="s">
        <v>1367</v>
      </c>
      <c r="J162" s="391" t="s">
        <v>401</v>
      </c>
    </row>
    <row r="163" customFormat="false" ht="11.25" hidden="false" customHeight="false" outlineLevel="0" collapsed="false">
      <c r="A163" s="391" t="n">
        <v>162</v>
      </c>
      <c r="B163" s="391" t="s">
        <v>812</v>
      </c>
      <c r="C163" s="391" t="s">
        <v>35</v>
      </c>
      <c r="D163" s="391" t="s">
        <v>1368</v>
      </c>
      <c r="E163" s="391" t="s">
        <v>46</v>
      </c>
      <c r="F163" s="391" t="s">
        <v>49</v>
      </c>
      <c r="G163" s="391" t="s">
        <v>51</v>
      </c>
      <c r="H163" s="391" t="s">
        <v>1369</v>
      </c>
      <c r="J163" s="391" t="s">
        <v>401</v>
      </c>
    </row>
    <row r="164" customFormat="false" ht="11.25" hidden="false" customHeight="false" outlineLevel="0" collapsed="false">
      <c r="A164" s="391" t="n">
        <v>163</v>
      </c>
      <c r="B164" s="391" t="s">
        <v>812</v>
      </c>
      <c r="C164" s="391" t="s">
        <v>35</v>
      </c>
      <c r="D164" s="391" t="s">
        <v>1370</v>
      </c>
      <c r="E164" s="391" t="s">
        <v>1371</v>
      </c>
      <c r="F164" s="391" t="s">
        <v>1372</v>
      </c>
      <c r="G164" s="391" t="s">
        <v>1373</v>
      </c>
      <c r="I164" s="391" t="s">
        <v>1374</v>
      </c>
      <c r="J164" s="391" t="s">
        <v>401</v>
      </c>
    </row>
    <row r="165" customFormat="false" ht="11.25" hidden="false" customHeight="false" outlineLevel="0" collapsed="false">
      <c r="A165" s="391" t="n">
        <v>164</v>
      </c>
      <c r="B165" s="391" t="s">
        <v>812</v>
      </c>
      <c r="C165" s="391" t="s">
        <v>35</v>
      </c>
      <c r="D165" s="391" t="s">
        <v>1375</v>
      </c>
      <c r="E165" s="391" t="s">
        <v>1376</v>
      </c>
      <c r="F165" s="391" t="s">
        <v>1377</v>
      </c>
      <c r="G165" s="391" t="s">
        <v>871</v>
      </c>
      <c r="H165" s="391" t="s">
        <v>1378</v>
      </c>
      <c r="J165" s="391" t="s">
        <v>401</v>
      </c>
    </row>
    <row r="166" customFormat="false" ht="11.25" hidden="false" customHeight="false" outlineLevel="0" collapsed="false">
      <c r="A166" s="391" t="n">
        <v>165</v>
      </c>
      <c r="B166" s="391" t="s">
        <v>812</v>
      </c>
      <c r="C166" s="391" t="s">
        <v>35</v>
      </c>
      <c r="D166" s="391" t="s">
        <v>1379</v>
      </c>
      <c r="E166" s="391" t="s">
        <v>1380</v>
      </c>
      <c r="F166" s="391" t="s">
        <v>1350</v>
      </c>
      <c r="G166" s="391" t="s">
        <v>1198</v>
      </c>
      <c r="I166" s="391" t="s">
        <v>1137</v>
      </c>
      <c r="J166" s="391" t="s">
        <v>401</v>
      </c>
    </row>
    <row r="167" customFormat="false" ht="11.25" hidden="false" customHeight="false" outlineLevel="0" collapsed="false">
      <c r="A167" s="391" t="n">
        <v>166</v>
      </c>
      <c r="B167" s="391" t="s">
        <v>812</v>
      </c>
      <c r="C167" s="391" t="s">
        <v>35</v>
      </c>
      <c r="D167" s="391" t="s">
        <v>1381</v>
      </c>
      <c r="E167" s="391" t="s">
        <v>1382</v>
      </c>
      <c r="F167" s="391" t="s">
        <v>1350</v>
      </c>
      <c r="G167" s="391" t="s">
        <v>867</v>
      </c>
      <c r="I167" s="391" t="s">
        <v>1137</v>
      </c>
      <c r="J167" s="391" t="s">
        <v>401</v>
      </c>
    </row>
    <row r="168" customFormat="false" ht="11.25" hidden="false" customHeight="false" outlineLevel="0" collapsed="false">
      <c r="A168" s="391" t="n">
        <v>167</v>
      </c>
      <c r="B168" s="391" t="s">
        <v>812</v>
      </c>
      <c r="C168" s="391" t="s">
        <v>35</v>
      </c>
      <c r="D168" s="391" t="s">
        <v>1383</v>
      </c>
      <c r="E168" s="391" t="s">
        <v>1384</v>
      </c>
      <c r="F168" s="391" t="s">
        <v>1350</v>
      </c>
      <c r="G168" s="391" t="s">
        <v>1385</v>
      </c>
      <c r="I168" s="391" t="s">
        <v>1137</v>
      </c>
      <c r="J168" s="391" t="s">
        <v>401</v>
      </c>
    </row>
    <row r="169" customFormat="false" ht="11.25" hidden="false" customHeight="false" outlineLevel="0" collapsed="false">
      <c r="A169" s="391" t="n">
        <v>168</v>
      </c>
      <c r="B169" s="391" t="s">
        <v>812</v>
      </c>
      <c r="C169" s="391" t="s">
        <v>35</v>
      </c>
      <c r="D169" s="391" t="s">
        <v>1386</v>
      </c>
      <c r="E169" s="391" t="s">
        <v>1387</v>
      </c>
      <c r="F169" s="391" t="s">
        <v>1388</v>
      </c>
      <c r="G169" s="391" t="s">
        <v>998</v>
      </c>
      <c r="H169" s="391" t="s">
        <v>1389</v>
      </c>
      <c r="J169" s="391" t="s">
        <v>401</v>
      </c>
    </row>
    <row r="170" customFormat="false" ht="11.25" hidden="false" customHeight="false" outlineLevel="0" collapsed="false">
      <c r="A170" s="391" t="n">
        <v>169</v>
      </c>
      <c r="B170" s="391" t="s">
        <v>812</v>
      </c>
      <c r="C170" s="391" t="s">
        <v>35</v>
      </c>
      <c r="D170" s="391" t="s">
        <v>1390</v>
      </c>
      <c r="E170" s="391" t="s">
        <v>1391</v>
      </c>
      <c r="F170" s="391" t="s">
        <v>1392</v>
      </c>
      <c r="G170" s="391" t="s">
        <v>867</v>
      </c>
      <c r="J170" s="391" t="s">
        <v>401</v>
      </c>
    </row>
    <row r="171" customFormat="false" ht="11.25" hidden="false" customHeight="false" outlineLevel="0" collapsed="false">
      <c r="A171" s="391" t="n">
        <v>170</v>
      </c>
      <c r="B171" s="391" t="s">
        <v>812</v>
      </c>
      <c r="C171" s="391" t="s">
        <v>35</v>
      </c>
      <c r="D171" s="391" t="s">
        <v>1393</v>
      </c>
      <c r="E171" s="391" t="s">
        <v>1394</v>
      </c>
      <c r="F171" s="391" t="s">
        <v>1395</v>
      </c>
      <c r="G171" s="391" t="s">
        <v>867</v>
      </c>
      <c r="H171" s="391" t="s">
        <v>1041</v>
      </c>
      <c r="J171" s="391" t="s">
        <v>401</v>
      </c>
    </row>
    <row r="172" customFormat="false" ht="11.25" hidden="false" customHeight="false" outlineLevel="0" collapsed="false">
      <c r="A172" s="391" t="n">
        <v>171</v>
      </c>
      <c r="B172" s="391" t="s">
        <v>812</v>
      </c>
      <c r="C172" s="391" t="s">
        <v>35</v>
      </c>
      <c r="D172" s="391" t="s">
        <v>1396</v>
      </c>
      <c r="E172" s="391" t="s">
        <v>1397</v>
      </c>
      <c r="F172" s="391" t="s">
        <v>1398</v>
      </c>
      <c r="G172" s="391" t="s">
        <v>1198</v>
      </c>
      <c r="I172" s="391" t="s">
        <v>925</v>
      </c>
      <c r="J172" s="391" t="s">
        <v>401</v>
      </c>
    </row>
    <row r="173" customFormat="false" ht="11.25" hidden="false" customHeight="false" outlineLevel="0" collapsed="false">
      <c r="A173" s="391" t="n">
        <v>172</v>
      </c>
      <c r="B173" s="391" t="s">
        <v>812</v>
      </c>
      <c r="C173" s="391" t="s">
        <v>35</v>
      </c>
      <c r="D173" s="391" t="s">
        <v>1399</v>
      </c>
      <c r="E173" s="391" t="s">
        <v>1397</v>
      </c>
      <c r="F173" s="391" t="s">
        <v>1398</v>
      </c>
      <c r="G173" s="391" t="s">
        <v>867</v>
      </c>
      <c r="I173" s="391" t="s">
        <v>1400</v>
      </c>
      <c r="J173" s="391" t="s">
        <v>401</v>
      </c>
    </row>
    <row r="174" customFormat="false" ht="11.25" hidden="false" customHeight="false" outlineLevel="0" collapsed="false">
      <c r="A174" s="391" t="n">
        <v>173</v>
      </c>
      <c r="B174" s="391" t="s">
        <v>812</v>
      </c>
      <c r="C174" s="391" t="s">
        <v>35</v>
      </c>
      <c r="D174" s="391" t="s">
        <v>1401</v>
      </c>
      <c r="E174" s="391" t="s">
        <v>1402</v>
      </c>
      <c r="F174" s="391" t="s">
        <v>1403</v>
      </c>
      <c r="G174" s="391" t="s">
        <v>1048</v>
      </c>
      <c r="I174" s="391" t="s">
        <v>1012</v>
      </c>
      <c r="J174" s="391" t="s">
        <v>401</v>
      </c>
    </row>
    <row r="175" customFormat="false" ht="11.25" hidden="false" customHeight="false" outlineLevel="0" collapsed="false">
      <c r="A175" s="391" t="n">
        <v>174</v>
      </c>
      <c r="B175" s="391" t="s">
        <v>812</v>
      </c>
      <c r="C175" s="391" t="s">
        <v>35</v>
      </c>
      <c r="D175" s="391" t="s">
        <v>1404</v>
      </c>
      <c r="E175" s="391" t="s">
        <v>1405</v>
      </c>
      <c r="F175" s="391" t="s">
        <v>1406</v>
      </c>
      <c r="G175" s="391" t="s">
        <v>1030</v>
      </c>
      <c r="J175" s="391" t="s">
        <v>401</v>
      </c>
    </row>
    <row r="176" customFormat="false" ht="11.25" hidden="false" customHeight="false" outlineLevel="0" collapsed="false">
      <c r="A176" s="391" t="n">
        <v>175</v>
      </c>
      <c r="B176" s="391" t="s">
        <v>812</v>
      </c>
      <c r="C176" s="391" t="s">
        <v>35</v>
      </c>
      <c r="D176" s="391" t="s">
        <v>1407</v>
      </c>
      <c r="E176" s="391" t="s">
        <v>1408</v>
      </c>
      <c r="F176" s="391" t="s">
        <v>1409</v>
      </c>
      <c r="G176" s="391" t="s">
        <v>1026</v>
      </c>
      <c r="J176" s="391" t="s">
        <v>401</v>
      </c>
    </row>
    <row r="177" customFormat="false" ht="11.25" hidden="false" customHeight="false" outlineLevel="0" collapsed="false">
      <c r="A177" s="391" t="n">
        <v>176</v>
      </c>
      <c r="B177" s="391" t="s">
        <v>812</v>
      </c>
      <c r="C177" s="391" t="s">
        <v>35</v>
      </c>
      <c r="D177" s="391" t="s">
        <v>1410</v>
      </c>
      <c r="E177" s="391" t="s">
        <v>1411</v>
      </c>
      <c r="F177" s="391" t="s">
        <v>1412</v>
      </c>
      <c r="G177" s="391" t="s">
        <v>867</v>
      </c>
      <c r="J177" s="391" t="s">
        <v>401</v>
      </c>
    </row>
    <row r="178" customFormat="false" ht="11.25" hidden="false" customHeight="false" outlineLevel="0" collapsed="false">
      <c r="A178" s="391" t="n">
        <v>177</v>
      </c>
      <c r="B178" s="391" t="s">
        <v>812</v>
      </c>
      <c r="C178" s="391" t="s">
        <v>35</v>
      </c>
      <c r="D178" s="391" t="s">
        <v>1413</v>
      </c>
      <c r="E178" s="391" t="s">
        <v>1414</v>
      </c>
      <c r="F178" s="391" t="s">
        <v>1415</v>
      </c>
      <c r="G178" s="391" t="s">
        <v>1416</v>
      </c>
      <c r="H178" s="391" t="s">
        <v>1417</v>
      </c>
      <c r="J178" s="391" t="s">
        <v>401</v>
      </c>
    </row>
    <row r="179" customFormat="false" ht="11.25" hidden="false" customHeight="false" outlineLevel="0" collapsed="false">
      <c r="A179" s="391" t="n">
        <v>178</v>
      </c>
      <c r="B179" s="391" t="s">
        <v>812</v>
      </c>
      <c r="C179" s="391" t="s">
        <v>35</v>
      </c>
      <c r="D179" s="391" t="s">
        <v>1418</v>
      </c>
      <c r="E179" s="391" t="s">
        <v>1419</v>
      </c>
      <c r="F179" s="391" t="s">
        <v>1420</v>
      </c>
      <c r="G179" s="391" t="s">
        <v>871</v>
      </c>
      <c r="J179" s="391" t="s">
        <v>401</v>
      </c>
    </row>
    <row r="180" customFormat="false" ht="11.25" hidden="false" customHeight="false" outlineLevel="0" collapsed="false">
      <c r="A180" s="391" t="n">
        <v>179</v>
      </c>
      <c r="B180" s="391" t="s">
        <v>812</v>
      </c>
      <c r="C180" s="391" t="s">
        <v>35</v>
      </c>
      <c r="D180" s="391" t="s">
        <v>1421</v>
      </c>
      <c r="E180" s="391" t="s">
        <v>1422</v>
      </c>
      <c r="F180" s="391" t="s">
        <v>1423</v>
      </c>
      <c r="G180" s="391" t="s">
        <v>1424</v>
      </c>
      <c r="J180" s="391" t="s">
        <v>401</v>
      </c>
    </row>
    <row r="181" customFormat="false" ht="11.25" hidden="false" customHeight="false" outlineLevel="0" collapsed="false">
      <c r="A181" s="391" t="n">
        <v>180</v>
      </c>
      <c r="B181" s="391" t="s">
        <v>812</v>
      </c>
      <c r="C181" s="391" t="s">
        <v>35</v>
      </c>
      <c r="D181" s="391" t="s">
        <v>1425</v>
      </c>
      <c r="E181" s="391" t="s">
        <v>1426</v>
      </c>
      <c r="F181" s="391" t="s">
        <v>1427</v>
      </c>
      <c r="G181" s="391" t="s">
        <v>1026</v>
      </c>
      <c r="I181" s="391" t="s">
        <v>1428</v>
      </c>
      <c r="J181" s="391" t="s">
        <v>401</v>
      </c>
    </row>
    <row r="182" customFormat="false" ht="11.25" hidden="false" customHeight="false" outlineLevel="0" collapsed="false">
      <c r="A182" s="391" t="n">
        <v>181</v>
      </c>
      <c r="B182" s="391" t="s">
        <v>812</v>
      </c>
      <c r="C182" s="391" t="s">
        <v>35</v>
      </c>
      <c r="D182" s="391" t="s">
        <v>1429</v>
      </c>
      <c r="E182" s="391" t="s">
        <v>1430</v>
      </c>
      <c r="F182" s="391" t="s">
        <v>1431</v>
      </c>
      <c r="G182" s="391" t="s">
        <v>1030</v>
      </c>
      <c r="H182" s="391" t="s">
        <v>1432</v>
      </c>
      <c r="J182" s="391" t="s">
        <v>401</v>
      </c>
    </row>
    <row r="183" customFormat="false" ht="11.25" hidden="false" customHeight="false" outlineLevel="0" collapsed="false">
      <c r="A183" s="391" t="n">
        <v>182</v>
      </c>
      <c r="B183" s="391" t="s">
        <v>812</v>
      </c>
      <c r="C183" s="391" t="s">
        <v>35</v>
      </c>
      <c r="D183" s="391" t="s">
        <v>1433</v>
      </c>
      <c r="E183" s="391" t="s">
        <v>1434</v>
      </c>
      <c r="F183" s="391" t="s">
        <v>1435</v>
      </c>
      <c r="G183" s="391" t="s">
        <v>871</v>
      </c>
      <c r="J183" s="391" t="s">
        <v>401</v>
      </c>
    </row>
    <row r="184" customFormat="false" ht="11.25" hidden="false" customHeight="false" outlineLevel="0" collapsed="false">
      <c r="A184" s="391" t="n">
        <v>183</v>
      </c>
      <c r="B184" s="391" t="s">
        <v>812</v>
      </c>
      <c r="C184" s="391" t="s">
        <v>35</v>
      </c>
      <c r="D184" s="391" t="s">
        <v>1436</v>
      </c>
      <c r="E184" s="391" t="s">
        <v>1437</v>
      </c>
      <c r="F184" s="391" t="s">
        <v>1438</v>
      </c>
      <c r="G184" s="391" t="s">
        <v>998</v>
      </c>
      <c r="I184" s="391" t="s">
        <v>1439</v>
      </c>
      <c r="J184" s="391" t="s">
        <v>401</v>
      </c>
    </row>
    <row r="185" customFormat="false" ht="11.25" hidden="false" customHeight="false" outlineLevel="0" collapsed="false">
      <c r="A185" s="391" t="n">
        <v>184</v>
      </c>
      <c r="B185" s="391" t="s">
        <v>812</v>
      </c>
      <c r="C185" s="391" t="s">
        <v>35</v>
      </c>
      <c r="D185" s="391" t="s">
        <v>1440</v>
      </c>
      <c r="E185" s="391" t="s">
        <v>1441</v>
      </c>
      <c r="F185" s="391" t="s">
        <v>1442</v>
      </c>
      <c r="G185" s="391" t="s">
        <v>843</v>
      </c>
      <c r="I185" s="391" t="s">
        <v>911</v>
      </c>
      <c r="J185" s="391" t="s">
        <v>401</v>
      </c>
    </row>
    <row r="186" customFormat="false" ht="11.25" hidden="false" customHeight="false" outlineLevel="0" collapsed="false">
      <c r="A186" s="391" t="n">
        <v>185</v>
      </c>
      <c r="B186" s="391" t="s">
        <v>812</v>
      </c>
      <c r="C186" s="391" t="s">
        <v>35</v>
      </c>
      <c r="D186" s="391" t="s">
        <v>1443</v>
      </c>
      <c r="E186" s="391" t="s">
        <v>1444</v>
      </c>
      <c r="F186" s="391" t="s">
        <v>1445</v>
      </c>
      <c r="G186" s="391" t="s">
        <v>1198</v>
      </c>
      <c r="J186" s="391" t="s">
        <v>401</v>
      </c>
    </row>
    <row r="187" customFormat="false" ht="11.25" hidden="false" customHeight="false" outlineLevel="0" collapsed="false">
      <c r="A187" s="391" t="n">
        <v>186</v>
      </c>
      <c r="B187" s="391" t="s">
        <v>812</v>
      </c>
      <c r="C187" s="391" t="s">
        <v>35</v>
      </c>
      <c r="D187" s="391" t="s">
        <v>1446</v>
      </c>
      <c r="E187" s="391" t="s">
        <v>1447</v>
      </c>
      <c r="F187" s="391" t="s">
        <v>1448</v>
      </c>
      <c r="G187" s="391" t="s">
        <v>1319</v>
      </c>
      <c r="I187" s="391" t="s">
        <v>1012</v>
      </c>
      <c r="J187" s="391" t="s">
        <v>401</v>
      </c>
    </row>
    <row r="188" customFormat="false" ht="11.25" hidden="false" customHeight="false" outlineLevel="0" collapsed="false">
      <c r="A188" s="391" t="n">
        <v>187</v>
      </c>
      <c r="B188" s="391" t="s">
        <v>812</v>
      </c>
      <c r="C188" s="391" t="s">
        <v>35</v>
      </c>
      <c r="D188" s="391" t="s">
        <v>1449</v>
      </c>
      <c r="E188" s="391" t="s">
        <v>1450</v>
      </c>
      <c r="F188" s="391" t="s">
        <v>1448</v>
      </c>
      <c r="G188" s="391" t="s">
        <v>867</v>
      </c>
      <c r="I188" s="391" t="s">
        <v>1012</v>
      </c>
      <c r="J188" s="391" t="s">
        <v>401</v>
      </c>
    </row>
    <row r="189" customFormat="false" ht="11.25" hidden="false" customHeight="false" outlineLevel="0" collapsed="false">
      <c r="A189" s="391" t="n">
        <v>188</v>
      </c>
      <c r="B189" s="391" t="s">
        <v>812</v>
      </c>
      <c r="C189" s="391" t="s">
        <v>35</v>
      </c>
      <c r="D189" s="391" t="s">
        <v>1451</v>
      </c>
      <c r="E189" s="391" t="s">
        <v>1452</v>
      </c>
      <c r="F189" s="391" t="s">
        <v>1453</v>
      </c>
      <c r="G189" s="391" t="s">
        <v>998</v>
      </c>
      <c r="I189" s="391" t="s">
        <v>1053</v>
      </c>
      <c r="J189" s="391" t="s">
        <v>401</v>
      </c>
    </row>
    <row r="190" customFormat="false" ht="11.25" hidden="false" customHeight="false" outlineLevel="0" collapsed="false">
      <c r="A190" s="391" t="n">
        <v>189</v>
      </c>
      <c r="B190" s="391" t="s">
        <v>812</v>
      </c>
      <c r="C190" s="391" t="s">
        <v>35</v>
      </c>
      <c r="D190" s="391" t="s">
        <v>1454</v>
      </c>
      <c r="E190" s="391" t="s">
        <v>1455</v>
      </c>
      <c r="F190" s="391" t="s">
        <v>1456</v>
      </c>
      <c r="G190" s="391" t="s">
        <v>851</v>
      </c>
      <c r="I190" s="391" t="s">
        <v>1400</v>
      </c>
      <c r="J190" s="391" t="s">
        <v>401</v>
      </c>
    </row>
    <row r="191" customFormat="false" ht="11.25" hidden="false" customHeight="false" outlineLevel="0" collapsed="false">
      <c r="A191" s="391" t="n">
        <v>190</v>
      </c>
      <c r="B191" s="391" t="s">
        <v>812</v>
      </c>
      <c r="C191" s="391" t="s">
        <v>35</v>
      </c>
      <c r="D191" s="391" t="s">
        <v>1457</v>
      </c>
      <c r="E191" s="391" t="s">
        <v>1458</v>
      </c>
      <c r="F191" s="391" t="s">
        <v>1459</v>
      </c>
      <c r="G191" s="391" t="s">
        <v>1460</v>
      </c>
      <c r="J191" s="391" t="s">
        <v>401</v>
      </c>
    </row>
    <row r="192" customFormat="false" ht="11.25" hidden="false" customHeight="false" outlineLevel="0" collapsed="false">
      <c r="A192" s="391" t="n">
        <v>191</v>
      </c>
      <c r="B192" s="391" t="s">
        <v>812</v>
      </c>
      <c r="C192" s="391" t="s">
        <v>35</v>
      </c>
      <c r="D192" s="391" t="s">
        <v>1461</v>
      </c>
      <c r="E192" s="391" t="s">
        <v>1462</v>
      </c>
      <c r="F192" s="391" t="s">
        <v>1463</v>
      </c>
      <c r="G192" s="391" t="s">
        <v>1030</v>
      </c>
      <c r="H192" s="391" t="s">
        <v>1464</v>
      </c>
      <c r="J192" s="391" t="s">
        <v>401</v>
      </c>
    </row>
    <row r="193" customFormat="false" ht="11.25" hidden="false" customHeight="false" outlineLevel="0" collapsed="false">
      <c r="A193" s="391" t="n">
        <v>192</v>
      </c>
      <c r="B193" s="391" t="s">
        <v>812</v>
      </c>
      <c r="C193" s="391" t="s">
        <v>35</v>
      </c>
      <c r="D193" s="391" t="s">
        <v>1465</v>
      </c>
      <c r="E193" s="391" t="s">
        <v>1466</v>
      </c>
      <c r="F193" s="391" t="s">
        <v>1467</v>
      </c>
      <c r="G193" s="391" t="s">
        <v>871</v>
      </c>
      <c r="H193" s="391" t="s">
        <v>1468</v>
      </c>
      <c r="J193" s="391" t="s">
        <v>401</v>
      </c>
    </row>
    <row r="194" customFormat="false" ht="11.25" hidden="false" customHeight="false" outlineLevel="0" collapsed="false">
      <c r="A194" s="391" t="n">
        <v>193</v>
      </c>
      <c r="B194" s="391" t="s">
        <v>812</v>
      </c>
      <c r="C194" s="391" t="s">
        <v>35</v>
      </c>
      <c r="D194" s="391" t="s">
        <v>1469</v>
      </c>
      <c r="E194" s="391" t="s">
        <v>1470</v>
      </c>
      <c r="F194" s="391" t="s">
        <v>1471</v>
      </c>
      <c r="G194" s="391" t="s">
        <v>867</v>
      </c>
      <c r="J194" s="391" t="s">
        <v>401</v>
      </c>
    </row>
    <row r="195" customFormat="false" ht="11.25" hidden="false" customHeight="false" outlineLevel="0" collapsed="false">
      <c r="A195" s="391" t="n">
        <v>194</v>
      </c>
      <c r="B195" s="391" t="s">
        <v>812</v>
      </c>
      <c r="C195" s="391" t="s">
        <v>35</v>
      </c>
      <c r="D195" s="391" t="s">
        <v>1472</v>
      </c>
      <c r="E195" s="391" t="s">
        <v>1473</v>
      </c>
      <c r="F195" s="391" t="s">
        <v>1474</v>
      </c>
      <c r="G195" s="391" t="s">
        <v>1030</v>
      </c>
      <c r="I195" s="391" t="s">
        <v>1163</v>
      </c>
      <c r="J195" s="391" t="s">
        <v>401</v>
      </c>
    </row>
    <row r="196" customFormat="false" ht="11.25" hidden="false" customHeight="false" outlineLevel="0" collapsed="false">
      <c r="A196" s="391" t="n">
        <v>195</v>
      </c>
      <c r="B196" s="391" t="s">
        <v>812</v>
      </c>
      <c r="C196" s="391" t="s">
        <v>35</v>
      </c>
      <c r="D196" s="391" t="s">
        <v>1475</v>
      </c>
      <c r="E196" s="391" t="s">
        <v>1476</v>
      </c>
      <c r="F196" s="391" t="s">
        <v>1477</v>
      </c>
      <c r="G196" s="391" t="s">
        <v>1022</v>
      </c>
      <c r="J196" s="391" t="s">
        <v>401</v>
      </c>
    </row>
    <row r="197" customFormat="false" ht="11.25" hidden="false" customHeight="false" outlineLevel="0" collapsed="false">
      <c r="A197" s="391" t="n">
        <v>196</v>
      </c>
      <c r="B197" s="391" t="s">
        <v>812</v>
      </c>
      <c r="C197" s="391" t="s">
        <v>35</v>
      </c>
      <c r="D197" s="391" t="s">
        <v>1478</v>
      </c>
      <c r="E197" s="391" t="s">
        <v>1479</v>
      </c>
      <c r="F197" s="391" t="s">
        <v>1480</v>
      </c>
      <c r="G197" s="391" t="s">
        <v>871</v>
      </c>
      <c r="H197" s="391" t="s">
        <v>1481</v>
      </c>
      <c r="J197" s="391" t="s">
        <v>401</v>
      </c>
    </row>
    <row r="198" customFormat="false" ht="11.25" hidden="false" customHeight="false" outlineLevel="0" collapsed="false">
      <c r="A198" s="391" t="n">
        <v>197</v>
      </c>
      <c r="B198" s="391" t="s">
        <v>812</v>
      </c>
      <c r="C198" s="391" t="s">
        <v>35</v>
      </c>
      <c r="D198" s="391" t="s">
        <v>1482</v>
      </c>
      <c r="E198" s="391" t="s">
        <v>1483</v>
      </c>
      <c r="F198" s="391" t="s">
        <v>1484</v>
      </c>
      <c r="G198" s="391" t="s">
        <v>847</v>
      </c>
      <c r="J198" s="391" t="s">
        <v>401</v>
      </c>
    </row>
    <row r="199" customFormat="false" ht="11.25" hidden="false" customHeight="false" outlineLevel="0" collapsed="false">
      <c r="A199" s="391" t="n">
        <v>198</v>
      </c>
      <c r="B199" s="391" t="s">
        <v>812</v>
      </c>
      <c r="C199" s="391" t="s">
        <v>35</v>
      </c>
      <c r="D199" s="391" t="s">
        <v>1485</v>
      </c>
      <c r="E199" s="391" t="s">
        <v>1486</v>
      </c>
      <c r="F199" s="391" t="s">
        <v>1487</v>
      </c>
      <c r="G199" s="391" t="s">
        <v>1048</v>
      </c>
      <c r="H199" s="391" t="s">
        <v>1488</v>
      </c>
      <c r="J199" s="391" t="s">
        <v>401</v>
      </c>
    </row>
    <row r="200" customFormat="false" ht="11.25" hidden="false" customHeight="false" outlineLevel="0" collapsed="false">
      <c r="A200" s="391" t="n">
        <v>199</v>
      </c>
      <c r="B200" s="391" t="s">
        <v>812</v>
      </c>
      <c r="C200" s="391" t="s">
        <v>35</v>
      </c>
      <c r="D200" s="391" t="s">
        <v>1489</v>
      </c>
      <c r="E200" s="391" t="s">
        <v>1490</v>
      </c>
      <c r="F200" s="391" t="s">
        <v>1491</v>
      </c>
      <c r="G200" s="391" t="s">
        <v>1030</v>
      </c>
      <c r="H200" s="391" t="s">
        <v>1492</v>
      </c>
      <c r="J200" s="391" t="s">
        <v>401</v>
      </c>
    </row>
    <row r="201" customFormat="false" ht="11.25" hidden="false" customHeight="false" outlineLevel="0" collapsed="false">
      <c r="A201" s="391" t="n">
        <v>200</v>
      </c>
      <c r="B201" s="391" t="s">
        <v>812</v>
      </c>
      <c r="C201" s="391" t="s">
        <v>35</v>
      </c>
      <c r="D201" s="391" t="s">
        <v>1493</v>
      </c>
      <c r="E201" s="391" t="s">
        <v>1494</v>
      </c>
      <c r="F201" s="391" t="s">
        <v>1495</v>
      </c>
      <c r="G201" s="391" t="s">
        <v>871</v>
      </c>
      <c r="J201" s="391" t="s">
        <v>401</v>
      </c>
    </row>
    <row r="202" customFormat="false" ht="11.25" hidden="false" customHeight="false" outlineLevel="0" collapsed="false">
      <c r="A202" s="391" t="n">
        <v>201</v>
      </c>
      <c r="B202" s="391" t="s">
        <v>812</v>
      </c>
      <c r="C202" s="391" t="s">
        <v>35</v>
      </c>
      <c r="D202" s="391" t="s">
        <v>1496</v>
      </c>
      <c r="E202" s="391" t="s">
        <v>1497</v>
      </c>
      <c r="F202" s="391" t="s">
        <v>1498</v>
      </c>
      <c r="G202" s="391" t="s">
        <v>871</v>
      </c>
      <c r="J202" s="391" t="s">
        <v>401</v>
      </c>
    </row>
    <row r="203" customFormat="false" ht="11.25" hidden="false" customHeight="false" outlineLevel="0" collapsed="false">
      <c r="A203" s="391" t="n">
        <v>202</v>
      </c>
      <c r="B203" s="391" t="s">
        <v>812</v>
      </c>
      <c r="C203" s="391" t="s">
        <v>35</v>
      </c>
      <c r="D203" s="391" t="s">
        <v>1499</v>
      </c>
      <c r="E203" s="391" t="s">
        <v>1500</v>
      </c>
      <c r="F203" s="391" t="s">
        <v>1501</v>
      </c>
      <c r="G203" s="391" t="s">
        <v>871</v>
      </c>
      <c r="J203" s="391" t="s">
        <v>401</v>
      </c>
    </row>
    <row r="204" customFormat="false" ht="11.25" hidden="false" customHeight="false" outlineLevel="0" collapsed="false">
      <c r="A204" s="391" t="n">
        <v>203</v>
      </c>
      <c r="B204" s="391" t="s">
        <v>812</v>
      </c>
      <c r="C204" s="391" t="s">
        <v>35</v>
      </c>
      <c r="D204" s="391" t="s">
        <v>1502</v>
      </c>
      <c r="E204" s="391" t="s">
        <v>1503</v>
      </c>
      <c r="F204" s="391" t="s">
        <v>1504</v>
      </c>
      <c r="G204" s="391" t="s">
        <v>871</v>
      </c>
      <c r="J204" s="391" t="s">
        <v>401</v>
      </c>
    </row>
    <row r="205" customFormat="false" ht="11.25" hidden="false" customHeight="false" outlineLevel="0" collapsed="false">
      <c r="A205" s="391" t="n">
        <v>204</v>
      </c>
      <c r="B205" s="391" t="s">
        <v>812</v>
      </c>
      <c r="C205" s="391" t="s">
        <v>35</v>
      </c>
      <c r="D205" s="391" t="s">
        <v>1505</v>
      </c>
      <c r="E205" s="391" t="s">
        <v>1506</v>
      </c>
      <c r="F205" s="391" t="s">
        <v>1507</v>
      </c>
      <c r="G205" s="391" t="s">
        <v>875</v>
      </c>
      <c r="J205" s="391" t="s">
        <v>401</v>
      </c>
    </row>
    <row r="206" customFormat="false" ht="11.25" hidden="false" customHeight="false" outlineLevel="0" collapsed="false">
      <c r="A206" s="391" t="n">
        <v>205</v>
      </c>
      <c r="B206" s="391" t="s">
        <v>812</v>
      </c>
      <c r="C206" s="391" t="s">
        <v>35</v>
      </c>
      <c r="D206" s="391" t="s">
        <v>1508</v>
      </c>
      <c r="E206" s="391" t="s">
        <v>1509</v>
      </c>
      <c r="F206" s="391" t="s">
        <v>1507</v>
      </c>
      <c r="G206" s="391" t="s">
        <v>1510</v>
      </c>
      <c r="I206" s="391" t="s">
        <v>1168</v>
      </c>
      <c r="J206" s="391" t="s">
        <v>401</v>
      </c>
    </row>
    <row r="207" customFormat="false" ht="11.25" hidden="false" customHeight="false" outlineLevel="0" collapsed="false">
      <c r="A207" s="391" t="n">
        <v>206</v>
      </c>
      <c r="B207" s="391" t="s">
        <v>812</v>
      </c>
      <c r="C207" s="391" t="s">
        <v>35</v>
      </c>
      <c r="D207" s="391" t="s">
        <v>1511</v>
      </c>
      <c r="E207" s="391" t="s">
        <v>1512</v>
      </c>
      <c r="F207" s="391" t="s">
        <v>1513</v>
      </c>
      <c r="G207" s="391" t="s">
        <v>1048</v>
      </c>
      <c r="H207" s="391" t="s">
        <v>1514</v>
      </c>
      <c r="J207" s="391" t="s">
        <v>401</v>
      </c>
    </row>
    <row r="208" customFormat="false" ht="11.25" hidden="false" customHeight="false" outlineLevel="0" collapsed="false">
      <c r="A208" s="391" t="n">
        <v>207</v>
      </c>
      <c r="B208" s="391" t="s">
        <v>812</v>
      </c>
      <c r="C208" s="391" t="s">
        <v>35</v>
      </c>
      <c r="D208" s="391" t="s">
        <v>1515</v>
      </c>
      <c r="E208" s="391" t="s">
        <v>1516</v>
      </c>
      <c r="F208" s="391" t="s">
        <v>1517</v>
      </c>
      <c r="G208" s="391" t="s">
        <v>843</v>
      </c>
      <c r="H208" s="391" t="s">
        <v>835</v>
      </c>
      <c r="I208" s="391" t="s">
        <v>1315</v>
      </c>
      <c r="J208" s="391" t="s">
        <v>401</v>
      </c>
    </row>
    <row r="209" customFormat="false" ht="11.25" hidden="false" customHeight="false" outlineLevel="0" collapsed="false">
      <c r="A209" s="391" t="n">
        <v>208</v>
      </c>
      <c r="B209" s="391" t="s">
        <v>812</v>
      </c>
      <c r="C209" s="391" t="s">
        <v>35</v>
      </c>
      <c r="D209" s="391" t="s">
        <v>1518</v>
      </c>
      <c r="E209" s="391" t="s">
        <v>1519</v>
      </c>
      <c r="F209" s="391" t="s">
        <v>1520</v>
      </c>
      <c r="G209" s="391" t="s">
        <v>1048</v>
      </c>
      <c r="H209" s="391" t="s">
        <v>1521</v>
      </c>
      <c r="J209" s="391" t="s">
        <v>401</v>
      </c>
    </row>
    <row r="210" customFormat="false" ht="11.25" hidden="false" customHeight="false" outlineLevel="0" collapsed="false">
      <c r="A210" s="391" t="n">
        <v>209</v>
      </c>
      <c r="B210" s="391" t="s">
        <v>812</v>
      </c>
      <c r="C210" s="391" t="s">
        <v>35</v>
      </c>
      <c r="D210" s="391" t="s">
        <v>1522</v>
      </c>
      <c r="E210" s="391" t="s">
        <v>1523</v>
      </c>
      <c r="F210" s="391" t="s">
        <v>1524</v>
      </c>
      <c r="G210" s="391" t="s">
        <v>1048</v>
      </c>
      <c r="J210" s="391" t="s">
        <v>401</v>
      </c>
    </row>
    <row r="211" customFormat="false" ht="11.25" hidden="false" customHeight="false" outlineLevel="0" collapsed="false">
      <c r="A211" s="391" t="n">
        <v>210</v>
      </c>
      <c r="B211" s="391" t="s">
        <v>812</v>
      </c>
      <c r="C211" s="391" t="s">
        <v>35</v>
      </c>
      <c r="D211" s="391" t="s">
        <v>1525</v>
      </c>
      <c r="E211" s="391" t="s">
        <v>1526</v>
      </c>
      <c r="F211" s="391" t="s">
        <v>1527</v>
      </c>
      <c r="G211" s="391" t="s">
        <v>1048</v>
      </c>
      <c r="J211" s="391" t="s">
        <v>401</v>
      </c>
    </row>
    <row r="212" customFormat="false" ht="11.25" hidden="false" customHeight="false" outlineLevel="0" collapsed="false">
      <c r="A212" s="391" t="n">
        <v>211</v>
      </c>
      <c r="B212" s="391" t="s">
        <v>812</v>
      </c>
      <c r="C212" s="391" t="s">
        <v>35</v>
      </c>
      <c r="D212" s="391" t="s">
        <v>1528</v>
      </c>
      <c r="E212" s="391" t="s">
        <v>1529</v>
      </c>
      <c r="F212" s="391" t="s">
        <v>1517</v>
      </c>
      <c r="G212" s="391" t="s">
        <v>51</v>
      </c>
      <c r="H212" s="391" t="s">
        <v>835</v>
      </c>
      <c r="J212" s="391" t="s">
        <v>401</v>
      </c>
    </row>
    <row r="213" customFormat="false" ht="11.25" hidden="false" customHeight="false" outlineLevel="0" collapsed="false">
      <c r="A213" s="391" t="n">
        <v>212</v>
      </c>
      <c r="B213" s="391" t="s">
        <v>812</v>
      </c>
      <c r="C213" s="391" t="s">
        <v>35</v>
      </c>
      <c r="D213" s="391" t="s">
        <v>1530</v>
      </c>
      <c r="E213" s="391" t="s">
        <v>1531</v>
      </c>
      <c r="F213" s="391" t="s">
        <v>1532</v>
      </c>
      <c r="G213" s="391" t="s">
        <v>871</v>
      </c>
      <c r="J213" s="391" t="s">
        <v>401</v>
      </c>
    </row>
    <row r="214" customFormat="false" ht="11.25" hidden="false" customHeight="false" outlineLevel="0" collapsed="false">
      <c r="A214" s="391" t="n">
        <v>213</v>
      </c>
      <c r="B214" s="391" t="s">
        <v>812</v>
      </c>
      <c r="C214" s="391" t="s">
        <v>35</v>
      </c>
      <c r="D214" s="391" t="s">
        <v>1533</v>
      </c>
      <c r="E214" s="391" t="s">
        <v>1534</v>
      </c>
      <c r="F214" s="391" t="s">
        <v>1535</v>
      </c>
      <c r="G214" s="391" t="s">
        <v>871</v>
      </c>
      <c r="H214" s="391" t="s">
        <v>1536</v>
      </c>
      <c r="J214" s="391" t="s">
        <v>401</v>
      </c>
    </row>
    <row r="215" customFormat="false" ht="11.25" hidden="false" customHeight="false" outlineLevel="0" collapsed="false">
      <c r="A215" s="391" t="n">
        <v>214</v>
      </c>
      <c r="B215" s="391" t="s">
        <v>812</v>
      </c>
      <c r="C215" s="391" t="s">
        <v>35</v>
      </c>
      <c r="D215" s="391" t="s">
        <v>1537</v>
      </c>
      <c r="E215" s="391" t="s">
        <v>1538</v>
      </c>
      <c r="F215" s="391" t="s">
        <v>1539</v>
      </c>
      <c r="G215" s="391" t="s">
        <v>847</v>
      </c>
      <c r="J215" s="391" t="s">
        <v>401</v>
      </c>
    </row>
    <row r="216" customFormat="false" ht="11.25" hidden="false" customHeight="false" outlineLevel="0" collapsed="false">
      <c r="A216" s="391" t="n">
        <v>215</v>
      </c>
      <c r="B216" s="391" t="s">
        <v>812</v>
      </c>
      <c r="C216" s="391" t="s">
        <v>35</v>
      </c>
      <c r="D216" s="391" t="s">
        <v>1540</v>
      </c>
      <c r="E216" s="391" t="s">
        <v>1541</v>
      </c>
      <c r="F216" s="391" t="s">
        <v>1542</v>
      </c>
      <c r="G216" s="391" t="s">
        <v>998</v>
      </c>
      <c r="H216" s="391" t="s">
        <v>1543</v>
      </c>
      <c r="I216" s="391" t="s">
        <v>1117</v>
      </c>
      <c r="J216" s="391" t="s">
        <v>401</v>
      </c>
    </row>
    <row r="217" customFormat="false" ht="11.25" hidden="false" customHeight="false" outlineLevel="0" collapsed="false">
      <c r="A217" s="391" t="n">
        <v>216</v>
      </c>
      <c r="B217" s="391" t="s">
        <v>812</v>
      </c>
      <c r="C217" s="391" t="s">
        <v>35</v>
      </c>
      <c r="D217" s="391" t="s">
        <v>1544</v>
      </c>
      <c r="E217" s="391" t="s">
        <v>1545</v>
      </c>
      <c r="F217" s="391" t="s">
        <v>1546</v>
      </c>
      <c r="G217" s="391" t="s">
        <v>862</v>
      </c>
      <c r="J217" s="391" t="s">
        <v>401</v>
      </c>
    </row>
    <row r="218" customFormat="false" ht="11.25" hidden="false" customHeight="false" outlineLevel="0" collapsed="false">
      <c r="A218" s="391" t="n">
        <v>217</v>
      </c>
      <c r="B218" s="391" t="s">
        <v>812</v>
      </c>
      <c r="C218" s="391" t="s">
        <v>35</v>
      </c>
      <c r="D218" s="391" t="s">
        <v>1547</v>
      </c>
      <c r="E218" s="391" t="s">
        <v>1548</v>
      </c>
      <c r="F218" s="391" t="s">
        <v>1549</v>
      </c>
      <c r="G218" s="391" t="s">
        <v>1048</v>
      </c>
      <c r="J218" s="391" t="s">
        <v>401</v>
      </c>
    </row>
    <row r="219" customFormat="false" ht="11.25" hidden="false" customHeight="false" outlineLevel="0" collapsed="false">
      <c r="A219" s="391" t="n">
        <v>218</v>
      </c>
      <c r="B219" s="391" t="s">
        <v>812</v>
      </c>
      <c r="C219" s="391" t="s">
        <v>35</v>
      </c>
      <c r="D219" s="391" t="s">
        <v>1550</v>
      </c>
      <c r="E219" s="391" t="s">
        <v>1551</v>
      </c>
      <c r="F219" s="391" t="s">
        <v>1552</v>
      </c>
      <c r="G219" s="391" t="s">
        <v>51</v>
      </c>
      <c r="I219" s="391" t="s">
        <v>1117</v>
      </c>
      <c r="J219" s="391" t="s">
        <v>401</v>
      </c>
    </row>
    <row r="220" customFormat="false" ht="11.25" hidden="false" customHeight="false" outlineLevel="0" collapsed="false">
      <c r="A220" s="391" t="n">
        <v>219</v>
      </c>
      <c r="B220" s="391" t="s">
        <v>812</v>
      </c>
      <c r="C220" s="391" t="s">
        <v>35</v>
      </c>
      <c r="D220" s="391" t="s">
        <v>1553</v>
      </c>
      <c r="E220" s="391" t="s">
        <v>1554</v>
      </c>
      <c r="F220" s="391" t="s">
        <v>1555</v>
      </c>
      <c r="G220" s="391" t="s">
        <v>51</v>
      </c>
      <c r="J220" s="391" t="s">
        <v>401</v>
      </c>
    </row>
    <row r="221" customFormat="false" ht="11.25" hidden="false" customHeight="false" outlineLevel="0" collapsed="false">
      <c r="A221" s="391" t="n">
        <v>220</v>
      </c>
      <c r="B221" s="391" t="s">
        <v>812</v>
      </c>
      <c r="C221" s="391" t="s">
        <v>35</v>
      </c>
      <c r="D221" s="391" t="s">
        <v>1556</v>
      </c>
      <c r="E221" s="391" t="s">
        <v>1557</v>
      </c>
      <c r="F221" s="391" t="s">
        <v>1558</v>
      </c>
      <c r="G221" s="391" t="s">
        <v>847</v>
      </c>
      <c r="J221" s="391" t="s">
        <v>401</v>
      </c>
    </row>
    <row r="222" customFormat="false" ht="11.25" hidden="false" customHeight="false" outlineLevel="0" collapsed="false">
      <c r="A222" s="391" t="n">
        <v>221</v>
      </c>
      <c r="B222" s="391" t="s">
        <v>812</v>
      </c>
      <c r="C222" s="391" t="s">
        <v>35</v>
      </c>
      <c r="D222" s="391" t="s">
        <v>1559</v>
      </c>
      <c r="E222" s="391" t="s">
        <v>1557</v>
      </c>
      <c r="F222" s="391" t="s">
        <v>1558</v>
      </c>
      <c r="G222" s="391" t="s">
        <v>1030</v>
      </c>
      <c r="H222" s="391" t="s">
        <v>1560</v>
      </c>
      <c r="J222" s="391" t="s">
        <v>401</v>
      </c>
    </row>
    <row r="223" customFormat="false" ht="11.25" hidden="false" customHeight="false" outlineLevel="0" collapsed="false">
      <c r="A223" s="391" t="n">
        <v>222</v>
      </c>
      <c r="B223" s="391" t="s">
        <v>812</v>
      </c>
      <c r="C223" s="391" t="s">
        <v>35</v>
      </c>
      <c r="D223" s="391" t="s">
        <v>1561</v>
      </c>
      <c r="E223" s="391" t="s">
        <v>1562</v>
      </c>
      <c r="F223" s="391" t="s">
        <v>1563</v>
      </c>
      <c r="G223" s="391" t="s">
        <v>998</v>
      </c>
      <c r="J223" s="391" t="s">
        <v>401</v>
      </c>
    </row>
    <row r="224" customFormat="false" ht="11.25" hidden="false" customHeight="false" outlineLevel="0" collapsed="false">
      <c r="A224" s="391" t="n">
        <v>223</v>
      </c>
      <c r="B224" s="391" t="s">
        <v>812</v>
      </c>
      <c r="C224" s="391" t="s">
        <v>35</v>
      </c>
      <c r="D224" s="391" t="s">
        <v>1564</v>
      </c>
      <c r="E224" s="391" t="s">
        <v>1565</v>
      </c>
      <c r="F224" s="391" t="s">
        <v>1566</v>
      </c>
      <c r="G224" s="391" t="s">
        <v>867</v>
      </c>
      <c r="J224" s="391" t="s">
        <v>401</v>
      </c>
    </row>
    <row r="225" customFormat="false" ht="11.25" hidden="false" customHeight="false" outlineLevel="0" collapsed="false">
      <c r="A225" s="391" t="n">
        <v>224</v>
      </c>
      <c r="B225" s="391" t="s">
        <v>812</v>
      </c>
      <c r="C225" s="391" t="s">
        <v>35</v>
      </c>
      <c r="D225" s="391" t="s">
        <v>1567</v>
      </c>
      <c r="E225" s="391" t="s">
        <v>1568</v>
      </c>
      <c r="F225" s="391" t="s">
        <v>1569</v>
      </c>
      <c r="G225" s="391" t="s">
        <v>998</v>
      </c>
      <c r="J225" s="391" t="s">
        <v>401</v>
      </c>
    </row>
    <row r="226" customFormat="false" ht="11.25" hidden="false" customHeight="false" outlineLevel="0" collapsed="false">
      <c r="A226" s="391" t="n">
        <v>225</v>
      </c>
      <c r="B226" s="391" t="s">
        <v>812</v>
      </c>
      <c r="C226" s="391" t="s">
        <v>35</v>
      </c>
      <c r="D226" s="391" t="s">
        <v>1570</v>
      </c>
      <c r="E226" s="391" t="s">
        <v>1571</v>
      </c>
      <c r="F226" s="391" t="s">
        <v>1299</v>
      </c>
      <c r="G226" s="391" t="s">
        <v>843</v>
      </c>
      <c r="J226" s="391" t="s">
        <v>401</v>
      </c>
    </row>
    <row r="227" customFormat="false" ht="11.25" hidden="false" customHeight="false" outlineLevel="0" collapsed="false">
      <c r="A227" s="391" t="n">
        <v>226</v>
      </c>
      <c r="B227" s="391" t="s">
        <v>812</v>
      </c>
      <c r="C227" s="391" t="s">
        <v>35</v>
      </c>
      <c r="D227" s="391" t="s">
        <v>1572</v>
      </c>
      <c r="E227" s="391" t="s">
        <v>1571</v>
      </c>
      <c r="F227" s="391" t="s">
        <v>1299</v>
      </c>
      <c r="G227" s="391" t="s">
        <v>1573</v>
      </c>
      <c r="J227" s="391" t="s">
        <v>401</v>
      </c>
    </row>
    <row r="228" customFormat="false" ht="11.25" hidden="false" customHeight="false" outlineLevel="0" collapsed="false">
      <c r="A228" s="391" t="n">
        <v>227</v>
      </c>
      <c r="B228" s="391" t="s">
        <v>812</v>
      </c>
      <c r="C228" s="391" t="s">
        <v>35</v>
      </c>
      <c r="D228" s="391" t="s">
        <v>1574</v>
      </c>
      <c r="E228" s="391" t="s">
        <v>1575</v>
      </c>
      <c r="F228" s="391" t="s">
        <v>1576</v>
      </c>
      <c r="G228" s="391" t="s">
        <v>843</v>
      </c>
      <c r="H228" s="391" t="s">
        <v>1577</v>
      </c>
      <c r="J228" s="391" t="s">
        <v>401</v>
      </c>
    </row>
    <row r="229" customFormat="false" ht="11.25" hidden="false" customHeight="false" outlineLevel="0" collapsed="false">
      <c r="A229" s="391" t="n">
        <v>228</v>
      </c>
      <c r="B229" s="391" t="s">
        <v>812</v>
      </c>
      <c r="C229" s="391" t="s">
        <v>35</v>
      </c>
      <c r="D229" s="391" t="s">
        <v>1578</v>
      </c>
      <c r="E229" s="391" t="s">
        <v>1579</v>
      </c>
      <c r="F229" s="391" t="s">
        <v>1580</v>
      </c>
      <c r="G229" s="391" t="s">
        <v>1581</v>
      </c>
      <c r="J229" s="391" t="s">
        <v>401</v>
      </c>
    </row>
    <row r="230" customFormat="false" ht="11.25" hidden="false" customHeight="false" outlineLevel="0" collapsed="false">
      <c r="A230" s="391" t="n">
        <v>229</v>
      </c>
      <c r="B230" s="391" t="s">
        <v>812</v>
      </c>
      <c r="C230" s="391" t="s">
        <v>35</v>
      </c>
      <c r="D230" s="391" t="s">
        <v>1582</v>
      </c>
      <c r="E230" s="391" t="s">
        <v>1583</v>
      </c>
      <c r="F230" s="391" t="s">
        <v>1584</v>
      </c>
      <c r="G230" s="391" t="s">
        <v>871</v>
      </c>
      <c r="J230" s="391" t="s">
        <v>401</v>
      </c>
    </row>
    <row r="231" customFormat="false" ht="11.25" hidden="false" customHeight="false" outlineLevel="0" collapsed="false">
      <c r="A231" s="391" t="n">
        <v>230</v>
      </c>
      <c r="B231" s="391" t="s">
        <v>812</v>
      </c>
      <c r="C231" s="391" t="s">
        <v>35</v>
      </c>
      <c r="D231" s="391" t="s">
        <v>1585</v>
      </c>
      <c r="E231" s="391" t="s">
        <v>1586</v>
      </c>
      <c r="F231" s="391" t="s">
        <v>1372</v>
      </c>
      <c r="G231" s="391" t="s">
        <v>1587</v>
      </c>
      <c r="I231" s="391" t="s">
        <v>1374</v>
      </c>
      <c r="J231" s="391" t="s">
        <v>401</v>
      </c>
    </row>
    <row r="232" customFormat="false" ht="11.25" hidden="false" customHeight="false" outlineLevel="0" collapsed="false">
      <c r="A232" s="391" t="n">
        <v>231</v>
      </c>
      <c r="B232" s="391" t="s">
        <v>812</v>
      </c>
      <c r="C232" s="391" t="s">
        <v>35</v>
      </c>
      <c r="D232" s="391" t="s">
        <v>1588</v>
      </c>
      <c r="E232" s="391" t="s">
        <v>1586</v>
      </c>
      <c r="F232" s="391" t="s">
        <v>1372</v>
      </c>
      <c r="G232" s="391" t="s">
        <v>1587</v>
      </c>
      <c r="H232" s="391" t="s">
        <v>1012</v>
      </c>
      <c r="I232" s="391" t="s">
        <v>1232</v>
      </c>
      <c r="J232" s="391" t="s">
        <v>401</v>
      </c>
    </row>
    <row r="233" customFormat="false" ht="11.25" hidden="false" customHeight="false" outlineLevel="0" collapsed="false">
      <c r="A233" s="391" t="n">
        <v>232</v>
      </c>
      <c r="B233" s="391" t="s">
        <v>812</v>
      </c>
      <c r="C233" s="391" t="s">
        <v>35</v>
      </c>
      <c r="D233" s="391" t="s">
        <v>1589</v>
      </c>
      <c r="E233" s="391" t="s">
        <v>1590</v>
      </c>
      <c r="F233" s="391" t="s">
        <v>1591</v>
      </c>
      <c r="G233" s="391" t="s">
        <v>867</v>
      </c>
      <c r="I233" s="391" t="s">
        <v>1113</v>
      </c>
      <c r="J233" s="391" t="s">
        <v>401</v>
      </c>
    </row>
    <row r="234" customFormat="false" ht="11.25" hidden="false" customHeight="false" outlineLevel="0" collapsed="false">
      <c r="A234" s="391" t="n">
        <v>233</v>
      </c>
      <c r="B234" s="391" t="s">
        <v>812</v>
      </c>
      <c r="C234" s="391" t="s">
        <v>35</v>
      </c>
      <c r="D234" s="391" t="s">
        <v>1592</v>
      </c>
      <c r="E234" s="391" t="s">
        <v>1593</v>
      </c>
      <c r="F234" s="391" t="s">
        <v>1594</v>
      </c>
      <c r="G234" s="391" t="s">
        <v>1595</v>
      </c>
      <c r="I234" s="391" t="s">
        <v>1596</v>
      </c>
      <c r="J234" s="391" t="s">
        <v>401</v>
      </c>
    </row>
    <row r="235" customFormat="false" ht="11.25" hidden="false" customHeight="false" outlineLevel="0" collapsed="false">
      <c r="A235" s="391" t="n">
        <v>234</v>
      </c>
      <c r="B235" s="391" t="s">
        <v>812</v>
      </c>
      <c r="C235" s="391" t="s">
        <v>35</v>
      </c>
      <c r="D235" s="391" t="s">
        <v>1597</v>
      </c>
      <c r="E235" s="391" t="s">
        <v>1598</v>
      </c>
      <c r="F235" s="391" t="s">
        <v>905</v>
      </c>
      <c r="G235" s="391" t="s">
        <v>1599</v>
      </c>
      <c r="J235" s="391" t="s">
        <v>401</v>
      </c>
    </row>
    <row r="236" customFormat="false" ht="11.25" hidden="false" customHeight="false" outlineLevel="0" collapsed="false">
      <c r="A236" s="391" t="n">
        <v>235</v>
      </c>
      <c r="B236" s="391" t="s">
        <v>812</v>
      </c>
      <c r="C236" s="391" t="s">
        <v>35</v>
      </c>
      <c r="D236" s="391" t="s">
        <v>1600</v>
      </c>
      <c r="E236" s="391" t="s">
        <v>1601</v>
      </c>
      <c r="F236" s="391" t="s">
        <v>1602</v>
      </c>
      <c r="G236" s="391" t="s">
        <v>1067</v>
      </c>
      <c r="I236" s="391" t="s">
        <v>1232</v>
      </c>
      <c r="J236" s="391" t="s">
        <v>401</v>
      </c>
    </row>
    <row r="237" customFormat="false" ht="11.25" hidden="false" customHeight="false" outlineLevel="0" collapsed="false">
      <c r="A237" s="391" t="n">
        <v>236</v>
      </c>
      <c r="B237" s="391" t="s">
        <v>812</v>
      </c>
      <c r="C237" s="391" t="s">
        <v>35</v>
      </c>
      <c r="D237" s="391" t="s">
        <v>1603</v>
      </c>
      <c r="E237" s="391" t="s">
        <v>1604</v>
      </c>
      <c r="F237" s="391" t="s">
        <v>1605</v>
      </c>
      <c r="G237" s="391" t="s">
        <v>871</v>
      </c>
      <c r="I237" s="391" t="s">
        <v>1228</v>
      </c>
      <c r="J237" s="391" t="s">
        <v>401</v>
      </c>
    </row>
    <row r="238" customFormat="false" ht="11.25" hidden="false" customHeight="false" outlineLevel="0" collapsed="false">
      <c r="A238" s="391" t="n">
        <v>237</v>
      </c>
      <c r="B238" s="391" t="s">
        <v>812</v>
      </c>
      <c r="C238" s="391" t="s">
        <v>35</v>
      </c>
      <c r="D238" s="391" t="s">
        <v>1606</v>
      </c>
      <c r="E238" s="391" t="s">
        <v>1607</v>
      </c>
      <c r="F238" s="391" t="s">
        <v>1608</v>
      </c>
      <c r="G238" s="391" t="s">
        <v>1609</v>
      </c>
      <c r="J238" s="391" t="s">
        <v>401</v>
      </c>
    </row>
    <row r="239" customFormat="false" ht="11.25" hidden="false" customHeight="false" outlineLevel="0" collapsed="false">
      <c r="A239" s="391" t="n">
        <v>238</v>
      </c>
      <c r="B239" s="391" t="s">
        <v>812</v>
      </c>
      <c r="C239" s="391" t="s">
        <v>35</v>
      </c>
      <c r="D239" s="391" t="s">
        <v>1610</v>
      </c>
      <c r="E239" s="391" t="s">
        <v>1611</v>
      </c>
      <c r="F239" s="391" t="s">
        <v>1612</v>
      </c>
      <c r="G239" s="391" t="s">
        <v>871</v>
      </c>
      <c r="I239" s="391" t="s">
        <v>907</v>
      </c>
      <c r="J239" s="391" t="s">
        <v>401</v>
      </c>
    </row>
    <row r="240" customFormat="false" ht="11.25" hidden="false" customHeight="false" outlineLevel="0" collapsed="false">
      <c r="A240" s="391" t="n">
        <v>239</v>
      </c>
      <c r="B240" s="391" t="s">
        <v>812</v>
      </c>
      <c r="C240" s="391" t="s">
        <v>35</v>
      </c>
      <c r="D240" s="391" t="s">
        <v>1613</v>
      </c>
      <c r="E240" s="391" t="s">
        <v>1614</v>
      </c>
      <c r="F240" s="391" t="s">
        <v>1615</v>
      </c>
      <c r="G240" s="391" t="s">
        <v>1030</v>
      </c>
      <c r="J240" s="391" t="s">
        <v>401</v>
      </c>
    </row>
    <row r="241" customFormat="false" ht="11.25" hidden="false" customHeight="false" outlineLevel="0" collapsed="false">
      <c r="A241" s="391" t="n">
        <v>240</v>
      </c>
      <c r="B241" s="391" t="s">
        <v>812</v>
      </c>
      <c r="C241" s="391" t="s">
        <v>35</v>
      </c>
      <c r="D241" s="391" t="s">
        <v>1616</v>
      </c>
      <c r="E241" s="391" t="s">
        <v>1617</v>
      </c>
      <c r="F241" s="391" t="s">
        <v>1618</v>
      </c>
      <c r="G241" s="391" t="s">
        <v>1048</v>
      </c>
      <c r="J241" s="391" t="s">
        <v>401</v>
      </c>
    </row>
    <row r="242" customFormat="false" ht="11.25" hidden="false" customHeight="false" outlineLevel="0" collapsed="false">
      <c r="A242" s="391" t="n">
        <v>241</v>
      </c>
      <c r="B242" s="391" t="s">
        <v>812</v>
      </c>
      <c r="C242" s="391" t="s">
        <v>35</v>
      </c>
      <c r="D242" s="391" t="s">
        <v>1619</v>
      </c>
      <c r="E242" s="391" t="s">
        <v>1620</v>
      </c>
      <c r="F242" s="391" t="s">
        <v>1621</v>
      </c>
      <c r="G242" s="391" t="s">
        <v>867</v>
      </c>
      <c r="J242" s="391" t="s">
        <v>401</v>
      </c>
    </row>
    <row r="243" customFormat="false" ht="11.25" hidden="false" customHeight="false" outlineLevel="0" collapsed="false">
      <c r="A243" s="391" t="n">
        <v>242</v>
      </c>
      <c r="B243" s="391" t="s">
        <v>812</v>
      </c>
      <c r="C243" s="391" t="s">
        <v>35</v>
      </c>
      <c r="D243" s="391" t="s">
        <v>1622</v>
      </c>
      <c r="E243" s="391" t="s">
        <v>1623</v>
      </c>
      <c r="F243" s="391" t="s">
        <v>1624</v>
      </c>
      <c r="G243" s="391" t="s">
        <v>871</v>
      </c>
      <c r="J243" s="391" t="s">
        <v>401</v>
      </c>
    </row>
    <row r="244" customFormat="false" ht="11.25" hidden="false" customHeight="false" outlineLevel="0" collapsed="false">
      <c r="A244" s="391" t="n">
        <v>243</v>
      </c>
      <c r="B244" s="391" t="s">
        <v>812</v>
      </c>
      <c r="C244" s="391" t="s">
        <v>35</v>
      </c>
      <c r="D244" s="391" t="s">
        <v>1625</v>
      </c>
      <c r="E244" s="391" t="s">
        <v>1626</v>
      </c>
      <c r="F244" s="391" t="s">
        <v>1627</v>
      </c>
      <c r="G244" s="391" t="s">
        <v>820</v>
      </c>
      <c r="H244" s="391" t="s">
        <v>1628</v>
      </c>
      <c r="J244" s="391" t="s">
        <v>401</v>
      </c>
    </row>
    <row r="245" customFormat="false" ht="11.25" hidden="false" customHeight="false" outlineLevel="0" collapsed="false">
      <c r="A245" s="391" t="n">
        <v>244</v>
      </c>
      <c r="B245" s="391" t="s">
        <v>812</v>
      </c>
      <c r="C245" s="391" t="s">
        <v>35</v>
      </c>
      <c r="D245" s="391" t="s">
        <v>1629</v>
      </c>
      <c r="E245" s="391" t="s">
        <v>1630</v>
      </c>
      <c r="F245" s="391" t="s">
        <v>1580</v>
      </c>
      <c r="G245" s="391" t="s">
        <v>1631</v>
      </c>
      <c r="H245" s="391" t="s">
        <v>1632</v>
      </c>
      <c r="J245" s="391" t="s">
        <v>401</v>
      </c>
    </row>
    <row r="246" customFormat="false" ht="11.25" hidden="false" customHeight="false" outlineLevel="0" collapsed="false">
      <c r="A246" s="391" t="n">
        <v>245</v>
      </c>
      <c r="B246" s="391" t="s">
        <v>812</v>
      </c>
      <c r="C246" s="391" t="s">
        <v>35</v>
      </c>
      <c r="D246" s="391" t="s">
        <v>1633</v>
      </c>
      <c r="E246" s="391" t="s">
        <v>1634</v>
      </c>
      <c r="F246" s="391" t="s">
        <v>1635</v>
      </c>
      <c r="G246" s="391" t="s">
        <v>1636</v>
      </c>
      <c r="I246" s="391" t="s">
        <v>994</v>
      </c>
      <c r="J246" s="391" t="s">
        <v>401</v>
      </c>
    </row>
    <row r="247" customFormat="false" ht="11.25" hidden="false" customHeight="false" outlineLevel="0" collapsed="false">
      <c r="A247" s="391" t="n">
        <v>246</v>
      </c>
      <c r="B247" s="391" t="s">
        <v>812</v>
      </c>
      <c r="C247" s="391" t="s">
        <v>35</v>
      </c>
      <c r="D247" s="391" t="s">
        <v>1637</v>
      </c>
      <c r="E247" s="391" t="s">
        <v>1638</v>
      </c>
      <c r="F247" s="391" t="s">
        <v>1639</v>
      </c>
      <c r="G247" s="391" t="s">
        <v>1640</v>
      </c>
      <c r="J247" s="391" t="s">
        <v>401</v>
      </c>
    </row>
    <row r="248" customFormat="false" ht="11.25" hidden="false" customHeight="false" outlineLevel="0" collapsed="false">
      <c r="A248" s="391" t="n">
        <v>247</v>
      </c>
      <c r="B248" s="391" t="s">
        <v>812</v>
      </c>
      <c r="C248" s="391" t="s">
        <v>35</v>
      </c>
      <c r="D248" s="391" t="s">
        <v>1641</v>
      </c>
      <c r="E248" s="391" t="s">
        <v>1642</v>
      </c>
      <c r="F248" s="391" t="s">
        <v>1643</v>
      </c>
      <c r="G248" s="391" t="s">
        <v>1644</v>
      </c>
      <c r="J248" s="391" t="s">
        <v>401</v>
      </c>
    </row>
    <row r="249" customFormat="false" ht="11.25" hidden="false" customHeight="false" outlineLevel="0" collapsed="false">
      <c r="A249" s="391" t="n">
        <v>248</v>
      </c>
      <c r="B249" s="391" t="s">
        <v>812</v>
      </c>
      <c r="C249" s="391" t="s">
        <v>35</v>
      </c>
      <c r="D249" s="391" t="s">
        <v>1645</v>
      </c>
      <c r="E249" s="391" t="s">
        <v>1646</v>
      </c>
      <c r="F249" s="391" t="s">
        <v>1273</v>
      </c>
      <c r="G249" s="391" t="s">
        <v>816</v>
      </c>
      <c r="I249" s="391" t="s">
        <v>1315</v>
      </c>
      <c r="J249" s="391" t="s">
        <v>401</v>
      </c>
    </row>
    <row r="250" customFormat="false" ht="11.25" hidden="false" customHeight="false" outlineLevel="0" collapsed="false">
      <c r="A250" s="391" t="n">
        <v>249</v>
      </c>
      <c r="B250" s="391" t="s">
        <v>812</v>
      </c>
      <c r="C250" s="391" t="s">
        <v>35</v>
      </c>
      <c r="D250" s="391" t="s">
        <v>1647</v>
      </c>
      <c r="E250" s="391" t="s">
        <v>1648</v>
      </c>
      <c r="F250" s="391" t="s">
        <v>1273</v>
      </c>
      <c r="G250" s="391" t="s">
        <v>1649</v>
      </c>
      <c r="J250" s="391" t="s">
        <v>401</v>
      </c>
    </row>
    <row r="251" customFormat="false" ht="11.25" hidden="false" customHeight="false" outlineLevel="0" collapsed="false">
      <c r="A251" s="391" t="n">
        <v>250</v>
      </c>
      <c r="B251" s="391" t="s">
        <v>812</v>
      </c>
      <c r="C251" s="391" t="s">
        <v>35</v>
      </c>
      <c r="D251" s="391" t="s">
        <v>1650</v>
      </c>
      <c r="E251" s="391" t="s">
        <v>1651</v>
      </c>
      <c r="F251" s="391" t="s">
        <v>1652</v>
      </c>
      <c r="G251" s="391" t="s">
        <v>830</v>
      </c>
      <c r="J251" s="391" t="s">
        <v>401</v>
      </c>
    </row>
    <row r="252" customFormat="false" ht="11.25" hidden="false" customHeight="false" outlineLevel="0" collapsed="false">
      <c r="A252" s="391" t="n">
        <v>251</v>
      </c>
      <c r="B252" s="391" t="s">
        <v>812</v>
      </c>
      <c r="C252" s="391" t="s">
        <v>35</v>
      </c>
      <c r="D252" s="391" t="s">
        <v>1653</v>
      </c>
      <c r="E252" s="391" t="s">
        <v>1654</v>
      </c>
      <c r="F252" s="391" t="s">
        <v>905</v>
      </c>
      <c r="G252" s="391" t="s">
        <v>1655</v>
      </c>
      <c r="I252" s="391" t="s">
        <v>1275</v>
      </c>
      <c r="J252" s="391" t="s">
        <v>401</v>
      </c>
    </row>
    <row r="253" customFormat="false" ht="11.25" hidden="false" customHeight="false" outlineLevel="0" collapsed="false">
      <c r="A253" s="391" t="n">
        <v>252</v>
      </c>
      <c r="B253" s="391" t="s">
        <v>812</v>
      </c>
      <c r="C253" s="391" t="s">
        <v>35</v>
      </c>
      <c r="D253" s="391" t="s">
        <v>1656</v>
      </c>
      <c r="E253" s="391" t="s">
        <v>1657</v>
      </c>
      <c r="F253" s="391" t="s">
        <v>905</v>
      </c>
      <c r="G253" s="391" t="s">
        <v>1658</v>
      </c>
      <c r="J253" s="391" t="s">
        <v>401</v>
      </c>
    </row>
    <row r="254" customFormat="false" ht="11.25" hidden="false" customHeight="false" outlineLevel="0" collapsed="false">
      <c r="A254" s="391" t="n">
        <v>253</v>
      </c>
      <c r="B254" s="391" t="s">
        <v>812</v>
      </c>
      <c r="C254" s="391" t="s">
        <v>35</v>
      </c>
      <c r="D254" s="391" t="s">
        <v>1659</v>
      </c>
      <c r="E254" s="391" t="s">
        <v>1660</v>
      </c>
      <c r="F254" s="391" t="s">
        <v>905</v>
      </c>
      <c r="G254" s="391" t="s">
        <v>1661</v>
      </c>
      <c r="I254" s="391" t="s">
        <v>958</v>
      </c>
      <c r="J254" s="391" t="s">
        <v>401</v>
      </c>
    </row>
    <row r="255" customFormat="false" ht="11.25" hidden="false" customHeight="false" outlineLevel="0" collapsed="false">
      <c r="A255" s="391" t="n">
        <v>254</v>
      </c>
      <c r="B255" s="391" t="s">
        <v>812</v>
      </c>
      <c r="C255" s="391" t="s">
        <v>35</v>
      </c>
      <c r="D255" s="391" t="s">
        <v>1662</v>
      </c>
      <c r="E255" s="391" t="s">
        <v>1663</v>
      </c>
      <c r="F255" s="391" t="s">
        <v>905</v>
      </c>
      <c r="G255" s="391" t="s">
        <v>1664</v>
      </c>
      <c r="I255" s="391" t="s">
        <v>925</v>
      </c>
      <c r="J255" s="391" t="s">
        <v>401</v>
      </c>
    </row>
    <row r="256" customFormat="false" ht="11.25" hidden="false" customHeight="false" outlineLevel="0" collapsed="false">
      <c r="A256" s="391" t="n">
        <v>255</v>
      </c>
      <c r="B256" s="391" t="s">
        <v>812</v>
      </c>
      <c r="C256" s="391" t="s">
        <v>35</v>
      </c>
      <c r="D256" s="391" t="s">
        <v>1665</v>
      </c>
      <c r="E256" s="391" t="s">
        <v>1666</v>
      </c>
      <c r="F256" s="391" t="s">
        <v>905</v>
      </c>
      <c r="G256" s="391" t="s">
        <v>1667</v>
      </c>
      <c r="I256" s="391" t="s">
        <v>958</v>
      </c>
      <c r="J256" s="391" t="s">
        <v>401</v>
      </c>
    </row>
    <row r="257" customFormat="false" ht="11.25" hidden="false" customHeight="false" outlineLevel="0" collapsed="false">
      <c r="A257" s="391" t="n">
        <v>256</v>
      </c>
      <c r="B257" s="391" t="s">
        <v>812</v>
      </c>
      <c r="C257" s="391" t="s">
        <v>35</v>
      </c>
      <c r="D257" s="391" t="s">
        <v>1668</v>
      </c>
      <c r="E257" s="391" t="s">
        <v>1669</v>
      </c>
      <c r="F257" s="391" t="s">
        <v>1670</v>
      </c>
      <c r="G257" s="391" t="s">
        <v>1671</v>
      </c>
      <c r="I257" s="391" t="s">
        <v>1143</v>
      </c>
      <c r="J257" s="391" t="s">
        <v>401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257" min="1" style="386" width="9.1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257" min="1" style="386" width="9.1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5" zeroHeight="false" outlineLevelRow="0" outlineLevelCol="0"/>
  <cols>
    <col collapsed="false" customWidth="false" hidden="false" outlineLevel="0" max="257" min="1" style="495" width="9.1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4:I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257" min="1" style="386" width="9.15"/>
  </cols>
  <sheetData>
    <row r="4" s="160" customFormat="true" ht="23.1" hidden="false" customHeight="true" outlineLevel="0" collapsed="false">
      <c r="A4" s="169"/>
      <c r="B4" s="169"/>
      <c r="C4" s="169"/>
      <c r="D4" s="496" t="s">
        <v>1672</v>
      </c>
      <c r="E4" s="497" t="s">
        <v>1673</v>
      </c>
      <c r="F4" s="498"/>
      <c r="G4" s="498"/>
      <c r="H4" s="498"/>
      <c r="I4" s="499"/>
    </row>
    <row r="5" s="160" customFormat="true" ht="23.1" hidden="false" customHeight="true" outlineLevel="0" collapsed="false">
      <c r="A5" s="169"/>
      <c r="B5" s="169"/>
      <c r="C5" s="169"/>
      <c r="D5" s="496" t="s">
        <v>1674</v>
      </c>
      <c r="E5" s="497" t="s">
        <v>1675</v>
      </c>
      <c r="F5" s="498"/>
      <c r="G5" s="498"/>
      <c r="H5" s="498"/>
      <c r="I5" s="499"/>
    </row>
    <row r="6" s="160" customFormat="true" ht="23.1" hidden="false" customHeight="true" outlineLevel="0" collapsed="false">
      <c r="A6" s="169"/>
      <c r="B6" s="169"/>
      <c r="C6" s="169"/>
      <c r="D6" s="496" t="s">
        <v>1676</v>
      </c>
      <c r="E6" s="497" t="s">
        <v>1677</v>
      </c>
      <c r="F6" s="498"/>
      <c r="G6" s="498"/>
      <c r="H6" s="498"/>
      <c r="I6" s="499"/>
    </row>
    <row r="7" s="160" customFormat="true" ht="23.1" hidden="false" customHeight="true" outlineLevel="0" collapsed="false">
      <c r="A7" s="169"/>
      <c r="B7" s="169"/>
      <c r="C7" s="169"/>
      <c r="D7" s="500" t="s">
        <v>1678</v>
      </c>
      <c r="E7" s="501" t="s">
        <v>1679</v>
      </c>
      <c r="F7" s="502"/>
      <c r="G7" s="502"/>
      <c r="H7" s="502"/>
      <c r="I7" s="503"/>
    </row>
    <row r="12" s="511" customFormat="true" ht="18" hidden="false" customHeight="true" outlineLevel="0" collapsed="false">
      <c r="A12" s="504"/>
      <c r="B12" s="505"/>
      <c r="C12" s="506"/>
      <c r="D12" s="507"/>
      <c r="E12" s="508" t="s">
        <v>1680</v>
      </c>
      <c r="F12" s="508"/>
      <c r="G12" s="509"/>
      <c r="H12" s="510"/>
    </row>
    <row r="13" s="511" customFormat="true" ht="21" hidden="false" customHeight="true" outlineLevel="0" collapsed="false">
      <c r="A13" s="504" t="s">
        <v>1681</v>
      </c>
      <c r="B13" s="512" t="s">
        <v>1682</v>
      </c>
      <c r="C13" s="506"/>
      <c r="D13" s="513"/>
      <c r="E13" s="514" t="s">
        <v>1683</v>
      </c>
      <c r="F13" s="515"/>
      <c r="G13" s="509"/>
      <c r="H13" s="516"/>
    </row>
    <row r="14" s="511" customFormat="true" ht="21" hidden="false" customHeight="true" outlineLevel="0" collapsed="false">
      <c r="A14" s="504" t="s">
        <v>1684</v>
      </c>
      <c r="B14" s="512" t="s">
        <v>1685</v>
      </c>
      <c r="C14" s="506"/>
      <c r="D14" s="513"/>
      <c r="E14" s="514" t="s">
        <v>1686</v>
      </c>
      <c r="F14" s="515"/>
      <c r="G14" s="509"/>
      <c r="H14" s="516"/>
    </row>
    <row r="15" s="511" customFormat="true" ht="21" hidden="false" customHeight="true" outlineLevel="0" collapsed="false">
      <c r="A15" s="504" t="s">
        <v>1687</v>
      </c>
      <c r="B15" s="512" t="s">
        <v>1688</v>
      </c>
      <c r="C15" s="506"/>
      <c r="D15" s="513"/>
      <c r="E15" s="514" t="s">
        <v>1689</v>
      </c>
      <c r="F15" s="515"/>
      <c r="G15" s="509"/>
      <c r="H15" s="516"/>
    </row>
    <row r="16" s="511" customFormat="true" ht="21" hidden="false" customHeight="true" outlineLevel="0" collapsed="false">
      <c r="A16" s="504" t="s">
        <v>1690</v>
      </c>
      <c r="B16" s="512" t="s">
        <v>1691</v>
      </c>
      <c r="C16" s="506"/>
      <c r="D16" s="513"/>
      <c r="E16" s="514" t="s">
        <v>1692</v>
      </c>
      <c r="F16" s="515"/>
      <c r="G16" s="509"/>
      <c r="H16" s="516"/>
    </row>
    <row r="19" customFormat="false" ht="11.25" hidden="false" customHeight="false" outlineLevel="0" collapsed="false">
      <c r="A19" s="517" t="s">
        <v>1693</v>
      </c>
      <c r="B19" s="517"/>
      <c r="C19" s="517"/>
    </row>
    <row r="20" s="160" customFormat="true" ht="23.1" hidden="false" customHeight="true" outlineLevel="0" collapsed="false">
      <c r="A20" s="169"/>
      <c r="B20" s="169"/>
      <c r="C20" s="169"/>
      <c r="D20" s="518" t="s">
        <v>1694</v>
      </c>
      <c r="E20" s="519"/>
      <c r="F20" s="503"/>
      <c r="G20" s="503"/>
    </row>
  </sheetData>
  <mergeCells count="2">
    <mergeCell ref="E12:F12"/>
    <mergeCell ref="A19:C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false" sqref="F4:I7 E20:G20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E3FAFD"/>
    <pageSetUpPr fitToPage="false"/>
  </sheetPr>
  <dimension ref="A1:I56"/>
  <sheetViews>
    <sheetView showFormulas="false" showGridLines="false" showRowColHeaders="true" showZeros="true" rightToLeft="false" tabSelected="false" showOutlineSymbols="true" defaultGridColor="true" view="normal" topLeftCell="C16" colorId="64" zoomScale="100" zoomScaleNormal="100" zoomScalePageLayoutView="100" workbookViewId="0">
      <selection pane="topLeft" activeCell="F22" activeCellId="0" sqref="F22"/>
    </sheetView>
  </sheetViews>
  <sheetFormatPr defaultColWidth="9.1328125" defaultRowHeight="11.25" zeroHeight="false" outlineLevelRow="0" outlineLevelCol="0"/>
  <cols>
    <col collapsed="false" customWidth="true" hidden="true" outlineLevel="0" max="2" min="1" style="159" width="15.02"/>
    <col collapsed="false" customWidth="true" hidden="false" outlineLevel="0" max="3" min="3" style="160" width="3.71"/>
    <col collapsed="false" customWidth="true" hidden="false" outlineLevel="0" max="4" min="4" style="161" width="9.3"/>
    <col collapsed="false" customWidth="true" hidden="false" outlineLevel="0" max="5" min="5" style="160" width="56.98"/>
    <col collapsed="false" customWidth="true" hidden="false" outlineLevel="0" max="6" min="6" style="160" width="64.56"/>
    <col collapsed="false" customWidth="true" hidden="false" outlineLevel="0" max="7" min="7" style="160" width="113.81"/>
    <col collapsed="false" customWidth="false" hidden="false" outlineLevel="0" max="10" min="8" style="160" width="9.15"/>
    <col collapsed="false" customWidth="true" hidden="false" outlineLevel="0" max="11" min="11" style="160" width="29.19"/>
    <col collapsed="false" customWidth="true" hidden="false" outlineLevel="0" max="12" min="12" style="160" width="25.62"/>
    <col collapsed="false" customWidth="true" hidden="false" outlineLevel="0" max="14" min="13" style="160" width="3.71"/>
    <col collapsed="false" customWidth="false" hidden="false" outlineLevel="0" max="257" min="15" style="160" width="9.15"/>
  </cols>
  <sheetData>
    <row r="1" customFormat="false" ht="11.25" hidden="true" customHeight="false" outlineLevel="0" collapsed="false">
      <c r="A1" s="159" t="s">
        <v>67</v>
      </c>
    </row>
    <row r="2" customFormat="false" ht="11.25" hidden="true" customHeight="false" outlineLevel="0" collapsed="false"/>
    <row r="3" s="162" customFormat="true" ht="6" hidden="false" customHeight="false" outlineLevel="0" collapsed="false">
      <c r="A3" s="159"/>
      <c r="B3" s="159"/>
      <c r="D3" s="163"/>
    </row>
    <row r="4" customFormat="false" ht="22.5" hidden="false" customHeight="false" outlineLevel="0" collapsed="false">
      <c r="D4" s="164" t="s">
        <v>68</v>
      </c>
      <c r="E4" s="164"/>
      <c r="F4" s="164"/>
      <c r="G4" s="165"/>
      <c r="H4" s="166"/>
    </row>
    <row r="5" s="162" customFormat="true" ht="6" hidden="false" customHeight="true" outlineLevel="0" collapsed="false">
      <c r="A5" s="159"/>
      <c r="B5" s="159"/>
      <c r="D5" s="167"/>
      <c r="E5" s="167"/>
      <c r="F5" s="167"/>
      <c r="G5" s="167"/>
    </row>
    <row r="6" customFormat="false" ht="11.25" hidden="true" customHeight="true" outlineLevel="0" collapsed="false">
      <c r="A6" s="168"/>
      <c r="B6" s="168"/>
      <c r="C6" s="169"/>
      <c r="D6" s="170"/>
      <c r="E6" s="171" t="s">
        <v>69</v>
      </c>
      <c r="F6" s="171"/>
    </row>
    <row r="7" customFormat="false" ht="11.25" hidden="false" customHeight="true" outlineLevel="0" collapsed="false">
      <c r="A7" s="168"/>
      <c r="B7" s="168"/>
      <c r="C7" s="169"/>
      <c r="D7" s="172" t="s">
        <v>70</v>
      </c>
      <c r="E7" s="172"/>
      <c r="F7" s="172"/>
      <c r="G7" s="173" t="s">
        <v>71</v>
      </c>
    </row>
    <row r="8" customFormat="false" ht="11.25" hidden="false" customHeight="false" outlineLevel="0" collapsed="false">
      <c r="A8" s="168"/>
      <c r="B8" s="168"/>
      <c r="C8" s="169"/>
      <c r="D8" s="172" t="s">
        <v>72</v>
      </c>
      <c r="E8" s="173" t="s">
        <v>73</v>
      </c>
      <c r="F8" s="173" t="s">
        <v>21</v>
      </c>
      <c r="G8" s="173"/>
    </row>
    <row r="9" customFormat="false" ht="12" hidden="false" customHeight="true" outlineLevel="0" collapsed="false">
      <c r="A9" s="168"/>
      <c r="B9" s="168"/>
      <c r="C9" s="169"/>
      <c r="D9" s="174" t="n">
        <v>1</v>
      </c>
      <c r="E9" s="174" t="n">
        <v>2</v>
      </c>
      <c r="F9" s="174" t="n">
        <v>3</v>
      </c>
      <c r="G9" s="174" t="n">
        <v>4</v>
      </c>
    </row>
    <row r="10" customFormat="false" ht="22.5" hidden="false" customHeight="false" outlineLevel="0" collapsed="false">
      <c r="A10" s="168"/>
      <c r="B10" s="168"/>
      <c r="C10" s="169"/>
      <c r="D10" s="175" t="s">
        <v>74</v>
      </c>
      <c r="E10" s="176" t="s">
        <v>75</v>
      </c>
      <c r="F10" s="177" t="str">
        <f aca="false">IF(region_name="","",region_name)</f>
        <v>Ярославская область</v>
      </c>
      <c r="G10" s="176" t="s">
        <v>76</v>
      </c>
      <c r="H10" s="166"/>
    </row>
    <row r="11" customFormat="false" ht="22.5" hidden="false" customHeight="false" outlineLevel="0" collapsed="false">
      <c r="A11" s="168"/>
      <c r="B11" s="168"/>
      <c r="C11" s="169"/>
      <c r="D11" s="175" t="s">
        <v>77</v>
      </c>
      <c r="E11" s="176" t="s">
        <v>78</v>
      </c>
      <c r="F11" s="178" t="s">
        <v>79</v>
      </c>
      <c r="G11" s="176"/>
      <c r="H11" s="166"/>
    </row>
    <row r="12" customFormat="false" ht="22.5" hidden="false" customHeight="false" outlineLevel="0" collapsed="false">
      <c r="A12" s="168"/>
      <c r="B12" s="168"/>
      <c r="C12" s="169"/>
      <c r="D12" s="175" t="s">
        <v>80</v>
      </c>
      <c r="E12" s="179" t="s">
        <v>81</v>
      </c>
      <c r="F12" s="180" t="s">
        <v>46</v>
      </c>
      <c r="G12" s="176" t="s">
        <v>82</v>
      </c>
      <c r="H12" s="166"/>
    </row>
    <row r="13" customFormat="false" ht="22.5" hidden="false" customHeight="false" outlineLevel="0" collapsed="false">
      <c r="A13" s="168"/>
      <c r="B13" s="168"/>
      <c r="C13" s="169"/>
      <c r="D13" s="175" t="s">
        <v>83</v>
      </c>
      <c r="E13" s="179" t="s">
        <v>84</v>
      </c>
      <c r="F13" s="177" t="str">
        <f aca="false">IF(inn="","",inn)</f>
        <v>7603060690</v>
      </c>
      <c r="G13" s="176" t="s">
        <v>85</v>
      </c>
      <c r="H13" s="166"/>
    </row>
    <row r="14" customFormat="false" ht="22.5" hidden="false" customHeight="false" outlineLevel="0" collapsed="false">
      <c r="A14" s="168"/>
      <c r="B14" s="168"/>
      <c r="C14" s="169"/>
      <c r="D14" s="175" t="s">
        <v>86</v>
      </c>
      <c r="E14" s="179" t="s">
        <v>87</v>
      </c>
      <c r="F14" s="177" t="str">
        <f aca="false">IF(kpp="","",kpp)</f>
        <v>760301001</v>
      </c>
      <c r="G14" s="176" t="s">
        <v>88</v>
      </c>
      <c r="H14" s="166"/>
    </row>
    <row r="15" customFormat="false" ht="22.5" hidden="false" customHeight="false" outlineLevel="0" collapsed="false">
      <c r="A15" s="168"/>
      <c r="B15" s="168"/>
      <c r="C15" s="169"/>
      <c r="D15" s="175" t="s">
        <v>89</v>
      </c>
      <c r="E15" s="179" t="s">
        <v>90</v>
      </c>
      <c r="F15" s="180" t="s">
        <v>91</v>
      </c>
      <c r="G15" s="176" t="s">
        <v>92</v>
      </c>
      <c r="H15" s="166"/>
    </row>
    <row r="16" customFormat="false" ht="22.5" hidden="false" customHeight="false" outlineLevel="0" collapsed="false">
      <c r="A16" s="168"/>
      <c r="B16" s="168"/>
      <c r="C16" s="169"/>
      <c r="D16" s="175" t="s">
        <v>93</v>
      </c>
      <c r="E16" s="179" t="s">
        <v>94</v>
      </c>
      <c r="F16" s="181" t="s">
        <v>95</v>
      </c>
      <c r="G16" s="176" t="s">
        <v>96</v>
      </c>
      <c r="H16" s="166"/>
    </row>
    <row r="17" customFormat="false" ht="33.75" hidden="false" customHeight="false" outlineLevel="0" collapsed="false">
      <c r="A17" s="168"/>
      <c r="B17" s="168"/>
      <c r="C17" s="169"/>
      <c r="D17" s="175" t="s">
        <v>97</v>
      </c>
      <c r="E17" s="179" t="s">
        <v>98</v>
      </c>
      <c r="F17" s="180" t="s">
        <v>99</v>
      </c>
      <c r="G17" s="176"/>
      <c r="H17" s="166"/>
    </row>
    <row r="18" customFormat="false" ht="22.5" hidden="false" customHeight="false" outlineLevel="0" collapsed="false">
      <c r="A18" s="182" t="n">
        <v>1</v>
      </c>
      <c r="B18" s="168"/>
      <c r="C18" s="183"/>
      <c r="D18" s="184" t="str">
        <f aca="false">"2.7."&amp;A18</f>
        <v>2.7.1</v>
      </c>
      <c r="E18" s="179" t="s">
        <v>100</v>
      </c>
      <c r="F18" s="178" t="s">
        <v>79</v>
      </c>
      <c r="G18" s="176" t="s">
        <v>101</v>
      </c>
      <c r="H18" s="166"/>
    </row>
    <row r="19" customFormat="false" ht="22.5" hidden="false" customHeight="false" outlineLevel="0" collapsed="false">
      <c r="A19" s="182"/>
      <c r="B19" s="168"/>
      <c r="C19" s="183"/>
      <c r="D19" s="184" t="str">
        <f aca="false">"2.7."&amp;A18&amp;".1"</f>
        <v>2.7.1.1</v>
      </c>
      <c r="E19" s="185" t="s">
        <v>102</v>
      </c>
      <c r="F19" s="180" t="s">
        <v>103</v>
      </c>
      <c r="G19" s="176"/>
      <c r="H19" s="166"/>
    </row>
    <row r="20" customFormat="false" ht="22.5" hidden="false" customHeight="false" outlineLevel="0" collapsed="false">
      <c r="A20" s="182"/>
      <c r="B20" s="168"/>
      <c r="C20" s="183"/>
      <c r="D20" s="184" t="str">
        <f aca="false">"2.7."&amp;A18&amp;".2"</f>
        <v>2.7.1.2</v>
      </c>
      <c r="E20" s="185" t="s">
        <v>104</v>
      </c>
      <c r="F20" s="181" t="s">
        <v>105</v>
      </c>
      <c r="G20" s="176" t="s">
        <v>106</v>
      </c>
      <c r="H20" s="166"/>
    </row>
    <row r="21" customFormat="false" ht="22.5" hidden="false" customHeight="false" outlineLevel="0" collapsed="false">
      <c r="A21" s="182"/>
      <c r="B21" s="168"/>
      <c r="C21" s="183"/>
      <c r="D21" s="184" t="str">
        <f aca="false">"2.7."&amp;A18&amp;".3"</f>
        <v>2.7.1.3</v>
      </c>
      <c r="E21" s="185" t="s">
        <v>107</v>
      </c>
      <c r="F21" s="180" t="s">
        <v>108</v>
      </c>
      <c r="G21" s="176"/>
      <c r="H21" s="166"/>
    </row>
    <row r="22" customFormat="false" ht="22.5" hidden="false" customHeight="false" outlineLevel="0" collapsed="false">
      <c r="A22" s="182"/>
      <c r="B22" s="168"/>
      <c r="C22" s="183"/>
      <c r="D22" s="184" t="str">
        <f aca="false">"2.7."&amp;A18&amp;".4"</f>
        <v>2.7.1.4</v>
      </c>
      <c r="E22" s="185" t="s">
        <v>109</v>
      </c>
      <c r="F22" s="180" t="s">
        <v>110</v>
      </c>
      <c r="G22" s="176" t="s">
        <v>111</v>
      </c>
      <c r="H22" s="166"/>
    </row>
    <row r="23" customFormat="false" ht="15" hidden="false" customHeight="false" outlineLevel="0" collapsed="false">
      <c r="A23" s="168"/>
      <c r="B23" s="168"/>
      <c r="C23" s="169"/>
      <c r="D23" s="186"/>
      <c r="E23" s="187" t="s">
        <v>112</v>
      </c>
      <c r="F23" s="188"/>
      <c r="G23" s="189"/>
      <c r="H23" s="190"/>
    </row>
    <row r="24" customFormat="false" ht="22.5" hidden="false" customHeight="false" outlineLevel="0" collapsed="false">
      <c r="A24" s="168"/>
      <c r="B24" s="168"/>
      <c r="C24" s="169"/>
      <c r="D24" s="175" t="s">
        <v>113</v>
      </c>
      <c r="E24" s="176" t="s">
        <v>114</v>
      </c>
      <c r="F24" s="178" t="s">
        <v>79</v>
      </c>
      <c r="G24" s="176"/>
      <c r="H24" s="166"/>
    </row>
    <row r="25" customFormat="false" ht="22.5" hidden="false" customHeight="false" outlineLevel="0" collapsed="false">
      <c r="A25" s="168"/>
      <c r="B25" s="168"/>
      <c r="C25" s="169"/>
      <c r="D25" s="175" t="s">
        <v>115</v>
      </c>
      <c r="E25" s="179" t="s">
        <v>116</v>
      </c>
      <c r="F25" s="178" t="s">
        <v>79</v>
      </c>
      <c r="G25" s="176"/>
      <c r="H25" s="166"/>
    </row>
    <row r="26" customFormat="false" ht="22.5" hidden="false" customHeight="false" outlineLevel="0" collapsed="false">
      <c r="A26" s="168"/>
      <c r="B26" s="168"/>
      <c r="C26" s="169"/>
      <c r="D26" s="175" t="s">
        <v>117</v>
      </c>
      <c r="E26" s="185" t="s">
        <v>118</v>
      </c>
      <c r="F26" s="157" t="s">
        <v>119</v>
      </c>
      <c r="G26" s="176" t="s">
        <v>120</v>
      </c>
      <c r="H26" s="166"/>
    </row>
    <row r="27" customFormat="false" ht="22.5" hidden="false" customHeight="false" outlineLevel="0" collapsed="false">
      <c r="A27" s="168"/>
      <c r="B27" s="168"/>
      <c r="C27" s="169"/>
      <c r="D27" s="175" t="s">
        <v>121</v>
      </c>
      <c r="E27" s="185" t="s">
        <v>122</v>
      </c>
      <c r="F27" s="157" t="s">
        <v>123</v>
      </c>
      <c r="G27" s="176" t="s">
        <v>124</v>
      </c>
      <c r="H27" s="166"/>
    </row>
    <row r="28" customFormat="false" ht="22.5" hidden="false" customHeight="false" outlineLevel="0" collapsed="false">
      <c r="A28" s="168"/>
      <c r="B28" s="168"/>
      <c r="C28" s="169"/>
      <c r="D28" s="175" t="s">
        <v>125</v>
      </c>
      <c r="E28" s="185" t="s">
        <v>126</v>
      </c>
      <c r="F28" s="157" t="s">
        <v>127</v>
      </c>
      <c r="G28" s="176" t="s">
        <v>128</v>
      </c>
      <c r="H28" s="166"/>
    </row>
    <row r="29" customFormat="false" ht="22.5" hidden="false" customHeight="false" outlineLevel="0" collapsed="false">
      <c r="A29" s="168"/>
      <c r="B29" s="168"/>
      <c r="C29" s="169"/>
      <c r="D29" s="175" t="s">
        <v>129</v>
      </c>
      <c r="E29" s="179" t="s">
        <v>130</v>
      </c>
      <c r="F29" s="157" t="s">
        <v>62</v>
      </c>
      <c r="G29" s="176"/>
      <c r="H29" s="166"/>
    </row>
    <row r="30" customFormat="false" ht="22.5" hidden="false" customHeight="false" outlineLevel="0" collapsed="false">
      <c r="A30" s="168"/>
      <c r="B30" s="168"/>
      <c r="C30" s="169"/>
      <c r="D30" s="175" t="s">
        <v>131</v>
      </c>
      <c r="E30" s="179" t="s">
        <v>132</v>
      </c>
      <c r="F30" s="157" t="s">
        <v>64</v>
      </c>
      <c r="G30" s="176"/>
      <c r="H30" s="166"/>
    </row>
    <row r="31" customFormat="false" ht="22.5" hidden="false" customHeight="false" outlineLevel="0" collapsed="false">
      <c r="A31" s="168"/>
      <c r="B31" s="168"/>
      <c r="C31" s="169"/>
      <c r="D31" s="175" t="s">
        <v>133</v>
      </c>
      <c r="E31" s="179" t="s">
        <v>134</v>
      </c>
      <c r="F31" s="157" t="s">
        <v>66</v>
      </c>
      <c r="G31" s="176"/>
      <c r="H31" s="166"/>
    </row>
    <row r="32" customFormat="false" ht="22.5" hidden="false" customHeight="false" outlineLevel="0" collapsed="false">
      <c r="A32" s="168"/>
      <c r="B32" s="168"/>
      <c r="C32" s="169"/>
      <c r="D32" s="175" t="s">
        <v>135</v>
      </c>
      <c r="E32" s="191" t="s">
        <v>136</v>
      </c>
      <c r="F32" s="178" t="s">
        <v>79</v>
      </c>
      <c r="G32" s="176"/>
      <c r="H32" s="166"/>
    </row>
    <row r="33" customFormat="false" ht="22.5" hidden="false" customHeight="false" outlineLevel="0" collapsed="false">
      <c r="A33" s="168"/>
      <c r="B33" s="168"/>
      <c r="C33" s="169"/>
      <c r="D33" s="175" t="s">
        <v>137</v>
      </c>
      <c r="E33" s="179" t="s">
        <v>138</v>
      </c>
      <c r="F33" s="180" t="s">
        <v>139</v>
      </c>
      <c r="G33" s="176" t="s">
        <v>140</v>
      </c>
      <c r="H33" s="166"/>
    </row>
    <row r="34" customFormat="false" ht="22.5" hidden="false" customHeight="false" outlineLevel="0" collapsed="false">
      <c r="A34" s="168"/>
      <c r="B34" s="168"/>
      <c r="C34" s="169"/>
      <c r="D34" s="175" t="s">
        <v>141</v>
      </c>
      <c r="E34" s="179" t="s">
        <v>142</v>
      </c>
      <c r="F34" s="180" t="s">
        <v>143</v>
      </c>
      <c r="G34" s="176" t="s">
        <v>144</v>
      </c>
      <c r="H34" s="166"/>
    </row>
    <row r="35" customFormat="false" ht="22.5" hidden="false" customHeight="false" outlineLevel="0" collapsed="false">
      <c r="A35" s="168"/>
      <c r="B35" s="168"/>
      <c r="C35" s="169"/>
      <c r="D35" s="175" t="s">
        <v>145</v>
      </c>
      <c r="E35" s="179" t="s">
        <v>146</v>
      </c>
      <c r="F35" s="180" t="s">
        <v>147</v>
      </c>
      <c r="G35" s="176" t="s">
        <v>148</v>
      </c>
      <c r="H35" s="166"/>
    </row>
    <row r="36" customFormat="false" ht="33.75" hidden="false" customHeight="false" outlineLevel="0" collapsed="false">
      <c r="A36" s="168"/>
      <c r="B36" s="168"/>
      <c r="C36" s="169"/>
      <c r="D36" s="175" t="s">
        <v>149</v>
      </c>
      <c r="E36" s="191" t="s">
        <v>150</v>
      </c>
      <c r="F36" s="180" t="s">
        <v>151</v>
      </c>
      <c r="G36" s="176" t="s">
        <v>152</v>
      </c>
      <c r="H36" s="166"/>
    </row>
    <row r="37" customFormat="false" ht="33.75" hidden="false" customHeight="false" outlineLevel="0" collapsed="false">
      <c r="A37" s="168"/>
      <c r="B37" s="168"/>
      <c r="C37" s="169"/>
      <c r="D37" s="175" t="s">
        <v>153</v>
      </c>
      <c r="E37" s="191" t="s">
        <v>154</v>
      </c>
      <c r="F37" s="180" t="s">
        <v>155</v>
      </c>
      <c r="G37" s="176" t="s">
        <v>152</v>
      </c>
      <c r="H37" s="166"/>
    </row>
    <row r="38" customFormat="false" ht="22.5" hidden="false" customHeight="false" outlineLevel="0" collapsed="false">
      <c r="A38" s="168"/>
      <c r="B38" s="168"/>
      <c r="C38" s="169"/>
      <c r="D38" s="192" t="s">
        <v>156</v>
      </c>
      <c r="E38" s="193" t="s">
        <v>157</v>
      </c>
      <c r="F38" s="178" t="s">
        <v>79</v>
      </c>
      <c r="G38" s="194"/>
      <c r="H38" s="166"/>
    </row>
    <row r="39" customFormat="false" ht="22.5" hidden="false" customHeight="true" outlineLevel="0" collapsed="false">
      <c r="A39" s="168"/>
      <c r="B39" s="168"/>
      <c r="C39" s="169"/>
      <c r="D39" s="175" t="s">
        <v>158</v>
      </c>
      <c r="E39" s="179" t="s">
        <v>132</v>
      </c>
      <c r="F39" s="180" t="s">
        <v>64</v>
      </c>
      <c r="G39" s="195" t="s">
        <v>159</v>
      </c>
      <c r="H39" s="166"/>
    </row>
    <row r="40" customFormat="false" ht="15" hidden="false" customHeight="true" outlineLevel="0" collapsed="false">
      <c r="A40" s="168"/>
      <c r="B40" s="168"/>
      <c r="C40" s="169"/>
      <c r="D40" s="186"/>
      <c r="E40" s="187" t="s">
        <v>160</v>
      </c>
      <c r="F40" s="196"/>
      <c r="G40" s="195"/>
      <c r="H40" s="190"/>
    </row>
    <row r="41" customFormat="false" ht="22.5" hidden="false" customHeight="false" outlineLevel="0" collapsed="false">
      <c r="A41" s="168"/>
      <c r="B41" s="168"/>
      <c r="C41" s="169"/>
      <c r="D41" s="175" t="s">
        <v>161</v>
      </c>
      <c r="E41" s="191" t="s">
        <v>162</v>
      </c>
      <c r="F41" s="180" t="s">
        <v>163</v>
      </c>
      <c r="G41" s="176" t="s">
        <v>164</v>
      </c>
      <c r="H41" s="166"/>
    </row>
    <row r="42" customFormat="false" ht="22.5" hidden="false" customHeight="false" outlineLevel="0" collapsed="false">
      <c r="A42" s="168"/>
      <c r="B42" s="168"/>
      <c r="C42" s="169"/>
      <c r="D42" s="175" t="s">
        <v>165</v>
      </c>
      <c r="E42" s="191" t="s">
        <v>166</v>
      </c>
      <c r="F42" s="181" t="s">
        <v>167</v>
      </c>
      <c r="G42" s="176"/>
      <c r="H42" s="166"/>
    </row>
    <row r="43" customFormat="false" ht="22.5" hidden="false" customHeight="false" outlineLevel="0" collapsed="false">
      <c r="A43" s="168"/>
      <c r="B43" s="168"/>
      <c r="C43" s="169"/>
      <c r="D43" s="175" t="s">
        <v>168</v>
      </c>
      <c r="E43" s="191" t="s">
        <v>169</v>
      </c>
      <c r="F43" s="178" t="s">
        <v>79</v>
      </c>
      <c r="G43" s="193"/>
      <c r="H43" s="166"/>
    </row>
    <row r="44" customFormat="false" ht="22.5" hidden="false" customHeight="true" outlineLevel="0" collapsed="false">
      <c r="A44" s="197" t="s">
        <v>170</v>
      </c>
      <c r="B44" s="168"/>
      <c r="C44" s="198"/>
      <c r="D44" s="175" t="s">
        <v>170</v>
      </c>
      <c r="E44" s="179" t="s">
        <v>171</v>
      </c>
      <c r="F44" s="199" t="s">
        <v>172</v>
      </c>
      <c r="G44" s="193" t="s">
        <v>173</v>
      </c>
      <c r="H44" s="166"/>
    </row>
    <row r="45" customFormat="false" ht="22.5" hidden="false" customHeight="false" outlineLevel="0" collapsed="false">
      <c r="A45" s="197"/>
      <c r="B45" s="168"/>
      <c r="C45" s="198"/>
      <c r="D45" s="175" t="s">
        <v>174</v>
      </c>
      <c r="E45" s="179" t="s">
        <v>175</v>
      </c>
      <c r="F45" s="199" t="s">
        <v>172</v>
      </c>
      <c r="G45" s="193" t="s">
        <v>176</v>
      </c>
      <c r="H45" s="166"/>
    </row>
    <row r="46" customFormat="false" ht="33.75" hidden="false" customHeight="false" outlineLevel="0" collapsed="false">
      <c r="A46" s="197"/>
      <c r="B46" s="168"/>
      <c r="C46" s="198"/>
      <c r="D46" s="175" t="s">
        <v>177</v>
      </c>
      <c r="E46" s="179" t="s">
        <v>178</v>
      </c>
      <c r="F46" s="200" t="s">
        <v>172</v>
      </c>
      <c r="G46" s="193" t="s">
        <v>179</v>
      </c>
      <c r="H46" s="166"/>
    </row>
    <row r="47" customFormat="false" ht="45" hidden="false" customHeight="false" outlineLevel="0" collapsed="false">
      <c r="A47" s="197"/>
      <c r="B47" s="168"/>
      <c r="C47" s="198"/>
      <c r="D47" s="175" t="s">
        <v>180</v>
      </c>
      <c r="E47" s="201" t="s">
        <v>181</v>
      </c>
      <c r="F47" s="199" t="s">
        <v>182</v>
      </c>
      <c r="G47" s="176" t="s">
        <v>183</v>
      </c>
      <c r="H47" s="166"/>
    </row>
    <row r="48" customFormat="false" ht="15" hidden="false" customHeight="false" outlineLevel="0" collapsed="false">
      <c r="A48" s="168"/>
      <c r="B48" s="168"/>
      <c r="C48" s="169"/>
      <c r="D48" s="186"/>
      <c r="E48" s="187" t="s">
        <v>184</v>
      </c>
      <c r="F48" s="188"/>
      <c r="G48" s="189"/>
      <c r="H48" s="190"/>
    </row>
    <row r="49" customFormat="false" ht="11.25" hidden="false" customHeight="false" outlineLevel="0" collapsed="false">
      <c r="A49" s="168"/>
      <c r="B49" s="168"/>
      <c r="C49" s="169"/>
    </row>
    <row r="50" s="207" customFormat="true" ht="27.75" hidden="false" customHeight="true" outlineLevel="0" collapsed="false">
      <c r="A50" s="202"/>
      <c r="B50" s="203"/>
      <c r="C50" s="204"/>
      <c r="D50" s="205" t="s">
        <v>185</v>
      </c>
      <c r="E50" s="205"/>
      <c r="F50" s="205"/>
      <c r="G50" s="205"/>
      <c r="H50" s="206"/>
      <c r="I50" s="206"/>
    </row>
    <row r="51" s="207" customFormat="true" ht="27.75" hidden="false" customHeight="true" outlineLevel="0" collapsed="false">
      <c r="A51" s="168"/>
      <c r="B51" s="168"/>
      <c r="C51" s="204"/>
      <c r="D51" s="205"/>
      <c r="E51" s="205"/>
      <c r="F51" s="205"/>
      <c r="G51" s="205"/>
    </row>
    <row r="53" customFormat="false" ht="27" hidden="false" customHeight="true" outlineLevel="0" collapsed="false">
      <c r="D53" s="208"/>
      <c r="E53" s="209"/>
      <c r="F53" s="210"/>
      <c r="G53" s="210"/>
    </row>
    <row r="55" customFormat="false" ht="39" hidden="false" customHeight="true" outlineLevel="0" collapsed="false">
      <c r="D55" s="211"/>
      <c r="E55" s="212"/>
      <c r="F55" s="212"/>
      <c r="G55" s="212"/>
    </row>
    <row r="56" customFormat="false" ht="27" hidden="false" customHeight="true" outlineLevel="0" collapsed="false">
      <c r="D56" s="211"/>
      <c r="E56" s="212"/>
      <c r="F56" s="212"/>
      <c r="G56" s="212"/>
    </row>
  </sheetData>
  <sheetProtection sheet="true" password="fa9c" objects="true" scenarios="true" formatColumns="false" formatRows="false"/>
  <mergeCells count="11">
    <mergeCell ref="D4:F4"/>
    <mergeCell ref="D5:G5"/>
    <mergeCell ref="E6:F6"/>
    <mergeCell ref="D7:F7"/>
    <mergeCell ref="G7:G8"/>
    <mergeCell ref="A18:A22"/>
    <mergeCell ref="C18:C22"/>
    <mergeCell ref="G39:G40"/>
    <mergeCell ref="A44:A47"/>
    <mergeCell ref="C50:C51"/>
    <mergeCell ref="D50:G51"/>
  </mergeCells>
  <dataValidations count="3">
    <dataValidation allowBlank="true" error="для выбора выполните двойной щелчок по ячейке" operator="between" prompt="Для выбора выполните двойной щелчок левой клавиши мыши по соответствующей ячейке." showDropDown="true" showErrorMessage="true" showInputMessage="true" sqref="F44:F47" type="list">
      <formula1>"a"</formula1>
      <formula2>0</formula2>
    </dataValidation>
    <dataValidation allowBlank="true" error="Допускается ввод не более 900 символов!" errorTitle="Ошибка" operator="lessThanOrEqual" showDropDown="false" showErrorMessage="true" showInputMessage="false" sqref="F12 F15 F17 F19 F21:F22 F26:F31 F33:F37 F39 F41:F42" type="textLength">
      <formula1>900</formula1>
      <formula2>0</formula2>
    </dataValidation>
    <dataValidation allowBlank="true" operator="between" prompt="Выберите значение из календаря (иконка справа от выбранной ячейки), либо введите дату непосредственно в ячейку" showDropDown="false" showErrorMessage="true" showInputMessage="true" sqref="F16 F20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" min="1" style="387" width="9.15"/>
    <col collapsed="false" customWidth="false" hidden="false" outlineLevel="0" max="257" min="2" style="386" width="9.1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E3FAFD"/>
    <pageSetUpPr fitToPage="true"/>
  </sheetPr>
  <dimension ref="A1:AC13"/>
  <sheetViews>
    <sheetView showFormulas="false" showGridLines="false" showRowColHeaders="true" showZeros="true" rightToLeft="false" tabSelected="false" showOutlineSymbols="true" defaultGridColor="true" view="normal" topLeftCell="C3" colorId="64" zoomScale="100" zoomScaleNormal="100" zoomScalePageLayoutView="100" workbookViewId="0">
      <pane xSplit="4" ySplit="8" topLeftCell="G11" activePane="bottomRight" state="frozen"/>
      <selection pane="topLeft" activeCell="C3" activeCellId="0" sqref="C3"/>
      <selection pane="topRight" activeCell="G3" activeCellId="0" sqref="G3"/>
      <selection pane="bottomLeft" activeCell="C11" activeCellId="0" sqref="C11"/>
      <selection pane="bottomRight" activeCell="E11" activeCellId="0" sqref="E11"/>
    </sheetView>
  </sheetViews>
  <sheetFormatPr defaultColWidth="10.5625" defaultRowHeight="14.25" zeroHeight="false" outlineLevelRow="0" outlineLevelCol="0"/>
  <cols>
    <col collapsed="false" customWidth="true" hidden="true" outlineLevel="0" max="1" min="1" style="213" width="9.15"/>
    <col collapsed="false" customWidth="true" hidden="true" outlineLevel="0" max="2" min="2" style="214" width="9.15"/>
    <col collapsed="false" customWidth="true" hidden="false" outlineLevel="0" max="3" min="3" style="215" width="3.71"/>
    <col collapsed="false" customWidth="true" hidden="false" outlineLevel="0" max="4" min="4" style="214" width="5.57"/>
    <col collapsed="false" customWidth="true" hidden="false" outlineLevel="0" max="6" min="5" style="214" width="38.22"/>
    <col collapsed="false" customWidth="true" hidden="false" outlineLevel="0" max="10" min="7" style="214" width="19.89"/>
    <col collapsed="false" customWidth="true" hidden="false" outlineLevel="0" max="11" min="11" style="214" width="9.72"/>
    <col collapsed="false" customWidth="true" hidden="false" outlineLevel="0" max="17" min="12" style="214" width="19.89"/>
    <col collapsed="false" customWidth="true" hidden="false" outlineLevel="0" max="18" min="18" style="214" width="103.93"/>
    <col collapsed="false" customWidth="true" hidden="false" outlineLevel="0" max="19" min="19" style="216" width="3.71"/>
    <col collapsed="false" customWidth="false" hidden="true" outlineLevel="0" max="22" min="20" style="217" width="10.59"/>
    <col collapsed="false" customWidth="true" hidden="true" outlineLevel="0" max="23" min="23" style="217" width="13.73"/>
    <col collapsed="false" customWidth="true" hidden="true" outlineLevel="0" max="24" min="24" style="217" width="15.45"/>
    <col collapsed="false" customWidth="true" hidden="true" outlineLevel="0" max="25" min="25" style="217" width="16.32"/>
    <col collapsed="false" customWidth="false" hidden="true" outlineLevel="0" max="29" min="26" style="217" width="10.59"/>
    <col collapsed="false" customWidth="false" hidden="false" outlineLevel="0" max="257" min="30" style="214" width="10.59"/>
  </cols>
  <sheetData>
    <row r="1" customFormat="false" ht="16.5" hidden="true" customHeight="true" outlineLevel="0" collapsed="false"/>
    <row r="2" customFormat="false" ht="16.5" hidden="true" customHeight="true" outlineLevel="0" collapsed="false"/>
    <row r="3" s="219" customFormat="true" ht="6" hidden="false" customHeight="false" outlineLevel="0" collapsed="false">
      <c r="A3" s="218"/>
      <c r="C3" s="220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T3" s="217"/>
      <c r="U3" s="217"/>
      <c r="V3" s="217"/>
      <c r="W3" s="217"/>
      <c r="X3" s="217"/>
      <c r="Y3" s="217"/>
      <c r="Z3" s="217"/>
      <c r="AA3" s="217"/>
      <c r="AB3" s="217"/>
      <c r="AC3" s="217"/>
    </row>
    <row r="4" customFormat="false" ht="22.5" hidden="false" customHeight="true" outlineLevel="0" collapsed="false">
      <c r="C4" s="222"/>
      <c r="D4" s="223" t="s">
        <v>186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4"/>
      <c r="S4" s="225"/>
    </row>
    <row r="5" s="219" customFormat="true" ht="6" hidden="false" customHeight="false" outlineLevel="0" collapsed="false">
      <c r="A5" s="218"/>
      <c r="C5" s="220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T5" s="217"/>
      <c r="U5" s="217"/>
      <c r="V5" s="217"/>
      <c r="W5" s="217"/>
      <c r="X5" s="217"/>
      <c r="Y5" s="217"/>
      <c r="Z5" s="217"/>
      <c r="AA5" s="217"/>
      <c r="AB5" s="217"/>
      <c r="AC5" s="217"/>
    </row>
    <row r="6" customFormat="false" ht="14.25" hidden="false" customHeight="true" outlineLevel="0" collapsed="false">
      <c r="C6" s="222"/>
      <c r="D6" s="227" t="s">
        <v>70</v>
      </c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8" t="s">
        <v>71</v>
      </c>
    </row>
    <row r="7" customFormat="false" ht="14.25" hidden="false" customHeight="true" outlineLevel="0" collapsed="false">
      <c r="C7" s="222"/>
      <c r="D7" s="227" t="s">
        <v>72</v>
      </c>
      <c r="E7" s="227" t="s">
        <v>187</v>
      </c>
      <c r="F7" s="228" t="s">
        <v>188</v>
      </c>
      <c r="G7" s="227" t="s">
        <v>189</v>
      </c>
      <c r="H7" s="229" t="s">
        <v>190</v>
      </c>
      <c r="I7" s="229" t="s">
        <v>191</v>
      </c>
      <c r="J7" s="229"/>
      <c r="K7" s="229"/>
      <c r="L7" s="229"/>
      <c r="M7" s="227" t="s">
        <v>192</v>
      </c>
      <c r="N7" s="227"/>
      <c r="O7" s="227" t="s">
        <v>193</v>
      </c>
      <c r="P7" s="227"/>
      <c r="Q7" s="230" t="s">
        <v>194</v>
      </c>
      <c r="R7" s="228"/>
    </row>
    <row r="8" customFormat="false" ht="35.25" hidden="false" customHeight="true" outlineLevel="0" collapsed="false">
      <c r="C8" s="222"/>
      <c r="D8" s="227"/>
      <c r="E8" s="227"/>
      <c r="F8" s="228"/>
      <c r="G8" s="227"/>
      <c r="H8" s="229"/>
      <c r="I8" s="227" t="s">
        <v>195</v>
      </c>
      <c r="J8" s="227" t="s">
        <v>196</v>
      </c>
      <c r="K8" s="227" t="s">
        <v>197</v>
      </c>
      <c r="L8" s="229" t="s">
        <v>198</v>
      </c>
      <c r="M8" s="227" t="s">
        <v>199</v>
      </c>
      <c r="N8" s="227" t="s">
        <v>198</v>
      </c>
      <c r="O8" s="227" t="s">
        <v>200</v>
      </c>
      <c r="P8" s="227" t="s">
        <v>198</v>
      </c>
      <c r="Q8" s="230"/>
      <c r="R8" s="228"/>
    </row>
    <row r="9" customFormat="false" ht="12" hidden="false" customHeight="true" outlineLevel="0" collapsed="false">
      <c r="C9" s="231"/>
      <c r="D9" s="232" t="s">
        <v>74</v>
      </c>
      <c r="E9" s="232" t="s">
        <v>77</v>
      </c>
      <c r="F9" s="232" t="s">
        <v>113</v>
      </c>
      <c r="G9" s="232" t="s">
        <v>135</v>
      </c>
      <c r="H9" s="232" t="s">
        <v>149</v>
      </c>
      <c r="I9" s="232" t="s">
        <v>153</v>
      </c>
      <c r="J9" s="232" t="s">
        <v>156</v>
      </c>
      <c r="K9" s="232" t="s">
        <v>161</v>
      </c>
      <c r="L9" s="232" t="s">
        <v>165</v>
      </c>
      <c r="M9" s="232" t="s">
        <v>168</v>
      </c>
      <c r="N9" s="232" t="s">
        <v>201</v>
      </c>
      <c r="O9" s="232" t="s">
        <v>202</v>
      </c>
      <c r="P9" s="232" t="s">
        <v>203</v>
      </c>
      <c r="Q9" s="232" t="s">
        <v>204</v>
      </c>
      <c r="R9" s="232" t="s">
        <v>205</v>
      </c>
      <c r="S9" s="214"/>
      <c r="Z9" s="233" t="s">
        <v>206</v>
      </c>
      <c r="AA9" s="233" t="s">
        <v>207</v>
      </c>
    </row>
    <row r="10" s="234" customFormat="true" ht="5.25" hidden="true" customHeight="true" outlineLevel="0" collapsed="false">
      <c r="C10" s="235"/>
      <c r="D10" s="236" t="s">
        <v>208</v>
      </c>
      <c r="E10" s="236"/>
      <c r="F10" s="236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8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</row>
    <row r="11" customFormat="false" ht="90" hidden="false" customHeight="true" outlineLevel="0" collapsed="false">
      <c r="A11" s="214"/>
      <c r="C11" s="222"/>
      <c r="D11" s="239" t="s">
        <v>74</v>
      </c>
      <c r="E11" s="240" t="s">
        <v>209</v>
      </c>
      <c r="F11" s="241" t="s">
        <v>210</v>
      </c>
      <c r="G11" s="242" t="n">
        <v>2132</v>
      </c>
      <c r="H11" s="242" t="n">
        <v>2132</v>
      </c>
      <c r="I11" s="243" t="n">
        <v>0</v>
      </c>
      <c r="J11" s="242" t="n">
        <v>0</v>
      </c>
      <c r="K11" s="242" t="n">
        <v>0</v>
      </c>
      <c r="L11" s="242" t="n">
        <v>0</v>
      </c>
      <c r="M11" s="242" t="n">
        <v>0</v>
      </c>
      <c r="N11" s="242" t="n">
        <v>0</v>
      </c>
      <c r="O11" s="243" t="n">
        <v>7</v>
      </c>
      <c r="P11" s="242" t="n">
        <v>485.3</v>
      </c>
      <c r="Q11" s="243" t="n">
        <v>0</v>
      </c>
      <c r="R11" s="244" t="s">
        <v>211</v>
      </c>
      <c r="S11" s="214"/>
      <c r="Z11" s="233" t="str">
        <f aca="false">IF(E11="","n",IF(ISERROR(MATCH(E11,List05_CS_Copy,0)),"n","y"))</f>
        <v>y</v>
      </c>
      <c r="AA11" s="233" t="str">
        <f aca="false">IF(F11="","n",IF(ISERROR(MATCH(F11,List05_VD_Copy,0)),"n","y"))</f>
        <v>y</v>
      </c>
    </row>
    <row r="12" customFormat="false" ht="15" hidden="false" customHeight="true" outlineLevel="0" collapsed="false">
      <c r="A12" s="214"/>
      <c r="C12" s="222"/>
      <c r="D12" s="245"/>
      <c r="E12" s="246"/>
      <c r="F12" s="246" t="s">
        <v>212</v>
      </c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8"/>
      <c r="R12" s="244"/>
      <c r="S12" s="214"/>
    </row>
    <row r="13" customFormat="false" ht="3" hidden="false" customHeight="true" outlineLevel="0" collapsed="false">
      <c r="S13" s="214"/>
    </row>
  </sheetData>
  <sheetProtection sheet="true" password="fa9c" objects="true" scenarios="true" formatColumns="false" formatRows="false"/>
  <mergeCells count="13">
    <mergeCell ref="D4:Q4"/>
    <mergeCell ref="D6:Q6"/>
    <mergeCell ref="R6:R8"/>
    <mergeCell ref="D7:D8"/>
    <mergeCell ref="E7:E8"/>
    <mergeCell ref="F7:F8"/>
    <mergeCell ref="G7:G8"/>
    <mergeCell ref="H7:H8"/>
    <mergeCell ref="I7:L7"/>
    <mergeCell ref="M7:N7"/>
    <mergeCell ref="O7:P7"/>
    <mergeCell ref="Q7:Q8"/>
    <mergeCell ref="R11:R12"/>
  </mergeCells>
  <dataValidations count="6">
    <dataValidation allowBlank="true" error="Допускается ввод не более 900 символов!" errorTitle="Ошибка" operator="lessThanOrEqual" showDropDown="false" showErrorMessage="true" showInputMessage="false" sqref="E11" type="textLength">
      <formula1>900</formula1>
      <formula2>0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G10:Q10 G11:H11 J11 L11 N11 P11" type="decimal">
      <formula1>0</formula1>
      <formula2>1E+024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E10:F10" type="none">
      <formula1>0</formula1>
      <formula2>0</formula2>
    </dataValidation>
    <dataValidation allowBlank="true" error="Допускается ввод только неотрицательных целых чисел!" errorTitle="Ошибка" operator="between" showDropDown="false" showErrorMessage="true" showInputMessage="false" sqref="I11 M11 O11 Q11" type="whole">
      <formula1>0</formula1>
      <formula2>1E+024</formula2>
    </dataValidation>
    <dataValidation allowBlank="true" operator="between" prompt="Выберите один или несколько одновременно видов деятельности, выполнив последовательно по одному щелчку на строке с видом деятельности" showDropDown="false" showErrorMessage="true" showInputMessage="true" sqref="F11" type="none">
      <formula1>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K11" type="list">
      <formula1>kind_of_unit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E3FAFD"/>
    <pageSetUpPr fitToPage="true"/>
  </sheetPr>
  <dimension ref="A1:V21"/>
  <sheetViews>
    <sheetView showFormulas="false" showGridLines="false" showRowColHeaders="true" showZeros="true" rightToLeft="false" tabSelected="false" showOutlineSymbols="true" defaultGridColor="true" view="normal" topLeftCell="C3" colorId="64" zoomScale="100" zoomScaleNormal="100" zoomScalePageLayoutView="100" workbookViewId="0">
      <selection pane="topLeft" activeCell="K11" activeCellId="0" sqref="K11"/>
    </sheetView>
  </sheetViews>
  <sheetFormatPr defaultColWidth="10.5625" defaultRowHeight="14.25" zeroHeight="false" outlineLevelRow="0" outlineLevelCol="0"/>
  <cols>
    <col collapsed="false" customWidth="true" hidden="true" outlineLevel="0" max="1" min="1" style="213" width="9.15"/>
    <col collapsed="false" customWidth="true" hidden="true" outlineLevel="0" max="2" min="2" style="214" width="9.15"/>
    <col collapsed="false" customWidth="true" hidden="false" outlineLevel="0" max="3" min="3" style="215" width="3.71"/>
    <col collapsed="false" customWidth="true" hidden="false" outlineLevel="0" max="4" min="4" style="214" width="6.3"/>
    <col collapsed="false" customWidth="true" hidden="false" outlineLevel="0" max="5" min="5" style="214" width="30.77"/>
    <col collapsed="false" customWidth="true" hidden="false" outlineLevel="0" max="6" min="6" style="214" width="3.71"/>
    <col collapsed="false" customWidth="true" hidden="false" outlineLevel="0" max="7" min="7" style="214" width="6.3"/>
    <col collapsed="false" customWidth="true" hidden="false" outlineLevel="0" max="8" min="8" style="214" width="30.77"/>
    <col collapsed="false" customWidth="true" hidden="false" outlineLevel="0" max="9" min="9" style="214" width="9.01"/>
    <col collapsed="false" customWidth="true" hidden="false" outlineLevel="0" max="10" min="10" style="214" width="12.16"/>
    <col collapsed="false" customWidth="true" hidden="false" outlineLevel="0" max="11" min="11" style="214" width="46.8"/>
    <col collapsed="false" customWidth="true" hidden="false" outlineLevel="0" max="12" min="12" style="214" width="100.5"/>
    <col collapsed="false" customWidth="true" hidden="true" outlineLevel="0" max="13" min="13" style="216" width="7.58"/>
    <col collapsed="false" customWidth="false" hidden="true" outlineLevel="0" max="22" min="14" style="214" width="10.59"/>
    <col collapsed="false" customWidth="false" hidden="false" outlineLevel="0" max="257" min="23" style="214" width="10.59"/>
  </cols>
  <sheetData>
    <row r="1" s="217" customFormat="true" ht="16.5" hidden="true" customHeight="true" outlineLevel="0" collapsed="false">
      <c r="C1" s="249"/>
      <c r="P1" s="217" t="s">
        <v>213</v>
      </c>
      <c r="Q1" s="217" t="s">
        <v>214</v>
      </c>
      <c r="R1" s="217" t="s">
        <v>215</v>
      </c>
    </row>
    <row r="2" s="217" customFormat="true" ht="16.5" hidden="true" customHeight="true" outlineLevel="0" collapsed="false">
      <c r="C2" s="249"/>
    </row>
    <row r="3" s="219" customFormat="true" ht="6" hidden="false" customHeight="false" outlineLevel="0" collapsed="false">
      <c r="A3" s="218"/>
      <c r="C3" s="220"/>
      <c r="D3" s="250"/>
      <c r="E3" s="250"/>
      <c r="F3" s="250"/>
      <c r="G3" s="250"/>
      <c r="H3" s="250"/>
      <c r="I3" s="251"/>
      <c r="J3" s="221"/>
      <c r="K3" s="221"/>
      <c r="L3" s="221"/>
    </row>
    <row r="4" customFormat="false" ht="22.5" hidden="false" customHeight="true" outlineLevel="0" collapsed="false">
      <c r="C4" s="222"/>
      <c r="D4" s="223" t="s">
        <v>216</v>
      </c>
      <c r="E4" s="223"/>
      <c r="F4" s="223"/>
      <c r="G4" s="223"/>
      <c r="H4" s="223"/>
      <c r="I4" s="223"/>
      <c r="J4" s="224"/>
      <c r="K4" s="252"/>
      <c r="L4" s="252"/>
    </row>
    <row r="5" s="219" customFormat="true" ht="6" hidden="false" customHeight="false" outlineLevel="0" collapsed="false">
      <c r="A5" s="218"/>
      <c r="C5" s="220"/>
      <c r="D5" s="250"/>
      <c r="E5" s="253"/>
      <c r="F5" s="253"/>
      <c r="G5" s="253"/>
      <c r="H5" s="253"/>
      <c r="I5" s="226"/>
      <c r="J5" s="226"/>
      <c r="K5" s="226"/>
      <c r="L5" s="226"/>
    </row>
    <row r="6" customFormat="false" ht="14.25" hidden="false" customHeight="true" outlineLevel="0" collapsed="false">
      <c r="C6" s="222"/>
      <c r="D6" s="254" t="s">
        <v>70</v>
      </c>
      <c r="E6" s="254"/>
      <c r="F6" s="254"/>
      <c r="G6" s="254"/>
      <c r="H6" s="254"/>
      <c r="I6" s="254"/>
      <c r="J6" s="254"/>
      <c r="K6" s="254"/>
      <c r="L6" s="228" t="s">
        <v>71</v>
      </c>
    </row>
    <row r="7" customFormat="false" ht="45" hidden="false" customHeight="false" outlineLevel="0" collapsed="false">
      <c r="C7" s="222"/>
      <c r="D7" s="254" t="s">
        <v>72</v>
      </c>
      <c r="E7" s="228" t="s">
        <v>217</v>
      </c>
      <c r="F7" s="228"/>
      <c r="G7" s="254" t="s">
        <v>72</v>
      </c>
      <c r="H7" s="228" t="s">
        <v>218</v>
      </c>
      <c r="I7" s="228" t="s">
        <v>215</v>
      </c>
      <c r="J7" s="228" t="s">
        <v>219</v>
      </c>
      <c r="K7" s="228" t="s">
        <v>220</v>
      </c>
      <c r="L7" s="228"/>
    </row>
    <row r="8" customFormat="false" ht="12" hidden="false" customHeight="true" outlineLevel="0" collapsed="false">
      <c r="C8" s="231"/>
      <c r="D8" s="255" t="s">
        <v>74</v>
      </c>
      <c r="E8" s="255" t="s">
        <v>77</v>
      </c>
      <c r="F8" s="255"/>
      <c r="G8" s="255" t="s">
        <v>113</v>
      </c>
      <c r="H8" s="255" t="s">
        <v>135</v>
      </c>
      <c r="I8" s="255" t="s">
        <v>149</v>
      </c>
      <c r="J8" s="255" t="s">
        <v>153</v>
      </c>
      <c r="K8" s="255" t="s">
        <v>156</v>
      </c>
      <c r="L8" s="255" t="s">
        <v>161</v>
      </c>
      <c r="M8" s="214"/>
    </row>
    <row r="9" customFormat="false" ht="78.75" hidden="true" customHeight="true" outlineLevel="0" collapsed="false">
      <c r="A9" s="214"/>
      <c r="C9" s="222"/>
      <c r="D9" s="227" t="n">
        <v>0</v>
      </c>
      <c r="E9" s="256"/>
      <c r="F9" s="257"/>
      <c r="G9" s="227" t="n">
        <v>0</v>
      </c>
      <c r="H9" s="256"/>
      <c r="I9" s="256"/>
      <c r="J9" s="256"/>
      <c r="K9" s="256"/>
      <c r="L9" s="244" t="s">
        <v>221</v>
      </c>
    </row>
    <row r="10" customFormat="false" ht="21.95" hidden="true" customHeight="true" outlineLevel="0" collapsed="false">
      <c r="A10" s="214"/>
      <c r="C10" s="258" t="s">
        <v>222</v>
      </c>
      <c r="D10" s="254" t="n">
        <v>1</v>
      </c>
      <c r="E10" s="259" t="s">
        <v>223</v>
      </c>
      <c r="F10" s="260"/>
      <c r="G10" s="261" t="n">
        <v>0</v>
      </c>
      <c r="H10" s="262"/>
      <c r="I10" s="263"/>
      <c r="J10" s="264"/>
      <c r="K10" s="265"/>
      <c r="L10" s="244"/>
      <c r="M10" s="217"/>
      <c r="N10" s="217"/>
      <c r="O10" s="217"/>
      <c r="P10" s="266"/>
      <c r="Q10" s="266"/>
      <c r="R10" s="267"/>
      <c r="S10" s="217"/>
      <c r="T10" s="217"/>
      <c r="U10" s="217"/>
      <c r="V10" s="217"/>
    </row>
    <row r="11" customFormat="false" ht="21.95" hidden="false" customHeight="true" outlineLevel="0" collapsed="false">
      <c r="A11" s="214"/>
      <c r="C11" s="258"/>
      <c r="D11" s="254"/>
      <c r="E11" s="259"/>
      <c r="F11" s="268" t="s">
        <v>222</v>
      </c>
      <c r="G11" s="227" t="n">
        <v>1</v>
      </c>
      <c r="H11" s="269" t="s">
        <v>224</v>
      </c>
      <c r="I11" s="270" t="s">
        <v>225</v>
      </c>
      <c r="J11" s="271" t="s">
        <v>37</v>
      </c>
      <c r="K11" s="272"/>
      <c r="L11" s="244"/>
      <c r="M11" s="217"/>
      <c r="N11" s="217"/>
      <c r="O11" s="217"/>
      <c r="P11" s="266" t="e">
        <f aca="false">mergeValue(E11)</f>
        <v>#VALUE!</v>
      </c>
      <c r="Q11" s="266" t="str">
        <f aca="false">H11</f>
        <v>Семибратово сельское поселение</v>
      </c>
      <c r="R11" s="267" t="str">
        <f aca="false">I11</f>
        <v>78637447</v>
      </c>
      <c r="S11" s="217" t="str">
        <f aca="false">Q11&amp;" ("&amp;R11&amp;")"</f>
        <v>Семибратово сельское поселение (78637447)</v>
      </c>
      <c r="T11" s="217"/>
      <c r="U11" s="217"/>
      <c r="V11" s="217"/>
    </row>
    <row r="12" customFormat="false" ht="21.95" hidden="false" customHeight="true" outlineLevel="0" collapsed="false">
      <c r="A12" s="214"/>
      <c r="C12" s="258"/>
      <c r="D12" s="254"/>
      <c r="E12" s="259"/>
      <c r="F12" s="273"/>
      <c r="G12" s="274"/>
      <c r="H12" s="275" t="s">
        <v>226</v>
      </c>
      <c r="I12" s="276"/>
      <c r="J12" s="276"/>
      <c r="K12" s="276"/>
      <c r="L12" s="244"/>
      <c r="M12" s="277"/>
      <c r="N12" s="217"/>
      <c r="O12" s="217"/>
      <c r="P12" s="217"/>
      <c r="Q12" s="217"/>
      <c r="R12" s="278"/>
      <c r="S12" s="217"/>
      <c r="T12" s="217"/>
      <c r="U12" s="217"/>
      <c r="V12" s="217"/>
    </row>
    <row r="13" customFormat="false" ht="21.95" hidden="true" customHeight="true" outlineLevel="0" collapsed="false">
      <c r="A13" s="214"/>
      <c r="C13" s="258" t="s">
        <v>222</v>
      </c>
      <c r="D13" s="254" t="n">
        <v>2</v>
      </c>
      <c r="E13" s="259" t="s">
        <v>227</v>
      </c>
      <c r="F13" s="260"/>
      <c r="G13" s="261" t="n">
        <v>0</v>
      </c>
      <c r="H13" s="262"/>
      <c r="I13" s="263"/>
      <c r="J13" s="264"/>
      <c r="K13" s="265"/>
      <c r="L13" s="244"/>
      <c r="M13" s="217"/>
      <c r="N13" s="217"/>
      <c r="O13" s="217"/>
      <c r="P13" s="266"/>
      <c r="Q13" s="266"/>
      <c r="R13" s="267"/>
      <c r="S13" s="217"/>
      <c r="T13" s="217"/>
      <c r="U13" s="217"/>
      <c r="V13" s="217"/>
    </row>
    <row r="14" customFormat="false" ht="21.95" hidden="false" customHeight="true" outlineLevel="0" collapsed="false">
      <c r="A14" s="214"/>
      <c r="C14" s="258"/>
      <c r="D14" s="254"/>
      <c r="E14" s="259"/>
      <c r="F14" s="268" t="s">
        <v>222</v>
      </c>
      <c r="G14" s="227" t="n">
        <v>1</v>
      </c>
      <c r="H14" s="269" t="s">
        <v>228</v>
      </c>
      <c r="I14" s="270" t="s">
        <v>229</v>
      </c>
      <c r="J14" s="271" t="s">
        <v>37</v>
      </c>
      <c r="K14" s="272"/>
      <c r="L14" s="244"/>
      <c r="M14" s="217"/>
      <c r="N14" s="217"/>
      <c r="O14" s="217"/>
      <c r="P14" s="266" t="e">
        <f aca="false">mergeValue(E14)</f>
        <v>#VALUE!</v>
      </c>
      <c r="Q14" s="266" t="str">
        <f aca="false">H14</f>
        <v>Городское поселение г.Углич</v>
      </c>
      <c r="R14" s="267" t="str">
        <f aca="false">I14</f>
        <v>78646101</v>
      </c>
      <c r="S14" s="217" t="str">
        <f aca="false">Q14&amp;" ("&amp;R14&amp;")"</f>
        <v>Городское поселение г.Углич (78646101)</v>
      </c>
      <c r="T14" s="217"/>
      <c r="U14" s="217"/>
      <c r="V14" s="217"/>
    </row>
    <row r="15" customFormat="false" ht="21.95" hidden="false" customHeight="true" outlineLevel="0" collapsed="false">
      <c r="A15" s="214"/>
      <c r="C15" s="258"/>
      <c r="D15" s="254"/>
      <c r="E15" s="259"/>
      <c r="F15" s="273"/>
      <c r="G15" s="274"/>
      <c r="H15" s="275" t="s">
        <v>226</v>
      </c>
      <c r="I15" s="276"/>
      <c r="J15" s="276"/>
      <c r="K15" s="276"/>
      <c r="L15" s="244"/>
      <c r="M15" s="277"/>
      <c r="N15" s="217"/>
      <c r="O15" s="217"/>
      <c r="P15" s="217"/>
      <c r="Q15" s="217"/>
      <c r="R15" s="278"/>
      <c r="S15" s="217"/>
      <c r="T15" s="217"/>
      <c r="U15" s="217"/>
      <c r="V15" s="217"/>
    </row>
    <row r="16" customFormat="false" ht="21.95" hidden="true" customHeight="true" outlineLevel="0" collapsed="false">
      <c r="A16" s="214"/>
      <c r="C16" s="258" t="s">
        <v>222</v>
      </c>
      <c r="D16" s="254" t="n">
        <v>3</v>
      </c>
      <c r="E16" s="259" t="s">
        <v>230</v>
      </c>
      <c r="F16" s="260"/>
      <c r="G16" s="261" t="n">
        <v>0</v>
      </c>
      <c r="H16" s="262"/>
      <c r="I16" s="263"/>
      <c r="J16" s="264"/>
      <c r="K16" s="265"/>
      <c r="L16" s="244"/>
      <c r="M16" s="217"/>
      <c r="N16" s="217"/>
      <c r="O16" s="217"/>
      <c r="P16" s="266"/>
      <c r="Q16" s="266"/>
      <c r="R16" s="267"/>
      <c r="S16" s="217"/>
      <c r="T16" s="217"/>
      <c r="U16" s="217"/>
      <c r="V16" s="217"/>
    </row>
    <row r="17" customFormat="false" ht="21.95" hidden="false" customHeight="true" outlineLevel="0" collapsed="false">
      <c r="A17" s="214"/>
      <c r="C17" s="258"/>
      <c r="D17" s="254"/>
      <c r="E17" s="259"/>
      <c r="F17" s="268" t="s">
        <v>222</v>
      </c>
      <c r="G17" s="227" t="n">
        <v>1</v>
      </c>
      <c r="H17" s="269" t="s">
        <v>230</v>
      </c>
      <c r="I17" s="270" t="s">
        <v>231</v>
      </c>
      <c r="J17" s="271" t="s">
        <v>37</v>
      </c>
      <c r="K17" s="272"/>
      <c r="L17" s="244"/>
      <c r="M17" s="217"/>
      <c r="N17" s="217"/>
      <c r="O17" s="217"/>
      <c r="P17" s="266" t="e">
        <f aca="false">mergeValue(E17)</f>
        <v>#VALUE!</v>
      </c>
      <c r="Q17" s="266" t="str">
        <f aca="false">H17</f>
        <v>город Ярославль</v>
      </c>
      <c r="R17" s="267" t="str">
        <f aca="false">I17</f>
        <v>78701000</v>
      </c>
      <c r="S17" s="217" t="str">
        <f aca="false">Q17&amp;" ("&amp;R17&amp;")"</f>
        <v>город Ярославль (78701000)</v>
      </c>
      <c r="T17" s="217"/>
      <c r="U17" s="217"/>
      <c r="V17" s="217"/>
    </row>
    <row r="18" customFormat="false" ht="21.95" hidden="false" customHeight="true" outlineLevel="0" collapsed="false">
      <c r="A18" s="214"/>
      <c r="C18" s="258"/>
      <c r="D18" s="254"/>
      <c r="E18" s="259"/>
      <c r="F18" s="273"/>
      <c r="G18" s="274"/>
      <c r="H18" s="275" t="s">
        <v>226</v>
      </c>
      <c r="I18" s="276"/>
      <c r="J18" s="276"/>
      <c r="K18" s="276"/>
      <c r="L18" s="244"/>
      <c r="M18" s="277"/>
      <c r="N18" s="217"/>
      <c r="O18" s="217"/>
      <c r="P18" s="217"/>
      <c r="Q18" s="217"/>
      <c r="R18" s="278"/>
      <c r="S18" s="217"/>
      <c r="T18" s="217"/>
      <c r="U18" s="217"/>
      <c r="V18" s="217"/>
    </row>
    <row r="19" customFormat="false" ht="15" hidden="false" customHeight="true" outlineLevel="0" collapsed="false">
      <c r="A19" s="214"/>
      <c r="C19" s="222"/>
      <c r="D19" s="279"/>
      <c r="E19" s="275" t="s">
        <v>232</v>
      </c>
      <c r="F19" s="276"/>
      <c r="G19" s="276"/>
      <c r="H19" s="276"/>
      <c r="I19" s="276"/>
      <c r="J19" s="276"/>
      <c r="K19" s="280"/>
      <c r="L19" s="244"/>
      <c r="M19" s="281"/>
    </row>
    <row r="20" s="219" customFormat="true" ht="6" hidden="false" customHeight="false" outlineLevel="0" collapsed="false">
      <c r="A20" s="218"/>
      <c r="C20" s="282"/>
    </row>
    <row r="21" customFormat="false" ht="14.25" hidden="false" customHeight="true" outlineLevel="0" collapsed="false">
      <c r="C21" s="283"/>
      <c r="D21" s="284" t="s">
        <v>233</v>
      </c>
      <c r="E21" s="284"/>
      <c r="F21" s="284"/>
      <c r="G21" s="284"/>
      <c r="H21" s="284"/>
      <c r="I21" s="284"/>
      <c r="J21" s="284"/>
      <c r="K21" s="284"/>
      <c r="L21" s="284"/>
    </row>
  </sheetData>
  <sheetProtection sheet="true" password="fa9c" objects="true" scenarios="true" formatColumns="false" formatRows="false"/>
  <mergeCells count="14">
    <mergeCell ref="D4:I4"/>
    <mergeCell ref="D6:K6"/>
    <mergeCell ref="L6:L7"/>
    <mergeCell ref="L9:L19"/>
    <mergeCell ref="C10:C12"/>
    <mergeCell ref="D10:D12"/>
    <mergeCell ref="E10:E12"/>
    <mergeCell ref="C13:C15"/>
    <mergeCell ref="D13:D15"/>
    <mergeCell ref="E13:E15"/>
    <mergeCell ref="C16:C18"/>
    <mergeCell ref="D16:D18"/>
    <mergeCell ref="E16:E18"/>
    <mergeCell ref="D21:L21"/>
  </mergeCells>
  <dataValidations count="5">
    <dataValidation allowBlank="true" error="Допускается ввод только неотрицательных чисел!" errorTitle="Ошибка" operator="between" showDropDown="false" showErrorMessage="true" showInputMessage="false" sqref="E9 H9:K9 I11 I14 I17" type="decimal">
      <formula1>0</formula1>
      <formula2>1E+024</formula2>
    </dataValidation>
    <dataValidation allowBlank="true" operator="between" prompt="Выберите муниципальный район, муниципальное образование и ОКТМО, выполнив двойной щелчок левой кнопки мыши по ячейке." showDropDown="false" showErrorMessage="true" showInputMessage="true" sqref="E10 E13 E16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K11 K14 K17" type="textLength">
      <formula1>900</formula1>
      <formula2>0</formula2>
    </dataValidation>
    <dataValidation allowBlank="true" operator="between" prompt="Изменение значения по двойному щелчоку левой кнопки мыши" showDropDown="false" showErrorMessage="true" showInputMessage="true" sqref="J11 J14 J17" type="none">
      <formula1>0</formula1>
      <formula2>0</formula2>
    </dataValidation>
    <dataValidation allowBlank="true" operator="between" prompt="Выберите муниципальное образование и ОКТМО, выполнив двойной щелчок левой кнопки мыши по ячейке." showDropDown="false" showErrorMessage="true" showInputMessage="true" sqref="H11 H14 H17" type="none">
      <formula1>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0C0C0"/>
    <pageSetUpPr fitToPage="false"/>
  </sheetPr>
  <dimension ref="A1:X25"/>
  <sheetViews>
    <sheetView showFormulas="false" showGridLines="fals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J18" activeCellId="0" sqref="J18"/>
    </sheetView>
  </sheetViews>
  <sheetFormatPr defaultColWidth="10.5625" defaultRowHeight="14.25" zeroHeight="false" outlineLevelRow="0" outlineLevelCol="0"/>
  <cols>
    <col collapsed="false" customWidth="true" hidden="true" outlineLevel="0" max="1" min="1" style="278" width="3.71"/>
    <col collapsed="false" customWidth="true" hidden="true" outlineLevel="0" max="3" min="2" style="217" width="3.71"/>
    <col collapsed="false" customWidth="true" hidden="false" outlineLevel="0" max="7" min="4" style="217" width="3.71"/>
    <col collapsed="false" customWidth="true" hidden="false" outlineLevel="0" max="8" min="8" style="285" width="3.71"/>
    <col collapsed="false" customWidth="true" hidden="false" outlineLevel="0" max="9" min="9" style="214" width="9.72"/>
    <col collapsed="false" customWidth="true" hidden="false" outlineLevel="0" max="10" min="10" style="214" width="37.78"/>
    <col collapsed="false" customWidth="true" hidden="false" outlineLevel="0" max="11" min="11" style="214" width="67"/>
    <col collapsed="false" customWidth="true" hidden="false" outlineLevel="0" max="12" min="12" style="214" width="116.24"/>
    <col collapsed="false" customWidth="false" hidden="false" outlineLevel="0" max="13" min="13" style="217" width="10.59"/>
    <col collapsed="false" customWidth="false" hidden="true" outlineLevel="0" max="14" min="14" style="286" width="10.59"/>
    <col collapsed="false" customWidth="true" hidden="true" outlineLevel="0" max="15" min="15" style="286" width="11.15"/>
    <col collapsed="false" customWidth="false" hidden="true" outlineLevel="0" max="17" min="16" style="286" width="10.59"/>
    <col collapsed="false" customWidth="true" hidden="true" outlineLevel="0" max="18" min="18" style="286" width="11.31"/>
    <col collapsed="false" customWidth="false" hidden="true" outlineLevel="0" max="19" min="19" style="286" width="10.59"/>
    <col collapsed="false" customWidth="false" hidden="false" outlineLevel="0" max="24" min="20" style="217" width="10.59"/>
    <col collapsed="false" customWidth="false" hidden="false" outlineLevel="0" max="257" min="25" style="214" width="10.59"/>
  </cols>
  <sheetData>
    <row r="1" customFormat="false" ht="3" hidden="false" customHeight="true" outlineLevel="0" collapsed="false">
      <c r="A1" s="278" t="s">
        <v>74</v>
      </c>
    </row>
    <row r="2" customFormat="false" ht="22.5" hidden="false" customHeight="true" outlineLevel="0" collapsed="false">
      <c r="I2" s="287" t="s">
        <v>234</v>
      </c>
      <c r="J2" s="287"/>
      <c r="K2" s="287"/>
      <c r="L2" s="225"/>
    </row>
    <row r="3" customFormat="false" ht="3" hidden="false" customHeight="true" outlineLevel="0" collapsed="false"/>
    <row r="4" s="289" customFormat="true" ht="11.25" hidden="false" customHeight="true" outlineLevel="0" collapsed="false">
      <c r="A4" s="288"/>
      <c r="B4" s="288"/>
      <c r="C4" s="288"/>
      <c r="D4" s="288"/>
      <c r="E4" s="288"/>
      <c r="F4" s="288"/>
      <c r="G4" s="288"/>
      <c r="I4" s="227" t="s">
        <v>70</v>
      </c>
      <c r="J4" s="227"/>
      <c r="K4" s="227"/>
      <c r="L4" s="290" t="s">
        <v>71</v>
      </c>
      <c r="M4" s="288"/>
      <c r="N4" s="291"/>
      <c r="O4" s="291"/>
      <c r="P4" s="291"/>
      <c r="Q4" s="291"/>
      <c r="R4" s="291"/>
      <c r="S4" s="291"/>
      <c r="T4" s="288"/>
      <c r="U4" s="288"/>
      <c r="V4" s="288"/>
      <c r="W4" s="288"/>
      <c r="X4" s="288"/>
    </row>
    <row r="5" s="289" customFormat="true" ht="11.25" hidden="false" customHeight="true" outlineLevel="0" collapsed="false">
      <c r="A5" s="288"/>
      <c r="B5" s="288"/>
      <c r="C5" s="288"/>
      <c r="D5" s="288"/>
      <c r="E5" s="288"/>
      <c r="F5" s="288"/>
      <c r="G5" s="288"/>
      <c r="I5" s="290" t="s">
        <v>72</v>
      </c>
      <c r="J5" s="292" t="s">
        <v>73</v>
      </c>
      <c r="K5" s="293" t="s">
        <v>21</v>
      </c>
      <c r="L5" s="290"/>
      <c r="M5" s="288"/>
      <c r="N5" s="291"/>
      <c r="O5" s="291"/>
      <c r="P5" s="291"/>
      <c r="Q5" s="291"/>
      <c r="R5" s="291"/>
      <c r="S5" s="291"/>
      <c r="T5" s="288"/>
      <c r="U5" s="288"/>
      <c r="V5" s="288"/>
      <c r="W5" s="288"/>
      <c r="X5" s="288"/>
    </row>
    <row r="6" s="289" customFormat="true" ht="12" hidden="false" customHeight="true" outlineLevel="0" collapsed="false">
      <c r="A6" s="288"/>
      <c r="B6" s="288"/>
      <c r="C6" s="288"/>
      <c r="D6" s="288"/>
      <c r="E6" s="288"/>
      <c r="F6" s="288"/>
      <c r="G6" s="288"/>
      <c r="I6" s="294" t="s">
        <v>74</v>
      </c>
      <c r="J6" s="295" t="n">
        <v>2</v>
      </c>
      <c r="K6" s="296" t="n">
        <v>3</v>
      </c>
      <c r="L6" s="297" t="n">
        <v>4</v>
      </c>
      <c r="M6" s="288" t="n">
        <v>4</v>
      </c>
      <c r="N6" s="288" t="s">
        <v>235</v>
      </c>
      <c r="O6" s="288" t="s">
        <v>236</v>
      </c>
      <c r="P6" s="288" t="s">
        <v>237</v>
      </c>
      <c r="Q6" s="288" t="s">
        <v>238</v>
      </c>
      <c r="R6" s="288" t="s">
        <v>239</v>
      </c>
      <c r="S6" s="288" t="s">
        <v>240</v>
      </c>
      <c r="T6" s="288"/>
      <c r="U6" s="288"/>
      <c r="V6" s="288"/>
      <c r="W6" s="288"/>
      <c r="X6" s="288"/>
    </row>
    <row r="7" s="289" customFormat="true" ht="18.75" hidden="false" customHeight="false" outlineLevel="0" collapsed="false">
      <c r="A7" s="288" t="n">
        <v>0</v>
      </c>
      <c r="B7" s="288"/>
      <c r="C7" s="288"/>
      <c r="D7" s="288"/>
      <c r="E7" s="288"/>
      <c r="F7" s="288"/>
      <c r="G7" s="288"/>
      <c r="I7" s="298" t="n">
        <v>1</v>
      </c>
      <c r="J7" s="299" t="s">
        <v>241</v>
      </c>
      <c r="K7" s="300" t="str">
        <f aca="false">IF(form_up_date="","",form_up_date)</f>
        <v>23.08.2019</v>
      </c>
      <c r="L7" s="301" t="s">
        <v>242</v>
      </c>
      <c r="M7" s="302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</row>
    <row r="8" s="306" customFormat="true" ht="45" hidden="false" customHeight="true" outlineLevel="0" collapsed="false">
      <c r="A8" s="303" t="n">
        <v>1</v>
      </c>
      <c r="B8" s="304"/>
      <c r="C8" s="304"/>
      <c r="D8" s="304"/>
      <c r="E8" s="305" t="s">
        <v>222</v>
      </c>
      <c r="F8" s="304"/>
      <c r="G8" s="304"/>
      <c r="I8" s="298" t="e">
        <f aca="false">"2."&amp;mergeValue(A8)</f>
        <v>#VALUE!</v>
      </c>
      <c r="J8" s="299" t="s">
        <v>243</v>
      </c>
      <c r="K8" s="300" t="str">
        <f aca="false">IF(first_sys="","наименование отсутствует",first_sys)</f>
        <v>Система центрального теплоснабжения</v>
      </c>
      <c r="L8" s="301" t="s">
        <v>244</v>
      </c>
      <c r="M8" s="307"/>
      <c r="N8" s="288" t="str">
        <f aca="false">IF(K8="","",K8)</f>
        <v>Система центрального теплоснабжения</v>
      </c>
      <c r="O8" s="288"/>
      <c r="P8" s="288"/>
      <c r="Q8" s="288"/>
      <c r="R8" s="308"/>
      <c r="S8" s="288" t="s">
        <v>245</v>
      </c>
      <c r="T8" s="304"/>
      <c r="U8" s="304"/>
      <c r="V8" s="304"/>
      <c r="W8" s="304"/>
    </row>
    <row r="9" s="306" customFormat="true" ht="22.5" hidden="false" customHeight="false" outlineLevel="0" collapsed="false">
      <c r="A9" s="303"/>
      <c r="B9" s="304"/>
      <c r="C9" s="304"/>
      <c r="D9" s="304"/>
      <c r="E9" s="305"/>
      <c r="F9" s="304"/>
      <c r="G9" s="304"/>
      <c r="I9" s="298" t="e">
        <f aca="false">"3."&amp;mergeValue(A9)</f>
        <v>#VALUE!</v>
      </c>
      <c r="J9" s="299" t="s">
        <v>246</v>
      </c>
      <c r="K9" s="309" t="s">
        <v>210</v>
      </c>
      <c r="L9" s="301" t="s">
        <v>247</v>
      </c>
      <c r="M9" s="307"/>
      <c r="N9" s="288"/>
      <c r="O9" s="288" t="str">
        <f aca="false">IF(K9="","",K9)</f>
        <v>Производство тепловой энергии. Некомбинированная выработка</v>
      </c>
      <c r="P9" s="288"/>
      <c r="Q9" s="288"/>
      <c r="R9" s="308"/>
      <c r="S9" s="288" t="s">
        <v>248</v>
      </c>
      <c r="T9" s="304"/>
      <c r="U9" s="304"/>
      <c r="V9" s="304"/>
      <c r="W9" s="304"/>
    </row>
    <row r="10" s="306" customFormat="true" ht="22.5" hidden="false" customHeight="false" outlineLevel="0" collapsed="false">
      <c r="A10" s="303"/>
      <c r="B10" s="303" t="n">
        <v>1</v>
      </c>
      <c r="C10" s="304"/>
      <c r="D10" s="304"/>
      <c r="E10" s="305"/>
      <c r="F10" s="303"/>
      <c r="G10" s="304"/>
      <c r="I10" s="298" t="e">
        <f aca="false">"4."&amp;mergeValue(A10)</f>
        <v>#VALUE!</v>
      </c>
      <c r="J10" s="299" t="s">
        <v>249</v>
      </c>
      <c r="K10" s="293" t="s">
        <v>79</v>
      </c>
      <c r="L10" s="301"/>
      <c r="M10" s="307"/>
      <c r="N10" s="288"/>
      <c r="O10" s="288"/>
      <c r="P10" s="288"/>
      <c r="Q10" s="288"/>
      <c r="R10" s="308"/>
      <c r="S10" s="288"/>
      <c r="T10" s="304"/>
      <c r="U10" s="304"/>
      <c r="V10" s="304"/>
      <c r="W10" s="304"/>
    </row>
    <row r="11" s="306" customFormat="true" ht="18.75" hidden="false" customHeight="false" outlineLevel="0" collapsed="false">
      <c r="A11" s="303"/>
      <c r="B11" s="303"/>
      <c r="C11" s="303"/>
      <c r="D11" s="303"/>
      <c r="E11" s="305"/>
      <c r="F11" s="303"/>
      <c r="G11" s="303"/>
      <c r="I11" s="298" t="e">
        <f aca="false">"4."&amp;mergeValue(A11)&amp;"."&amp;mergeValue(B10)</f>
        <v>#VALUE!</v>
      </c>
      <c r="J11" s="310" t="s">
        <v>75</v>
      </c>
      <c r="K11" s="300" t="str">
        <f aca="false">IF(region_name="","",region_name)</f>
        <v>Ярославская область</v>
      </c>
      <c r="L11" s="301" t="s">
        <v>250</v>
      </c>
      <c r="M11" s="307"/>
      <c r="N11" s="288"/>
      <c r="O11" s="288"/>
      <c r="P11" s="288"/>
      <c r="Q11" s="288"/>
      <c r="R11" s="308"/>
      <c r="S11" s="288"/>
      <c r="T11" s="304"/>
      <c r="U11" s="304"/>
      <c r="V11" s="304"/>
      <c r="W11" s="304"/>
    </row>
    <row r="12" s="306" customFormat="true" ht="22.5" hidden="false" customHeight="false" outlineLevel="0" collapsed="false">
      <c r="A12" s="303"/>
      <c r="B12" s="303"/>
      <c r="C12" s="303" t="n">
        <v>1</v>
      </c>
      <c r="D12" s="303"/>
      <c r="E12" s="305"/>
      <c r="F12" s="303"/>
      <c r="G12" s="303"/>
      <c r="I12" s="298" t="e">
        <f aca="false">"4."&amp;mergeValue(A12)&amp;"."&amp;mergeValue(B12)&amp;"."&amp;mergeValue(C12)</f>
        <v>#VALUE!</v>
      </c>
      <c r="J12" s="311" t="s">
        <v>251</v>
      </c>
      <c r="K12" s="300" t="s">
        <v>227</v>
      </c>
      <c r="L12" s="301" t="s">
        <v>252</v>
      </c>
      <c r="M12" s="307"/>
      <c r="N12" s="288"/>
      <c r="O12" s="288"/>
      <c r="P12" s="288" t="str">
        <f aca="false">IF(K12="","",K12)</f>
        <v>Угличский муниципальный район</v>
      </c>
      <c r="Q12" s="288"/>
      <c r="R12" s="308"/>
      <c r="S12" s="288" t="s">
        <v>253</v>
      </c>
      <c r="T12" s="304"/>
      <c r="U12" s="304"/>
      <c r="V12" s="304"/>
      <c r="W12" s="304"/>
    </row>
    <row r="13" s="306" customFormat="true" ht="18.75" hidden="false" customHeight="true" outlineLevel="0" collapsed="false">
      <c r="A13" s="303"/>
      <c r="B13" s="303"/>
      <c r="C13" s="303"/>
      <c r="D13" s="303" t="n">
        <v>1</v>
      </c>
      <c r="E13" s="305"/>
      <c r="F13" s="303"/>
      <c r="G13" s="303"/>
      <c r="I13" s="298" t="e">
        <f aca="false">"4."&amp;mergeValue(A13)&amp;"."&amp;mergeValue(B13)&amp;"."&amp;mergeValue(C13)&amp;"."&amp;mergeValue(D13)</f>
        <v>#VALUE!</v>
      </c>
      <c r="J13" s="312" t="s">
        <v>254</v>
      </c>
      <c r="K13" s="300" t="s">
        <v>255</v>
      </c>
      <c r="L13" s="313" t="s">
        <v>256</v>
      </c>
      <c r="M13" s="307"/>
      <c r="N13" s="288"/>
      <c r="O13" s="288"/>
      <c r="P13" s="288"/>
      <c r="Q13" s="288" t="s">
        <v>228</v>
      </c>
      <c r="R13" s="308" t="s">
        <v>229</v>
      </c>
      <c r="S13" s="288" t="s">
        <v>257</v>
      </c>
      <c r="T13" s="304"/>
      <c r="U13" s="304"/>
      <c r="V13" s="304"/>
      <c r="W13" s="304"/>
    </row>
    <row r="14" s="306" customFormat="true" ht="18.75" hidden="false" customHeight="false" outlineLevel="0" collapsed="false">
      <c r="A14" s="303"/>
      <c r="B14" s="303"/>
      <c r="C14" s="303"/>
      <c r="D14" s="303"/>
      <c r="E14" s="305"/>
      <c r="F14" s="303"/>
      <c r="G14" s="303"/>
      <c r="I14" s="314"/>
      <c r="J14" s="315" t="s">
        <v>226</v>
      </c>
      <c r="K14" s="316"/>
      <c r="L14" s="313"/>
      <c r="M14" s="307"/>
      <c r="N14" s="288"/>
      <c r="O14" s="288"/>
      <c r="P14" s="288"/>
      <c r="Q14" s="288"/>
      <c r="R14" s="308"/>
      <c r="S14" s="288"/>
      <c r="T14" s="304"/>
      <c r="U14" s="304"/>
      <c r="V14" s="304"/>
      <c r="W14" s="304"/>
    </row>
    <row r="15" s="306" customFormat="true" ht="22.5" hidden="false" customHeight="true" outlineLevel="0" collapsed="false">
      <c r="A15" s="303"/>
      <c r="B15" s="303"/>
      <c r="C15" s="303" t="n">
        <v>2</v>
      </c>
      <c r="D15" s="303"/>
      <c r="E15" s="305"/>
      <c r="F15" s="303"/>
      <c r="G15" s="305" t="s">
        <v>222</v>
      </c>
      <c r="I15" s="298" t="e">
        <f aca="false">"4."&amp;mergeValue(A15)&amp;"."&amp;mergeValue(B15)&amp;"."&amp;mergeValue(C15)</f>
        <v>#VALUE!</v>
      </c>
      <c r="J15" s="311" t="s">
        <v>251</v>
      </c>
      <c r="K15" s="300" t="s">
        <v>223</v>
      </c>
      <c r="L15" s="301" t="s">
        <v>252</v>
      </c>
      <c r="M15" s="307"/>
      <c r="N15" s="288"/>
      <c r="O15" s="288"/>
      <c r="P15" s="288" t="str">
        <f aca="false">IF(K15="","",K15)</f>
        <v>Ростовский муниципальный район</v>
      </c>
      <c r="Q15" s="288"/>
      <c r="R15" s="308"/>
      <c r="S15" s="288" t="s">
        <v>253</v>
      </c>
      <c r="T15" s="304"/>
      <c r="U15" s="304"/>
      <c r="V15" s="304"/>
      <c r="W15" s="304"/>
    </row>
    <row r="16" s="306" customFormat="true" ht="18.75" hidden="false" customHeight="true" outlineLevel="0" collapsed="false">
      <c r="A16" s="303"/>
      <c r="B16" s="303"/>
      <c r="C16" s="303"/>
      <c r="D16" s="303" t="n">
        <v>1</v>
      </c>
      <c r="E16" s="305"/>
      <c r="F16" s="303"/>
      <c r="G16" s="305"/>
      <c r="I16" s="298" t="e">
        <f aca="false">"4."&amp;mergeValue(A16)&amp;"."&amp;mergeValue(B16)&amp;"."&amp;mergeValue(C16)&amp;"."&amp;mergeValue(D16)</f>
        <v>#VALUE!</v>
      </c>
      <c r="J16" s="312" t="s">
        <v>254</v>
      </c>
      <c r="K16" s="300" t="s">
        <v>258</v>
      </c>
      <c r="L16" s="313" t="s">
        <v>256</v>
      </c>
      <c r="M16" s="307"/>
      <c r="N16" s="288"/>
      <c r="O16" s="288"/>
      <c r="P16" s="288"/>
      <c r="Q16" s="288" t="s">
        <v>224</v>
      </c>
      <c r="R16" s="308" t="s">
        <v>225</v>
      </c>
      <c r="S16" s="288" t="s">
        <v>257</v>
      </c>
      <c r="T16" s="304"/>
      <c r="U16" s="304"/>
      <c r="V16" s="304"/>
      <c r="W16" s="304"/>
    </row>
    <row r="17" s="306" customFormat="true" ht="18.75" hidden="false" customHeight="false" outlineLevel="0" collapsed="false">
      <c r="A17" s="303"/>
      <c r="B17" s="303"/>
      <c r="C17" s="303"/>
      <c r="D17" s="303"/>
      <c r="E17" s="305"/>
      <c r="F17" s="303"/>
      <c r="G17" s="305"/>
      <c r="I17" s="314"/>
      <c r="J17" s="315" t="s">
        <v>226</v>
      </c>
      <c r="K17" s="316"/>
      <c r="L17" s="313"/>
      <c r="M17" s="307"/>
      <c r="N17" s="288"/>
      <c r="O17" s="288"/>
      <c r="P17" s="288"/>
      <c r="Q17" s="288"/>
      <c r="R17" s="308"/>
      <c r="S17" s="288"/>
      <c r="T17" s="304"/>
      <c r="U17" s="304"/>
      <c r="V17" s="304"/>
      <c r="W17" s="304"/>
    </row>
    <row r="18" s="306" customFormat="true" ht="22.5" hidden="false" customHeight="true" outlineLevel="0" collapsed="false">
      <c r="A18" s="303"/>
      <c r="B18" s="303"/>
      <c r="C18" s="303" t="n">
        <v>3</v>
      </c>
      <c r="D18" s="303"/>
      <c r="E18" s="305"/>
      <c r="F18" s="303"/>
      <c r="G18" s="305" t="s">
        <v>222</v>
      </c>
      <c r="I18" s="298" t="e">
        <f aca="false">"4."&amp;mergeValue(A18)&amp;"."&amp;mergeValue(B18)&amp;"."&amp;mergeValue(C18)</f>
        <v>#VALUE!</v>
      </c>
      <c r="J18" s="311" t="s">
        <v>251</v>
      </c>
      <c r="K18" s="300" t="s">
        <v>230</v>
      </c>
      <c r="L18" s="301" t="s">
        <v>252</v>
      </c>
      <c r="M18" s="307"/>
      <c r="N18" s="288"/>
      <c r="O18" s="288"/>
      <c r="P18" s="288" t="str">
        <f aca="false">IF(K18="","",K18)</f>
        <v>город Ярославль</v>
      </c>
      <c r="Q18" s="288"/>
      <c r="R18" s="308"/>
      <c r="S18" s="288" t="s">
        <v>253</v>
      </c>
      <c r="T18" s="304"/>
      <c r="U18" s="304"/>
      <c r="V18" s="304"/>
      <c r="W18" s="304"/>
    </row>
    <row r="19" s="306" customFormat="true" ht="18.75" hidden="false" customHeight="true" outlineLevel="0" collapsed="false">
      <c r="A19" s="303"/>
      <c r="B19" s="303"/>
      <c r="C19" s="303"/>
      <c r="D19" s="303" t="n">
        <v>1</v>
      </c>
      <c r="E19" s="305"/>
      <c r="F19" s="303"/>
      <c r="G19" s="305"/>
      <c r="I19" s="298" t="e">
        <f aca="false">"4."&amp;mergeValue(A19)&amp;"."&amp;mergeValue(B19)&amp;"."&amp;mergeValue(C19)&amp;"."&amp;mergeValue(D19)</f>
        <v>#VALUE!</v>
      </c>
      <c r="J19" s="312" t="s">
        <v>254</v>
      </c>
      <c r="K19" s="300" t="s">
        <v>259</v>
      </c>
      <c r="L19" s="313" t="s">
        <v>256</v>
      </c>
      <c r="M19" s="307"/>
      <c r="N19" s="288"/>
      <c r="O19" s="288"/>
      <c r="P19" s="288"/>
      <c r="Q19" s="288" t="s">
        <v>230</v>
      </c>
      <c r="R19" s="308" t="s">
        <v>231</v>
      </c>
      <c r="S19" s="288" t="s">
        <v>257</v>
      </c>
      <c r="T19" s="304"/>
      <c r="U19" s="304"/>
      <c r="V19" s="304"/>
      <c r="W19" s="304"/>
    </row>
    <row r="20" s="306" customFormat="true" ht="18.75" hidden="false" customHeight="false" outlineLevel="0" collapsed="false">
      <c r="A20" s="303"/>
      <c r="B20" s="303"/>
      <c r="C20" s="303"/>
      <c r="D20" s="303"/>
      <c r="E20" s="305"/>
      <c r="F20" s="303"/>
      <c r="G20" s="305"/>
      <c r="I20" s="314"/>
      <c r="J20" s="315" t="s">
        <v>226</v>
      </c>
      <c r="K20" s="316"/>
      <c r="L20" s="313"/>
      <c r="M20" s="307"/>
      <c r="N20" s="288"/>
      <c r="O20" s="288"/>
      <c r="P20" s="288"/>
      <c r="Q20" s="288"/>
      <c r="R20" s="308"/>
      <c r="S20" s="288"/>
      <c r="T20" s="304"/>
      <c r="U20" s="304"/>
      <c r="V20" s="304"/>
      <c r="W20" s="304"/>
    </row>
    <row r="21" s="306" customFormat="true" ht="18.75" hidden="false" customHeight="false" outlineLevel="0" collapsed="false">
      <c r="A21" s="303"/>
      <c r="B21" s="303"/>
      <c r="C21" s="303"/>
      <c r="D21" s="303"/>
      <c r="E21" s="305"/>
      <c r="F21" s="303"/>
      <c r="G21" s="303"/>
      <c r="I21" s="317"/>
      <c r="J21" s="318" t="s">
        <v>232</v>
      </c>
      <c r="K21" s="319"/>
      <c r="L21" s="320"/>
      <c r="M21" s="307"/>
      <c r="N21" s="288"/>
      <c r="O21" s="288"/>
      <c r="P21" s="288"/>
      <c r="Q21" s="288"/>
      <c r="R21" s="308"/>
      <c r="S21" s="288"/>
      <c r="T21" s="304"/>
      <c r="U21" s="304"/>
      <c r="V21" s="304"/>
      <c r="W21" s="304"/>
    </row>
    <row r="22" s="306" customFormat="true" ht="18.75" hidden="false" customHeight="false" outlineLevel="0" collapsed="false">
      <c r="A22" s="303"/>
      <c r="B22" s="304"/>
      <c r="C22" s="304"/>
      <c r="D22" s="304"/>
      <c r="E22" s="305"/>
      <c r="F22" s="304"/>
      <c r="G22" s="304"/>
      <c r="I22" s="317"/>
      <c r="J22" s="321" t="s">
        <v>260</v>
      </c>
      <c r="K22" s="319"/>
      <c r="L22" s="320"/>
      <c r="M22" s="307"/>
      <c r="N22" s="288"/>
      <c r="O22" s="288"/>
      <c r="P22" s="288"/>
      <c r="Q22" s="288"/>
      <c r="R22" s="308"/>
      <c r="S22" s="288"/>
      <c r="T22" s="304"/>
      <c r="U22" s="304"/>
      <c r="V22" s="304"/>
      <c r="W22" s="304"/>
    </row>
    <row r="23" s="289" customFormat="true" ht="18.75" hidden="false" customHeight="true" outlineLevel="0" collapsed="false">
      <c r="A23" s="288"/>
      <c r="B23" s="288"/>
      <c r="C23" s="288"/>
      <c r="D23" s="288"/>
      <c r="E23" s="288"/>
      <c r="F23" s="288"/>
      <c r="G23" s="288"/>
      <c r="I23" s="317"/>
      <c r="J23" s="322"/>
      <c r="K23" s="319"/>
      <c r="L23" s="320"/>
      <c r="M23" s="302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</row>
    <row r="24" s="324" customFormat="true" ht="3" hidden="false" customHeight="true" outlineLevel="0" collapsed="false">
      <c r="A24" s="323"/>
      <c r="B24" s="323"/>
      <c r="C24" s="323"/>
      <c r="D24" s="323"/>
      <c r="E24" s="323"/>
      <c r="F24" s="323"/>
      <c r="G24" s="323"/>
      <c r="I24" s="325"/>
      <c r="J24" s="326"/>
      <c r="K24" s="327"/>
      <c r="L24" s="328"/>
      <c r="M24" s="323"/>
      <c r="N24" s="329"/>
      <c r="O24" s="329"/>
      <c r="P24" s="329"/>
      <c r="Q24" s="329"/>
      <c r="R24" s="329"/>
      <c r="S24" s="329"/>
      <c r="T24" s="323"/>
      <c r="U24" s="323"/>
      <c r="V24" s="323"/>
      <c r="W24" s="323"/>
      <c r="X24" s="323"/>
    </row>
    <row r="25" s="324" customFormat="true" ht="15" hidden="false" customHeight="true" outlineLevel="0" collapsed="false">
      <c r="A25" s="323"/>
      <c r="B25" s="323"/>
      <c r="C25" s="323"/>
      <c r="D25" s="323"/>
      <c r="E25" s="323"/>
      <c r="F25" s="323"/>
      <c r="G25" s="323"/>
      <c r="I25" s="325"/>
      <c r="J25" s="330" t="s">
        <v>261</v>
      </c>
      <c r="K25" s="330"/>
      <c r="L25" s="328"/>
      <c r="M25" s="323"/>
      <c r="N25" s="329"/>
      <c r="O25" s="329"/>
      <c r="P25" s="329"/>
      <c r="Q25" s="329"/>
      <c r="R25" s="329"/>
      <c r="S25" s="329"/>
      <c r="T25" s="323"/>
      <c r="U25" s="323"/>
      <c r="V25" s="323"/>
      <c r="W25" s="323"/>
      <c r="X25" s="323"/>
    </row>
  </sheetData>
  <sheetProtection sheet="true" password="fa9c" objects="true" scenarios="true" formatColumns="false" formatRows="false"/>
  <mergeCells count="17">
    <mergeCell ref="I2:K2"/>
    <mergeCell ref="I4:K4"/>
    <mergeCell ref="L4:L5"/>
    <mergeCell ref="A8:A22"/>
    <mergeCell ref="E8:E22"/>
    <mergeCell ref="B10:B21"/>
    <mergeCell ref="F10:F21"/>
    <mergeCell ref="C12:C14"/>
    <mergeCell ref="G12:G14"/>
    <mergeCell ref="L13:L14"/>
    <mergeCell ref="C15:C17"/>
    <mergeCell ref="G15:G17"/>
    <mergeCell ref="L16:L17"/>
    <mergeCell ref="C18:C20"/>
    <mergeCell ref="G18:G20"/>
    <mergeCell ref="L19:L20"/>
    <mergeCell ref="J25:K25"/>
  </mergeCells>
  <dataValidations count="2">
    <dataValidation allowBlank="true" error="Допускается ввод не более 900 символов!" errorTitle="Ошибка" operator="lessThanOrEqual" showDropDown="false" showErrorMessage="true" showInputMessage="false" sqref="L21:L25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K9" type="list">
      <formula1>kind_of_VD_on_sheet_filter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E3FAFD"/>
    <pageSetUpPr fitToPage="true"/>
  </sheetPr>
  <dimension ref="A1:N15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A1" activeCellId="0" sqref="A1"/>
    </sheetView>
  </sheetViews>
  <sheetFormatPr defaultColWidth="9.1328125" defaultRowHeight="14.25" zeroHeight="false" outlineLevelRow="0" outlineLevelCol="0"/>
  <cols>
    <col collapsed="false" customWidth="false" hidden="true" outlineLevel="0" max="1" min="1" style="331" width="9.15"/>
    <col collapsed="false" customWidth="false" hidden="true" outlineLevel="0" max="2" min="2" style="332" width="9.15"/>
    <col collapsed="false" customWidth="true" hidden="false" outlineLevel="0" max="3" min="3" style="333" width="3.71"/>
    <col collapsed="false" customWidth="true" hidden="false" outlineLevel="0" max="4" min="4" style="334" width="7.01"/>
    <col collapsed="false" customWidth="true" hidden="false" outlineLevel="0" max="5" min="5" style="334" width="14.31"/>
    <col collapsed="false" customWidth="true" hidden="false" outlineLevel="0" max="6" min="6" style="334" width="41.08"/>
    <col collapsed="false" customWidth="true" hidden="false" outlineLevel="0" max="9" min="7" style="334" width="17.89"/>
    <col collapsed="false" customWidth="true" hidden="false" outlineLevel="0" max="10" min="10" style="334" width="42.22"/>
    <col collapsed="false" customWidth="true" hidden="false" outlineLevel="0" max="11" min="11" style="334" width="115.95"/>
    <col collapsed="false" customWidth="true" hidden="false" outlineLevel="0" max="12" min="12" style="334" width="3.71"/>
    <col collapsed="false" customWidth="false" hidden="false" outlineLevel="0" max="257" min="13" style="334" width="9.15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E4" s="335"/>
      <c r="F4" s="335"/>
      <c r="G4" s="335"/>
      <c r="H4" s="335"/>
      <c r="I4" s="335"/>
      <c r="J4" s="335"/>
    </row>
    <row r="5" s="214" customFormat="true" ht="22.5" hidden="false" customHeight="true" outlineLevel="0" collapsed="false">
      <c r="A5" s="213"/>
      <c r="C5" s="222"/>
      <c r="D5" s="223" t="s">
        <v>262</v>
      </c>
      <c r="E5" s="223"/>
      <c r="F5" s="223"/>
      <c r="G5" s="223"/>
      <c r="H5" s="223"/>
      <c r="I5" s="223"/>
      <c r="J5" s="223"/>
      <c r="K5" s="336"/>
    </row>
    <row r="6" customFormat="false" ht="3" hidden="true" customHeight="true" outlineLevel="0" collapsed="false">
      <c r="D6" s="337"/>
      <c r="E6" s="337"/>
      <c r="G6" s="337"/>
      <c r="H6" s="337"/>
      <c r="I6" s="337"/>
      <c r="J6" s="337"/>
      <c r="K6" s="337"/>
    </row>
    <row r="7" s="331" customFormat="true" ht="3" hidden="false" customHeight="true" outlineLevel="0" collapsed="false">
      <c r="B7" s="332"/>
      <c r="C7" s="333"/>
      <c r="D7" s="338"/>
      <c r="E7" s="338"/>
      <c r="G7" s="338"/>
      <c r="H7" s="338"/>
      <c r="I7" s="338"/>
      <c r="J7" s="338"/>
      <c r="K7" s="338"/>
      <c r="L7" s="339"/>
    </row>
    <row r="8" customFormat="false" ht="14.25" hidden="false" customHeight="true" outlineLevel="0" collapsed="false">
      <c r="D8" s="340" t="s">
        <v>70</v>
      </c>
      <c r="E8" s="340"/>
      <c r="F8" s="340"/>
      <c r="G8" s="340"/>
      <c r="H8" s="340"/>
      <c r="I8" s="340"/>
      <c r="J8" s="340"/>
      <c r="K8" s="340" t="s">
        <v>71</v>
      </c>
    </row>
    <row r="9" customFormat="false" ht="14.25" hidden="false" customHeight="true" outlineLevel="0" collapsed="false">
      <c r="D9" s="340" t="s">
        <v>72</v>
      </c>
      <c r="E9" s="340" t="s">
        <v>263</v>
      </c>
      <c r="F9" s="340"/>
      <c r="G9" s="340" t="s">
        <v>264</v>
      </c>
      <c r="H9" s="340"/>
      <c r="I9" s="340"/>
      <c r="J9" s="340"/>
      <c r="K9" s="340"/>
    </row>
    <row r="10" customFormat="false" ht="14.25" hidden="false" customHeight="false" outlineLevel="0" collapsed="false">
      <c r="D10" s="340"/>
      <c r="E10" s="340" t="s">
        <v>265</v>
      </c>
      <c r="F10" s="340" t="s">
        <v>266</v>
      </c>
      <c r="G10" s="340" t="s">
        <v>266</v>
      </c>
      <c r="H10" s="340" t="s">
        <v>265</v>
      </c>
      <c r="I10" s="340" t="s">
        <v>267</v>
      </c>
      <c r="J10" s="340" t="s">
        <v>220</v>
      </c>
      <c r="K10" s="340"/>
    </row>
    <row r="11" customFormat="false" ht="12" hidden="false" customHeight="true" outlineLevel="0" collapsed="false">
      <c r="D11" s="232" t="s">
        <v>74</v>
      </c>
      <c r="E11" s="232" t="s">
        <v>77</v>
      </c>
      <c r="F11" s="232" t="s">
        <v>113</v>
      </c>
      <c r="G11" s="232" t="s">
        <v>135</v>
      </c>
      <c r="H11" s="232" t="s">
        <v>149</v>
      </c>
      <c r="I11" s="232" t="s">
        <v>153</v>
      </c>
      <c r="J11" s="232" t="s">
        <v>156</v>
      </c>
      <c r="K11" s="232" t="s">
        <v>161</v>
      </c>
    </row>
    <row r="12" s="349" customFormat="true" ht="54.95" hidden="false" customHeight="true" outlineLevel="0" collapsed="false">
      <c r="A12" s="1" t="s">
        <v>113</v>
      </c>
      <c r="B12" s="341"/>
      <c r="C12" s="342"/>
      <c r="D12" s="343" t="s">
        <v>74</v>
      </c>
      <c r="E12" s="309"/>
      <c r="F12" s="181"/>
      <c r="G12" s="181"/>
      <c r="H12" s="181"/>
      <c r="I12" s="344"/>
      <c r="J12" s="345"/>
      <c r="K12" s="244" t="s">
        <v>268</v>
      </c>
      <c r="L12" s="346"/>
      <c r="M12" s="347" t="str">
        <f aca="false">IF(ISERROR(INDEX(kind_of_nameforms,MATCH(E12,kind_of_forms,0),1)),"",INDEX(kind_of_nameforms,MATCH(E12,kind_of_forms,0),1))</f>
        <v/>
      </c>
      <c r="N12" s="348"/>
    </row>
    <row r="13" customFormat="false" ht="15" hidden="false" customHeight="true" outlineLevel="0" collapsed="false">
      <c r="A13" s="334"/>
      <c r="B13" s="334"/>
      <c r="C13" s="334"/>
      <c r="D13" s="350"/>
      <c r="E13" s="351" t="s">
        <v>269</v>
      </c>
      <c r="F13" s="352"/>
      <c r="G13" s="352"/>
      <c r="H13" s="352"/>
      <c r="I13" s="352"/>
      <c r="J13" s="353"/>
      <c r="K13" s="244"/>
    </row>
    <row r="14" customFormat="false" ht="3" hidden="false" customHeight="true" outlineLevel="0" collapsed="false">
      <c r="A14" s="334"/>
      <c r="B14" s="334"/>
      <c r="C14" s="334"/>
    </row>
    <row r="15" customFormat="false" ht="27.75" hidden="false" customHeight="true" outlineLevel="0" collapsed="false">
      <c r="E15" s="354" t="s">
        <v>270</v>
      </c>
      <c r="F15" s="354"/>
      <c r="G15" s="354"/>
      <c r="H15" s="354"/>
      <c r="I15" s="354"/>
      <c r="J15" s="354"/>
    </row>
  </sheetData>
  <sheetProtection sheet="true" password="fa9c" objects="true" scenarios="true" formatColumns="false" formatRows="false"/>
  <mergeCells count="8">
    <mergeCell ref="D5:J5"/>
    <mergeCell ref="D8:J8"/>
    <mergeCell ref="K8:K10"/>
    <mergeCell ref="D9:D10"/>
    <mergeCell ref="E9:F9"/>
    <mergeCell ref="G9:J9"/>
    <mergeCell ref="K12:K13"/>
    <mergeCell ref="E15:J15"/>
  </mergeCells>
  <dataValidations count="4">
    <dataValidation allowBlank="true" error="Допускается ввод не более 900 символов!" errorTitle="Ошибка" operator="lessThanOrEqual" showDropDown="false" showErrorMessage="true" showInputMessage="false" sqref="F12:H12" type="textLength">
      <formula1>900</formula1>
      <formula2>0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J12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I12" type="none">
      <formula1>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12" type="list">
      <formula1>kind_of_forms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236111111111111" bottom="0.236111111111111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CCCCFF"/>
    <pageSetUpPr fitToPage="true"/>
  </sheetPr>
  <dimension ref="C1:F12"/>
  <sheetViews>
    <sheetView showFormulas="false" showGridLines="false" showRowColHeaders="true" showZeros="true" rightToLeft="false" tabSelected="false" showOutlineSymbols="true" defaultGridColor="true" view="normal" topLeftCell="C6" colorId="64" zoomScale="100" zoomScaleNormal="100" zoomScalePageLayoutView="100" workbookViewId="0">
      <selection pane="topLeft" activeCell="A1" activeCellId="0" sqref="A1"/>
    </sheetView>
  </sheetViews>
  <sheetFormatPr defaultColWidth="9.1328125" defaultRowHeight="14.25" zeroHeight="false" outlineLevelRow="0" outlineLevelCol="0"/>
  <cols>
    <col collapsed="false" customWidth="false" hidden="true" outlineLevel="0" max="2" min="1" style="355" width="9.15"/>
    <col collapsed="false" customWidth="true" hidden="false" outlineLevel="0" max="3" min="3" style="356" width="3.71"/>
    <col collapsed="false" customWidth="true" hidden="false" outlineLevel="0" max="4" min="4" style="355" width="6.3"/>
    <col collapsed="false" customWidth="true" hidden="false" outlineLevel="0" max="5" min="5" style="355" width="95.06"/>
    <col collapsed="false" customWidth="false" hidden="false" outlineLevel="0" max="257" min="6" style="355" width="9.15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customFormat="false" ht="3" hidden="false" customHeight="true" outlineLevel="0" collapsed="false">
      <c r="C6" s="357"/>
      <c r="D6" s="358"/>
      <c r="E6" s="358"/>
    </row>
    <row r="7" customFormat="false" ht="22.5" hidden="false" customHeight="true" outlineLevel="0" collapsed="false">
      <c r="C7" s="357"/>
      <c r="D7" s="223" t="s">
        <v>271</v>
      </c>
      <c r="E7" s="223"/>
      <c r="F7" s="359"/>
    </row>
    <row r="8" customFormat="false" ht="3" hidden="false" customHeight="true" outlineLevel="0" collapsed="false">
      <c r="C8" s="357"/>
      <c r="D8" s="358"/>
      <c r="E8" s="358"/>
    </row>
    <row r="9" customFormat="false" ht="15.95" hidden="false" customHeight="true" outlineLevel="0" collapsed="false">
      <c r="C9" s="357"/>
      <c r="D9" s="254" t="s">
        <v>72</v>
      </c>
      <c r="E9" s="228" t="s">
        <v>272</v>
      </c>
    </row>
    <row r="10" customFormat="false" ht="12" hidden="false" customHeight="true" outlineLevel="0" collapsed="false">
      <c r="C10" s="357"/>
      <c r="D10" s="232" t="s">
        <v>74</v>
      </c>
      <c r="E10" s="232" t="s">
        <v>77</v>
      </c>
    </row>
    <row r="11" customFormat="false" ht="15" hidden="true" customHeight="true" outlineLevel="0" collapsed="false">
      <c r="C11" s="357"/>
      <c r="D11" s="360" t="n">
        <v>0</v>
      </c>
      <c r="E11" s="361"/>
    </row>
    <row r="12" customFormat="false" ht="12" hidden="false" customHeight="true" outlineLevel="0" collapsed="false">
      <c r="C12" s="357"/>
      <c r="D12" s="362"/>
      <c r="E12" s="363" t="s">
        <v>273</v>
      </c>
    </row>
  </sheetData>
  <sheetProtection sheet="true" password="fa9c" objects="true" scenarios="true" formatColumns="false" formatRows="false"/>
  <mergeCells count="1">
    <mergeCell ref="D7:E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false" sqref="E11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LibreOffice/6.3.3.2.0$Linux_X86_64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2014-08-18T11:57:48Z</dcterms:created>
  <dc:creator>Infernus</dc:creator>
  <dc:description/>
  <dc:language>ru-RU</dc:language>
  <cp:lastModifiedBy>u1577</cp:lastModifiedBy>
  <dcterms:modified xsi:type="dcterms:W3CDTF">2019-08-23T14:25:50Z</dcterms:modified>
  <cp:revision>0</cp:revision>
  <dc:subject>Общая информация о регулируемой организации (ТС)</dc:subject>
  <dc:title>Общая информация о регулируемой организации (ТС)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1.1</vt:lpwstr>
  </property>
  <property fmtid="{D5CDD505-2E9C-101B-9397-08002B2CF9AE}" pid="3" name="EditTemplate">
    <vt:bool>1</vt:bool>
  </property>
  <property fmtid="{D5CDD505-2E9C-101B-9397-08002B2CF9AE}" pid="4" name="HtmlTempFilePath">
    <vt:lpwstr>_x0000__x0000__x0000_</vt:lpwstr>
  </property>
  <property fmtid="{D5CDD505-2E9C-101B-9397-08002B2CF9AE}" pid="5" name="Periodicity">
    <vt:lpwstr>REGU_x0000__x0000__x0000_</vt:lpwstr>
  </property>
  <property fmtid="{D5CDD505-2E9C-101B-9397-08002B2CF9AE}" pid="6" name="ProtectBook">
    <vt:i4>0</vt:i4>
  </property>
  <property fmtid="{D5CDD505-2E9C-101B-9397-08002B2CF9AE}" pid="7" name="RootDocFilePath">
    <vt:lpwstr>_x0000__x0000__x0000_</vt:lpwstr>
  </property>
  <property fmtid="{D5CDD505-2E9C-101B-9397-08002B2CF9AE}" pid="8" name="Status">
    <vt:lpwstr>2_x0000__x0000_</vt:lpwstr>
  </property>
  <property fmtid="{D5CDD505-2E9C-101B-9397-08002B2CF9AE}" pid="9" name="TemplateOperationMode">
    <vt:i4>3</vt:i4>
  </property>
  <property fmtid="{D5CDD505-2E9C-101B-9397-08002B2CF9AE}" pid="10" name="TypePlanning">
    <vt:lpwstr>PNFT_x0000__x0000__x0000_</vt:lpwstr>
  </property>
  <property fmtid="{D5CDD505-2E9C-101B-9397-08002B2CF9AE}" pid="11" name="Version">
    <vt:lpwstr>FAS.JKH.OPEN.INFO.ORG.WARM_x0000_</vt:lpwstr>
  </property>
  <property fmtid="{D5CDD505-2E9C-101B-9397-08002B2CF9AE}" pid="12" name="XMLTempFilePath">
    <vt:lpwstr>_x0000__x0000__x0000_</vt:lpwstr>
  </property>
  <property fmtid="{D5CDD505-2E9C-101B-9397-08002B2CF9AE}" pid="13" name="XslViewFilePath">
    <vt:lpwstr>_x0000__x0000__x0000_</vt:lpwstr>
  </property>
  <property fmtid="{D5CDD505-2E9C-101B-9397-08002B2CF9AE}" pid="14" name="XsltDocFilePath">
    <vt:lpwstr>_x0000__x0000__x0000_</vt:lpwstr>
  </property>
  <property fmtid="{D5CDD505-2E9C-101B-9397-08002B2CF9AE}" pid="15" name="keywords">
    <vt:lpwstr>_x0000__x0000__x0000_</vt:lpwstr>
  </property>
</Properties>
</file>